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drawings/drawing9.xml" ContentType="application/vnd.openxmlformats-officedocument.drawing+xml"/>
  <Override PartName="/xl/embeddings/oleObject9.bin" ContentType="application/vnd.openxmlformats-officedocument.oleObject"/>
  <Override PartName="/xl/drawings/drawing10.xml" ContentType="application/vnd.openxmlformats-officedocument.drawing+xml"/>
  <Override PartName="/xl/embeddings/oleObject10.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5.xml" ContentType="application/vnd.ms-excel.controlproperties+xml"/>
  <Override PartName="/xl/ctrlProps/ctrlProp1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BORRADOR PROCESO IP-DT-SUC-001-2024-MONTO AGOTABLE\"/>
    </mc:Choice>
  </mc:AlternateContent>
  <xr:revisionPtr revIDLastSave="0" documentId="8_{B7B786F5-F133-45D4-8345-DD70F93AF4DF}" xr6:coauthVersionLast="47" xr6:coauthVersionMax="47" xr10:uidLastSave="{00000000-0000-0000-0000-000000000000}"/>
  <bookViews>
    <workbookView xWindow="-120" yWindow="-120" windowWidth="29040" windowHeight="15720" tabRatio="764" xr2:uid="{E9824F70-6C13-4BB8-A516-6FD5B57AACE0}"/>
  </bookViews>
  <sheets>
    <sheet name="PRESUPUESTO OFICIAL (Entidad)" sheetId="2" r:id="rId1"/>
    <sheet name="PROPUESTA ECONÓMICA (Proponent)" sheetId="7" r:id="rId2"/>
    <sheet name="apu" sheetId="3" r:id="rId3"/>
    <sheet name="201.7 " sheetId="4" r:id="rId4"/>
    <sheet name="600.1.1" sheetId="5" r:id="rId5"/>
    <sheet name="610.2" sheetId="6" r:id="rId6"/>
    <sheet name="630.1 " sheetId="8" r:id="rId7"/>
    <sheet name="630.2" sheetId="9" r:id="rId8"/>
    <sheet name="630.3" sheetId="10" r:id="rId9"/>
    <sheet name="640.1" sheetId="11" r:id="rId10"/>
    <sheet name="671.3" sheetId="12" r:id="rId11"/>
    <sheet name="681.1 " sheetId="13" r:id="rId12"/>
    <sheet name="683.P" sheetId="14" r:id="rId13"/>
    <sheet name="Hoja1" sheetId="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3">#N/A</definedName>
    <definedName name="\X" localSheetId="4">#N/A</definedName>
    <definedName name="\X" localSheetId="5">#N/A</definedName>
    <definedName name="\X" localSheetId="6">#N/A</definedName>
    <definedName name="\X" localSheetId="7">#N/A</definedName>
    <definedName name="\X" localSheetId="8">#N/A</definedName>
    <definedName name="\X" localSheetId="9">#N/A</definedName>
    <definedName name="\X" localSheetId="10">#N/A</definedName>
    <definedName name="\X" localSheetId="11">#N/A</definedName>
    <definedName name="\X" localSheetId="12">#N/A</definedName>
    <definedName name="\X" localSheetId="1">#N/A</definedName>
    <definedName name="\X">[0]!ERR</definedName>
    <definedName name="\Z" localSheetId="3">#N/A</definedName>
    <definedName name="\Z" localSheetId="4">#N/A</definedName>
    <definedName name="\Z" localSheetId="5">#N/A</definedName>
    <definedName name="\Z" localSheetId="6">#N/A</definedName>
    <definedName name="\Z" localSheetId="7">#N/A</definedName>
    <definedName name="\Z" localSheetId="8">#N/A</definedName>
    <definedName name="\Z" localSheetId="9">#N/A</definedName>
    <definedName name="\Z" localSheetId="10">#N/A</definedName>
    <definedName name="\Z" localSheetId="11">#N/A</definedName>
    <definedName name="\Z" localSheetId="12">#N/A</definedName>
    <definedName name="\Z" localSheetId="1">#N/A</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 localSheetId="4">#REF!</definedName>
    <definedName name="________MA2" localSheetId="6">#REF!</definedName>
    <definedName name="________MA2" localSheetId="7">#REF!</definedName>
    <definedName name="________MA2" localSheetId="8">#REF!</definedName>
    <definedName name="________MA2" localSheetId="11">#REF!</definedName>
    <definedName name="________MA2" localSheetId="12">#REF!</definedName>
    <definedName name="________MA2" localSheetId="2">#REF!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4">#REF!</definedName>
    <definedName name="_______MA2" localSheetId="6">#REF!</definedName>
    <definedName name="_______MA2" localSheetId="7">#REF!</definedName>
    <definedName name="_______MA2" localSheetId="8">#REF!</definedName>
    <definedName name="_______MA2" localSheetId="11">#REF!</definedName>
    <definedName name="_______MA2" localSheetId="12">#REF!</definedName>
    <definedName name="_______MA2" localSheetId="2">#REF!</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4">#REF!</definedName>
    <definedName name="______MA2" localSheetId="6">#REF!</definedName>
    <definedName name="______MA2" localSheetId="7">#REF!</definedName>
    <definedName name="______MA2" localSheetId="8">#REF!</definedName>
    <definedName name="______MA2" localSheetId="11">#REF!</definedName>
    <definedName name="______MA2" localSheetId="12">#REF!</definedName>
    <definedName name="______MA2" localSheetId="2">#REF!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0">[9]!_xlbgnm.ane7</definedName>
    <definedName name="_____ane7" localSheetId="1">[9]!_xlbgnm.ane7</definedName>
    <definedName name="_____ane7">[9]!_xlbgnm.ane7</definedName>
    <definedName name="_____ane8" localSheetId="2">[9]!_xlbgnm.ane8</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 localSheetId="4">#REF!</definedName>
    <definedName name="_____MA2" localSheetId="6">#REF!</definedName>
    <definedName name="_____MA2" localSheetId="7">#REF!</definedName>
    <definedName name="_____MA2" localSheetId="8">#REF!</definedName>
    <definedName name="_____MA2" localSheetId="11">#REF!</definedName>
    <definedName name="_____MA2" localSheetId="12">#REF!</definedName>
    <definedName name="_____MA2" localSheetId="2">#REF!</definedName>
    <definedName name="_____MA2">#REF!</definedName>
    <definedName name="_____OCD1">[11]Tablas!#REF!</definedName>
    <definedName name="_____OCI1">[11]Tablas!#REF!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2">#REF!</definedName>
    <definedName name="_____PJ50">#REF!</definedName>
    <definedName name="_____pj51" localSheetId="11">#REF!</definedName>
    <definedName name="_____pj51" localSheetId="12">#REF!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0">[13]!_xlbgnm.ane7</definedName>
    <definedName name="____ane7" localSheetId="1">[13]!_xlbgnm.ane7</definedName>
    <definedName name="____ane7">[13]!_xlbgnm.ane7</definedName>
    <definedName name="____ane8" localSheetId="2">[13]!_xlbgnm.ane8</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 localSheetId="4">#REF!</definedName>
    <definedName name="____MA2" localSheetId="6">#REF!</definedName>
    <definedName name="____MA2" localSheetId="7">#REF!</definedName>
    <definedName name="____MA2" localSheetId="8">#REF!</definedName>
    <definedName name="____MA2" localSheetId="11">#REF!</definedName>
    <definedName name="____MA2" localSheetId="12">#REF!</definedName>
    <definedName name="____MA2" localSheetId="2">#REF!</definedName>
    <definedName name="____MA2">#REF!</definedName>
    <definedName name="____OCD1">[11]Tablas!#REF!</definedName>
    <definedName name="____OCI1">[11]Tablas!#REF!</definedName>
    <definedName name="____PJ50" localSheetId="3">#REF!</definedName>
    <definedName name="____PJ50" localSheetId="4">#REF!</definedName>
    <definedName name="____PJ50" localSheetId="6">#REF!</definedName>
    <definedName name="____PJ50" localSheetId="7">#REF!</definedName>
    <definedName name="____PJ50" localSheetId="8">#REF!</definedName>
    <definedName name="____PJ50" localSheetId="11">#REF!</definedName>
    <definedName name="____PJ50" localSheetId="12">#REF!</definedName>
    <definedName name="____PJ50" localSheetId="2">#REF!</definedName>
    <definedName name="____PJ50">#REF!</definedName>
    <definedName name="____pj51" localSheetId="11">#REF!</definedName>
    <definedName name="____pj51" localSheetId="1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0">[15]!_xlbgnm.ane7</definedName>
    <definedName name="___ane7" localSheetId="1">[15]!_xlbgnm.ane7</definedName>
    <definedName name="___ane7">[15]!_xlbgnm.ane7</definedName>
    <definedName name="___ane8" localSheetId="2">[15]!_xlbgnm.ane8</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 localSheetId="4">#REF!</definedName>
    <definedName name="___MA2" localSheetId="6">#REF!</definedName>
    <definedName name="___MA2" localSheetId="7">#REF!</definedName>
    <definedName name="___MA2" localSheetId="8">#REF!</definedName>
    <definedName name="___MA2" localSheetId="11">#REF!</definedName>
    <definedName name="___MA2" localSheetId="12">#REF!</definedName>
    <definedName name="___MA2" localSheetId="2">#REF!</definedName>
    <definedName name="___MA2">#REF!</definedName>
    <definedName name="___OCD1">[11]Tablas!#REF!</definedName>
    <definedName name="___OCI1">[11]Tablas!#REF!</definedName>
    <definedName name="___PJ50" localSheetId="3">#REF!</definedName>
    <definedName name="___PJ50" localSheetId="4">#REF!</definedName>
    <definedName name="___PJ50" localSheetId="6">#REF!</definedName>
    <definedName name="___PJ50" localSheetId="7">#REF!</definedName>
    <definedName name="___PJ50" localSheetId="8">#REF!</definedName>
    <definedName name="___PJ50" localSheetId="11">#REF!</definedName>
    <definedName name="___PJ50" localSheetId="12">#REF!</definedName>
    <definedName name="___PJ50" localSheetId="2">#REF!</definedName>
    <definedName name="___PJ50">#REF!</definedName>
    <definedName name="___pj51" localSheetId="11">#REF!</definedName>
    <definedName name="___pj51" localSheetId="1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0">[13]!_xlbgnm.ane7</definedName>
    <definedName name="__ane7" localSheetId="1">[13]!_xlbgnm.ane7</definedName>
    <definedName name="__ane7">[13]!_xlbgnm.ane7</definedName>
    <definedName name="__ane8" localSheetId="2">[13]!_xlbgnm.ane8</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#N/A</definedName>
    <definedName name="__F" localSheetId="4">#N/A</definedName>
    <definedName name="__F" localSheetId="5">#N/A</definedName>
    <definedName name="__F" localSheetId="6">#N/A</definedName>
    <definedName name="__F" localSheetId="7">#N/A</definedName>
    <definedName name="__F" localSheetId="8">#N/A</definedName>
    <definedName name="__F" localSheetId="9">#N/A</definedName>
    <definedName name="__F" localSheetId="10">#N/A</definedName>
    <definedName name="__F" localSheetId="11">#N/A</definedName>
    <definedName name="__F" localSheetId="12">#N/A</definedName>
    <definedName name="__F" localSheetId="1">#N/A</definedName>
    <definedName name="__F">[0]!ERR</definedName>
    <definedName name="__FS01" localSheetId="3">#N/A</definedName>
    <definedName name="__FS01" localSheetId="4">#N/A</definedName>
    <definedName name="__FS01" localSheetId="5">#N/A</definedName>
    <definedName name="__FS01" localSheetId="6">#N/A</definedName>
    <definedName name="__FS01" localSheetId="7">#N/A</definedName>
    <definedName name="__FS01" localSheetId="8">#N/A</definedName>
    <definedName name="__FS01" localSheetId="9">#N/A</definedName>
    <definedName name="__FS01" localSheetId="10">#N/A</definedName>
    <definedName name="__FS01" localSheetId="11">#N/A</definedName>
    <definedName name="__FS01" localSheetId="12">#N/A</definedName>
    <definedName name="__FS01" localSheetId="1">#N/A</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 localSheetId="4">#REF!</definedName>
    <definedName name="__MA2" localSheetId="6">#REF!</definedName>
    <definedName name="__MA2" localSheetId="7">#REF!</definedName>
    <definedName name="__MA2" localSheetId="8">#REF!</definedName>
    <definedName name="__MA2" localSheetId="11">#REF!</definedName>
    <definedName name="__MA2" localSheetId="12">#REF!</definedName>
    <definedName name="__MA2" localSheetId="2">#REF!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4">#REF!</definedName>
    <definedName name="__PJ50" localSheetId="6">#REF!</definedName>
    <definedName name="__PJ50" localSheetId="7">#REF!</definedName>
    <definedName name="__PJ50" localSheetId="8">#REF!</definedName>
    <definedName name="__PJ50" localSheetId="11">#REF!</definedName>
    <definedName name="__PJ50" localSheetId="12">#REF!</definedName>
    <definedName name="__PJ50" localSheetId="2">#REF!</definedName>
    <definedName name="__PJ50">#REF!</definedName>
    <definedName name="__pj51" localSheetId="11">#REF!</definedName>
    <definedName name="__pj51" localSheetId="1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0INV_11_4" localSheetId="3">#REF!</definedName>
    <definedName name="_10INV_11_4" localSheetId="4">#REF!</definedName>
    <definedName name="_10INV_11_4" localSheetId="6">#REF!</definedName>
    <definedName name="_10INV_11_4" localSheetId="7">#REF!</definedName>
    <definedName name="_10INV_11_4" localSheetId="8">#REF!</definedName>
    <definedName name="_10INV_11_4" localSheetId="11">#REF!</definedName>
    <definedName name="_10INV_11_4" localSheetId="12">#REF!</definedName>
    <definedName name="_10INV_11_4" localSheetId="2">#REF!</definedName>
    <definedName name="_10INV_11_4">#REF!</definedName>
    <definedName name="_116B">#REF!</definedName>
    <definedName name="_117A">#REF!</definedName>
    <definedName name="_117B">#REF!</definedName>
    <definedName name="_11INV_11_5" localSheetId="3">#REF!</definedName>
    <definedName name="_11INV_11_5" localSheetId="4">#REF!</definedName>
    <definedName name="_11INV_11_5" localSheetId="6">#REF!</definedName>
    <definedName name="_11INV_11_5" localSheetId="7">#REF!</definedName>
    <definedName name="_11INV_11_5" localSheetId="8">#REF!</definedName>
    <definedName name="_11INV_11_5" localSheetId="11">#REF!</definedName>
    <definedName name="_11INV_11_5" localSheetId="12">#REF!</definedName>
    <definedName name="_11INV_11_5" localSheetId="2">#REF!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 localSheetId="3">#REF!</definedName>
    <definedName name="_12INV_11_6" localSheetId="4">#REF!</definedName>
    <definedName name="_12INV_11_6" localSheetId="6">#REF!</definedName>
    <definedName name="_12INV_11_6" localSheetId="7">#REF!</definedName>
    <definedName name="_12INV_11_6" localSheetId="8">#REF!</definedName>
    <definedName name="_12INV_11_6" localSheetId="11">#REF!</definedName>
    <definedName name="_12INV_11_6" localSheetId="12">#REF!</definedName>
    <definedName name="_12INV_11_6" localSheetId="2">#REF!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MALO_1" localSheetId="3">'[21]ESTADO VÍA-CRIT.TECNICO'!#REF!&lt;2.5</definedName>
    <definedName name="_13MALO_1" localSheetId="4">'[21]ESTADO VÍA-CRIT.TECNICO'!#REF!&lt;2.5</definedName>
    <definedName name="_13MALO_1" localSheetId="6">'[21]ESTADO VÍA-CRIT.TECNICO'!#REF!&lt;2.5</definedName>
    <definedName name="_13MALO_1" localSheetId="7">'[21]ESTADO VÍA-CRIT.TECNICO'!#REF!&lt;2.5</definedName>
    <definedName name="_13MALO_1" localSheetId="8">'[21]ESTADO VÍA-CRIT.TECNICO'!#REF!&lt;2.5</definedName>
    <definedName name="_13MALO_1" localSheetId="11">'[21]ESTADO VÍA-CRIT.TECNICO'!#REF!&lt;2.5</definedName>
    <definedName name="_13MALO_1" localSheetId="12">'[21]ESTADO VÍA-CRIT.TECNICO'!#REF!&lt;2.5</definedName>
    <definedName name="_13MALO_1" localSheetId="2">'[21]ESTADO VÍA-CRIT.TECNICO'!#REF!&lt;2.5</definedName>
    <definedName name="_13MALO_1">'[21]ESTADO VÍA-CRIT.TECNICO'!#REF!&lt;2.5</definedName>
    <definedName name="_14REGULAR_1">'[21]ESTADO VÍA-CRIT.TECNICO'!XFC1&gt;2.5</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ALTANTES1_1">'[22]CANT OBRA'!$A$1:$IV$65536</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FALTANTES1_2">'[22]CANT OBRA'!$A$1:$IV$65536</definedName>
    <definedName name="_3ane_o10">#REF!</definedName>
    <definedName name="_3FALTANTES1_3">'[22]CANT OBRA'!$A$1:$IV$65536</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FALTANTES1_4">'[22]CANT OBRA'!$A$1:$IV$65536</definedName>
    <definedName name="_5FALTANTES1_5">'[22]CANT OBRA'!$A$1:$IV$65536</definedName>
    <definedName name="_6FALTANTES1_6">'[23]CANT OBRA'!$A$1:$IV$65536</definedName>
    <definedName name="_7INV_11_1" localSheetId="3">#REF!</definedName>
    <definedName name="_7INV_11_1" localSheetId="4">#REF!</definedName>
    <definedName name="_7INV_11_1" localSheetId="6">#REF!</definedName>
    <definedName name="_7INV_11_1" localSheetId="7">#REF!</definedName>
    <definedName name="_7INV_11_1" localSheetId="8">#REF!</definedName>
    <definedName name="_7INV_11_1" localSheetId="11">#REF!</definedName>
    <definedName name="_7INV_11_1" localSheetId="12">#REF!</definedName>
    <definedName name="_7INV_11_1" localSheetId="2">#REF!</definedName>
    <definedName name="_7INV_11_1">#REF!</definedName>
    <definedName name="_8INV_11_2" localSheetId="3">#REF!</definedName>
    <definedName name="_8INV_11_2" localSheetId="4">#REF!</definedName>
    <definedName name="_8INV_11_2" localSheetId="6">#REF!</definedName>
    <definedName name="_8INV_11_2" localSheetId="7">#REF!</definedName>
    <definedName name="_8INV_11_2" localSheetId="8">#REF!</definedName>
    <definedName name="_8INV_11_2" localSheetId="11">#REF!</definedName>
    <definedName name="_8INV_11_2" localSheetId="12">#REF!</definedName>
    <definedName name="_8INV_11_2" localSheetId="2">#REF!</definedName>
    <definedName name="_8INV_11_2">#REF!</definedName>
    <definedName name="_911A">#REF!</definedName>
    <definedName name="_912A">#REF!</definedName>
    <definedName name="_921A">#REF!</definedName>
    <definedName name="_922A">#REF!</definedName>
    <definedName name="_9INV_11_3" localSheetId="3">#REF!</definedName>
    <definedName name="_9INV_11_3" localSheetId="4">#REF!</definedName>
    <definedName name="_9INV_11_3" localSheetId="6">#REF!</definedName>
    <definedName name="_9INV_11_3" localSheetId="7">#REF!</definedName>
    <definedName name="_9INV_11_3" localSheetId="8">#REF!</definedName>
    <definedName name="_9INV_11_3" localSheetId="11">#REF!</definedName>
    <definedName name="_9INV_11_3" localSheetId="12">#REF!</definedName>
    <definedName name="_9INV_11_3" localSheetId="2">#REF!</definedName>
    <definedName name="_9INV_11_3">#REF!</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localSheetId="2"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localSheetId="8" hidden="1">{#N/A,#N/A,TRUE,"1842CWN0"}</definedName>
    <definedName name="_ABC1" localSheetId="9" hidden="1">{#N/A,#N/A,TRUE,"1842CWN0"}</definedName>
    <definedName name="_ABC1" localSheetId="10" hidden="1">{#N/A,#N/A,TRUE,"1842CWN0"}</definedName>
    <definedName name="_ABC1" localSheetId="11" hidden="1">{#N/A,#N/A,TRUE,"1842CWN0"}</definedName>
    <definedName name="_ABC1" localSheetId="12" hidden="1">{#N/A,#N/A,TRUE,"1842CWN0"}</definedName>
    <definedName name="_ABC1" localSheetId="2" hidden="1">{#N/A,#N/A,TRUE,"1842CWN0"}</definedName>
    <definedName name="_ABC1" localSheetId="1" hidden="1">{#N/A,#N/A,TRUE,"1842CWN0"}</definedName>
    <definedName name="_ABC1"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localSheetId="8" hidden="1">{#N/A,#N/A,TRUE,"1842CWN0"}</definedName>
    <definedName name="_abc2" localSheetId="9" hidden="1">{#N/A,#N/A,TRUE,"1842CWN0"}</definedName>
    <definedName name="_abc2" localSheetId="10" hidden="1">{#N/A,#N/A,TRUE,"1842CWN0"}</definedName>
    <definedName name="_abc2" localSheetId="11" hidden="1">{#N/A,#N/A,TRUE,"1842CWN0"}</definedName>
    <definedName name="_abc2" localSheetId="12" hidden="1">{#N/A,#N/A,TRUE,"1842CWN0"}</definedName>
    <definedName name="_abc2" localSheetId="2"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 localSheetId="0">[13]!_xlbgnm.ane7</definedName>
    <definedName name="_ane7" localSheetId="1">[13]!_xlbgnm.ane7</definedName>
    <definedName name="_ane7">[13]!_xlbgnm.ane7</definedName>
    <definedName name="_ane8" localSheetId="2">[13]!_xlbgnm.ane8</definedName>
    <definedName name="_ane8" localSheetId="0">[13]!_xlbgnm.ane8</definedName>
    <definedName name="_ane8" localSheetId="1">[13]!_xlbgnm.ane8</definedName>
    <definedName name="_ane8">[13]!_xlbgnm.ane8</definedName>
    <definedName name="_APU221" localSheetId="3">#REF!</definedName>
    <definedName name="_APU221" localSheetId="4">#REF!</definedName>
    <definedName name="_APU221" localSheetId="6">#REF!</definedName>
    <definedName name="_APU221" localSheetId="7">#REF!</definedName>
    <definedName name="_APU221" localSheetId="8">#REF!</definedName>
    <definedName name="_APU221" localSheetId="11">#REF!</definedName>
    <definedName name="_APU221" localSheetId="12">#REF!</definedName>
    <definedName name="_APU221" localSheetId="2">#REF!</definedName>
    <definedName name="_APU221">#REF!</definedName>
    <definedName name="_APU465" localSheetId="3">[24]!absc</definedName>
    <definedName name="_APU465" localSheetId="4">[24]!absc</definedName>
    <definedName name="_APU465" localSheetId="5">[25]!absc</definedName>
    <definedName name="_APU465" localSheetId="6">[24]!absc</definedName>
    <definedName name="_APU465" localSheetId="7">[24]!absc</definedName>
    <definedName name="_APU465" localSheetId="8">[24]!absc</definedName>
    <definedName name="_APU465" localSheetId="9">[25]!absc</definedName>
    <definedName name="_APU465" localSheetId="10">[25]!absc</definedName>
    <definedName name="_APU465" localSheetId="11">[24]!absc</definedName>
    <definedName name="_APU465" localSheetId="12">[24]!absc</definedName>
    <definedName name="_APU465" localSheetId="2">[24]!absc</definedName>
    <definedName name="_APU465" localSheetId="0">[24]!absc</definedName>
    <definedName name="_APU465" localSheetId="1">[24]!absc</definedName>
    <definedName name="_APU465">[24]!absc</definedName>
    <definedName name="_Atp2">[17]EMPRESA!$F$22</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 localSheetId="4">#REF!</definedName>
    <definedName name="_EST1" localSheetId="6">#REF!</definedName>
    <definedName name="_EST1" localSheetId="7">#REF!</definedName>
    <definedName name="_EST1" localSheetId="8">#REF!</definedName>
    <definedName name="_EST1" localSheetId="11">#REF!</definedName>
    <definedName name="_EST1" localSheetId="12">#REF!</definedName>
    <definedName name="_EST1" localSheetId="2">#REF!</definedName>
    <definedName name="_EST1">#REF!</definedName>
    <definedName name="_EST10" localSheetId="3">#REF!</definedName>
    <definedName name="_EST10" localSheetId="4">#REF!</definedName>
    <definedName name="_EST10" localSheetId="6">#REF!</definedName>
    <definedName name="_EST10" localSheetId="7">#REF!</definedName>
    <definedName name="_EST10" localSheetId="8">#REF!</definedName>
    <definedName name="_EST10" localSheetId="11">#REF!</definedName>
    <definedName name="_EST10" localSheetId="12">#REF!</definedName>
    <definedName name="_EST10" localSheetId="2">#REF!</definedName>
    <definedName name="_EST10">#REF!</definedName>
    <definedName name="_EST11" localSheetId="3">#REF!</definedName>
    <definedName name="_EST11" localSheetId="4">#REF!</definedName>
    <definedName name="_EST11" localSheetId="6">#REF!</definedName>
    <definedName name="_EST11" localSheetId="7">#REF!</definedName>
    <definedName name="_EST11" localSheetId="8">#REF!</definedName>
    <definedName name="_EST11" localSheetId="11">#REF!</definedName>
    <definedName name="_EST11" localSheetId="12">#REF!</definedName>
    <definedName name="_EST11" localSheetId="2">#REF!</definedName>
    <definedName name="_EST11">#REF!</definedName>
    <definedName name="_EST12" localSheetId="3">#REF!</definedName>
    <definedName name="_EST12" localSheetId="4">#REF!</definedName>
    <definedName name="_EST12" localSheetId="6">#REF!</definedName>
    <definedName name="_EST12" localSheetId="7">#REF!</definedName>
    <definedName name="_EST12" localSheetId="8">#REF!</definedName>
    <definedName name="_EST12" localSheetId="11">#REF!</definedName>
    <definedName name="_EST12" localSheetId="12">#REF!</definedName>
    <definedName name="_EST12" localSheetId="2">#REF!</definedName>
    <definedName name="_EST12">#REF!</definedName>
    <definedName name="_EST13" localSheetId="3">#REF!</definedName>
    <definedName name="_EST13" localSheetId="4">#REF!</definedName>
    <definedName name="_EST13" localSheetId="6">#REF!</definedName>
    <definedName name="_EST13" localSheetId="7">#REF!</definedName>
    <definedName name="_EST13" localSheetId="8">#REF!</definedName>
    <definedName name="_EST13" localSheetId="11">#REF!</definedName>
    <definedName name="_EST13" localSheetId="12">#REF!</definedName>
    <definedName name="_EST13" localSheetId="2">#REF!</definedName>
    <definedName name="_EST13">#REF!</definedName>
    <definedName name="_EST14" localSheetId="3">#REF!</definedName>
    <definedName name="_EST14" localSheetId="4">#REF!</definedName>
    <definedName name="_EST14" localSheetId="6">#REF!</definedName>
    <definedName name="_EST14" localSheetId="7">#REF!</definedName>
    <definedName name="_EST14" localSheetId="8">#REF!</definedName>
    <definedName name="_EST14" localSheetId="11">#REF!</definedName>
    <definedName name="_EST14" localSheetId="12">#REF!</definedName>
    <definedName name="_EST14" localSheetId="2">#REF!</definedName>
    <definedName name="_EST14">#REF!</definedName>
    <definedName name="_EST15" localSheetId="3">#REF!</definedName>
    <definedName name="_EST15" localSheetId="4">#REF!</definedName>
    <definedName name="_EST15" localSheetId="6">#REF!</definedName>
    <definedName name="_EST15" localSheetId="7">#REF!</definedName>
    <definedName name="_EST15" localSheetId="8">#REF!</definedName>
    <definedName name="_EST15" localSheetId="11">#REF!</definedName>
    <definedName name="_EST15" localSheetId="12">#REF!</definedName>
    <definedName name="_EST15" localSheetId="2">#REF!</definedName>
    <definedName name="_EST15">#REF!</definedName>
    <definedName name="_EST16" localSheetId="3">#REF!</definedName>
    <definedName name="_EST16" localSheetId="4">#REF!</definedName>
    <definedName name="_EST16" localSheetId="6">#REF!</definedName>
    <definedName name="_EST16" localSheetId="7">#REF!</definedName>
    <definedName name="_EST16" localSheetId="8">#REF!</definedName>
    <definedName name="_EST16" localSheetId="11">#REF!</definedName>
    <definedName name="_EST16" localSheetId="12">#REF!</definedName>
    <definedName name="_EST16" localSheetId="2">#REF!</definedName>
    <definedName name="_EST16">#REF!</definedName>
    <definedName name="_EST17" localSheetId="3">#REF!</definedName>
    <definedName name="_EST17" localSheetId="4">#REF!</definedName>
    <definedName name="_EST17" localSheetId="6">#REF!</definedName>
    <definedName name="_EST17" localSheetId="7">#REF!</definedName>
    <definedName name="_EST17" localSheetId="8">#REF!</definedName>
    <definedName name="_EST17" localSheetId="11">#REF!</definedName>
    <definedName name="_EST17" localSheetId="12">#REF!</definedName>
    <definedName name="_EST17" localSheetId="2">#REF!</definedName>
    <definedName name="_EST17">#REF!</definedName>
    <definedName name="_EST18" localSheetId="3">#REF!</definedName>
    <definedName name="_EST18" localSheetId="4">#REF!</definedName>
    <definedName name="_EST18" localSheetId="6">#REF!</definedName>
    <definedName name="_EST18" localSheetId="7">#REF!</definedName>
    <definedName name="_EST18" localSheetId="8">#REF!</definedName>
    <definedName name="_EST18" localSheetId="11">#REF!</definedName>
    <definedName name="_EST18" localSheetId="12">#REF!</definedName>
    <definedName name="_EST18" localSheetId="2">#REF!</definedName>
    <definedName name="_EST18">#REF!</definedName>
    <definedName name="_EST19" localSheetId="3">#REF!</definedName>
    <definedName name="_EST19" localSheetId="4">#REF!</definedName>
    <definedName name="_EST19" localSheetId="6">#REF!</definedName>
    <definedName name="_EST19" localSheetId="7">#REF!</definedName>
    <definedName name="_EST19" localSheetId="8">#REF!</definedName>
    <definedName name="_EST19" localSheetId="11">#REF!</definedName>
    <definedName name="_EST19" localSheetId="12">#REF!</definedName>
    <definedName name="_EST19" localSheetId="2">#REF!</definedName>
    <definedName name="_EST19">#REF!</definedName>
    <definedName name="_EST2" localSheetId="3">#REF!</definedName>
    <definedName name="_EST2" localSheetId="4">#REF!</definedName>
    <definedName name="_EST2" localSheetId="6">#REF!</definedName>
    <definedName name="_EST2" localSheetId="7">#REF!</definedName>
    <definedName name="_EST2" localSheetId="8">#REF!</definedName>
    <definedName name="_EST2" localSheetId="11">#REF!</definedName>
    <definedName name="_EST2" localSheetId="12">#REF!</definedName>
    <definedName name="_EST2" localSheetId="2">#REF!</definedName>
    <definedName name="_EST2">#REF!</definedName>
    <definedName name="_EST3" localSheetId="3">#REF!</definedName>
    <definedName name="_EST3" localSheetId="4">#REF!</definedName>
    <definedName name="_EST3" localSheetId="6">#REF!</definedName>
    <definedName name="_EST3" localSheetId="7">#REF!</definedName>
    <definedName name="_EST3" localSheetId="8">#REF!</definedName>
    <definedName name="_EST3" localSheetId="11">#REF!</definedName>
    <definedName name="_EST3" localSheetId="12">#REF!</definedName>
    <definedName name="_EST3" localSheetId="2">#REF!</definedName>
    <definedName name="_EST3">#REF!</definedName>
    <definedName name="_EST4" localSheetId="3">#REF!</definedName>
    <definedName name="_EST4" localSheetId="4">#REF!</definedName>
    <definedName name="_EST4" localSheetId="6">#REF!</definedName>
    <definedName name="_EST4" localSheetId="7">#REF!</definedName>
    <definedName name="_EST4" localSheetId="8">#REF!</definedName>
    <definedName name="_EST4" localSheetId="11">#REF!</definedName>
    <definedName name="_EST4" localSheetId="12">#REF!</definedName>
    <definedName name="_EST4" localSheetId="2">#REF!</definedName>
    <definedName name="_EST4">#REF!</definedName>
    <definedName name="_EST5" localSheetId="3">#REF!</definedName>
    <definedName name="_EST5" localSheetId="4">#REF!</definedName>
    <definedName name="_EST5" localSheetId="6">#REF!</definedName>
    <definedName name="_EST5" localSheetId="7">#REF!</definedName>
    <definedName name="_EST5" localSheetId="8">#REF!</definedName>
    <definedName name="_EST5" localSheetId="11">#REF!</definedName>
    <definedName name="_EST5" localSheetId="12">#REF!</definedName>
    <definedName name="_EST5" localSheetId="2">#REF!</definedName>
    <definedName name="_EST5">#REF!</definedName>
    <definedName name="_EST6" localSheetId="3">#REF!</definedName>
    <definedName name="_EST6" localSheetId="4">#REF!</definedName>
    <definedName name="_EST6" localSheetId="6">#REF!</definedName>
    <definedName name="_EST6" localSheetId="7">#REF!</definedName>
    <definedName name="_EST6" localSheetId="8">#REF!</definedName>
    <definedName name="_EST6" localSheetId="11">#REF!</definedName>
    <definedName name="_EST6" localSheetId="12">#REF!</definedName>
    <definedName name="_EST6" localSheetId="2">#REF!</definedName>
    <definedName name="_EST6">#REF!</definedName>
    <definedName name="_EST7" localSheetId="3">#REF!</definedName>
    <definedName name="_EST7" localSheetId="4">#REF!</definedName>
    <definedName name="_EST7" localSheetId="6">#REF!</definedName>
    <definedName name="_EST7" localSheetId="7">#REF!</definedName>
    <definedName name="_EST7" localSheetId="8">#REF!</definedName>
    <definedName name="_EST7" localSheetId="11">#REF!</definedName>
    <definedName name="_EST7" localSheetId="12">#REF!</definedName>
    <definedName name="_EST7" localSheetId="2">#REF!</definedName>
    <definedName name="_EST7">#REF!</definedName>
    <definedName name="_EST8" localSheetId="3">#REF!</definedName>
    <definedName name="_EST8" localSheetId="4">#REF!</definedName>
    <definedName name="_EST8" localSheetId="6">#REF!</definedName>
    <definedName name="_EST8" localSheetId="7">#REF!</definedName>
    <definedName name="_EST8" localSheetId="8">#REF!</definedName>
    <definedName name="_EST8" localSheetId="11">#REF!</definedName>
    <definedName name="_EST8" localSheetId="12">#REF!</definedName>
    <definedName name="_EST8" localSheetId="2">#REF!</definedName>
    <definedName name="_EST8">#REF!</definedName>
    <definedName name="_EST9" localSheetId="3">#REF!</definedName>
    <definedName name="_EST9" localSheetId="4">#REF!</definedName>
    <definedName name="_EST9" localSheetId="6">#REF!</definedName>
    <definedName name="_EST9" localSheetId="7">#REF!</definedName>
    <definedName name="_EST9" localSheetId="8">#REF!</definedName>
    <definedName name="_EST9" localSheetId="11">#REF!</definedName>
    <definedName name="_EST9" localSheetId="12">#REF!</definedName>
    <definedName name="_EST9" localSheetId="2">#REF!</definedName>
    <definedName name="_EST9">#REF!</definedName>
    <definedName name="_EXC1" localSheetId="3">#REF!</definedName>
    <definedName name="_EXC1" localSheetId="4">#REF!</definedName>
    <definedName name="_EXC1" localSheetId="6">#REF!</definedName>
    <definedName name="_EXC1" localSheetId="7">#REF!</definedName>
    <definedName name="_EXC1" localSheetId="8">#REF!</definedName>
    <definedName name="_EXC1" localSheetId="11">#REF!</definedName>
    <definedName name="_EXC1" localSheetId="12">#REF!</definedName>
    <definedName name="_EXC1" localSheetId="2">#REF!</definedName>
    <definedName name="_EXC1">#REF!</definedName>
    <definedName name="_EXC10" localSheetId="3">#REF!</definedName>
    <definedName name="_EXC10" localSheetId="4">#REF!</definedName>
    <definedName name="_EXC10" localSheetId="6">#REF!</definedName>
    <definedName name="_EXC10" localSheetId="7">#REF!</definedName>
    <definedName name="_EXC10" localSheetId="8">#REF!</definedName>
    <definedName name="_EXC10" localSheetId="11">#REF!</definedName>
    <definedName name="_EXC10" localSheetId="12">#REF!</definedName>
    <definedName name="_EXC10" localSheetId="2">#REF!</definedName>
    <definedName name="_EXC10">#REF!</definedName>
    <definedName name="_EXC11" localSheetId="3">#REF!</definedName>
    <definedName name="_EXC11" localSheetId="4">#REF!</definedName>
    <definedName name="_EXC11" localSheetId="6">#REF!</definedName>
    <definedName name="_EXC11" localSheetId="7">#REF!</definedName>
    <definedName name="_EXC11" localSheetId="8">#REF!</definedName>
    <definedName name="_EXC11" localSheetId="11">#REF!</definedName>
    <definedName name="_EXC11" localSheetId="12">#REF!</definedName>
    <definedName name="_EXC11" localSheetId="2">#REF!</definedName>
    <definedName name="_EXC11">#REF!</definedName>
    <definedName name="_EXC12" localSheetId="3">#REF!</definedName>
    <definedName name="_EXC12" localSheetId="4">#REF!</definedName>
    <definedName name="_EXC12" localSheetId="6">#REF!</definedName>
    <definedName name="_EXC12" localSheetId="7">#REF!</definedName>
    <definedName name="_EXC12" localSheetId="8">#REF!</definedName>
    <definedName name="_EXC12" localSheetId="11">#REF!</definedName>
    <definedName name="_EXC12" localSheetId="12">#REF!</definedName>
    <definedName name="_EXC12" localSheetId="2">#REF!</definedName>
    <definedName name="_EXC12">#REF!</definedName>
    <definedName name="_EXC2" localSheetId="3">#REF!</definedName>
    <definedName name="_EXC2" localSheetId="4">#REF!</definedName>
    <definedName name="_EXC2" localSheetId="6">#REF!</definedName>
    <definedName name="_EXC2" localSheetId="7">#REF!</definedName>
    <definedName name="_EXC2" localSheetId="8">#REF!</definedName>
    <definedName name="_EXC2" localSheetId="11">#REF!</definedName>
    <definedName name="_EXC2" localSheetId="12">#REF!</definedName>
    <definedName name="_EXC2" localSheetId="2">#REF!</definedName>
    <definedName name="_EXC2">#REF!</definedName>
    <definedName name="_EXC3" localSheetId="3">#REF!</definedName>
    <definedName name="_EXC3" localSheetId="4">#REF!</definedName>
    <definedName name="_EXC3" localSheetId="6">#REF!</definedName>
    <definedName name="_EXC3" localSheetId="7">#REF!</definedName>
    <definedName name="_EXC3" localSheetId="8">#REF!</definedName>
    <definedName name="_EXC3" localSheetId="11">#REF!</definedName>
    <definedName name="_EXC3" localSheetId="12">#REF!</definedName>
    <definedName name="_EXC3" localSheetId="2">#REF!</definedName>
    <definedName name="_EXC3">#REF!</definedName>
    <definedName name="_EXC4" localSheetId="3">#REF!</definedName>
    <definedName name="_EXC4" localSheetId="4">#REF!</definedName>
    <definedName name="_EXC4" localSheetId="6">#REF!</definedName>
    <definedName name="_EXC4" localSheetId="7">#REF!</definedName>
    <definedName name="_EXC4" localSheetId="8">#REF!</definedName>
    <definedName name="_EXC4" localSheetId="11">#REF!</definedName>
    <definedName name="_EXC4" localSheetId="12">#REF!</definedName>
    <definedName name="_EXC4" localSheetId="2">#REF!</definedName>
    <definedName name="_EXC4">#REF!</definedName>
    <definedName name="_EXC5" localSheetId="3">#REF!</definedName>
    <definedName name="_EXC5" localSheetId="4">#REF!</definedName>
    <definedName name="_EXC5" localSheetId="6">#REF!</definedName>
    <definedName name="_EXC5" localSheetId="7">#REF!</definedName>
    <definedName name="_EXC5" localSheetId="8">#REF!</definedName>
    <definedName name="_EXC5" localSheetId="11">#REF!</definedName>
    <definedName name="_EXC5" localSheetId="12">#REF!</definedName>
    <definedName name="_EXC5" localSheetId="2">#REF!</definedName>
    <definedName name="_EXC5">#REF!</definedName>
    <definedName name="_EXC6" localSheetId="3">#REF!</definedName>
    <definedName name="_EXC6" localSheetId="4">#REF!</definedName>
    <definedName name="_EXC6" localSheetId="6">#REF!</definedName>
    <definedName name="_EXC6" localSheetId="7">#REF!</definedName>
    <definedName name="_EXC6" localSheetId="8">#REF!</definedName>
    <definedName name="_EXC6" localSheetId="11">#REF!</definedName>
    <definedName name="_EXC6" localSheetId="12">#REF!</definedName>
    <definedName name="_EXC6" localSheetId="2">#REF!</definedName>
    <definedName name="_EXC6">#REF!</definedName>
    <definedName name="_EXC7" localSheetId="3">#REF!</definedName>
    <definedName name="_EXC7" localSheetId="4">#REF!</definedName>
    <definedName name="_EXC7" localSheetId="6">#REF!</definedName>
    <definedName name="_EXC7" localSheetId="7">#REF!</definedName>
    <definedName name="_EXC7" localSheetId="8">#REF!</definedName>
    <definedName name="_EXC7" localSheetId="11">#REF!</definedName>
    <definedName name="_EXC7" localSheetId="12">#REF!</definedName>
    <definedName name="_EXC7" localSheetId="2">#REF!</definedName>
    <definedName name="_EXC7">#REF!</definedName>
    <definedName name="_EXC8" localSheetId="3">#REF!</definedName>
    <definedName name="_EXC8" localSheetId="4">#REF!</definedName>
    <definedName name="_EXC8" localSheetId="6">#REF!</definedName>
    <definedName name="_EXC8" localSheetId="7">#REF!</definedName>
    <definedName name="_EXC8" localSheetId="8">#REF!</definedName>
    <definedName name="_EXC8" localSheetId="11">#REF!</definedName>
    <definedName name="_EXC8" localSheetId="12">#REF!</definedName>
    <definedName name="_EXC8" localSheetId="2">#REF!</definedName>
    <definedName name="_EXC8">#REF!</definedName>
    <definedName name="_EXC9" localSheetId="3">#REF!</definedName>
    <definedName name="_EXC9" localSheetId="4">#REF!</definedName>
    <definedName name="_EXC9" localSheetId="6">#REF!</definedName>
    <definedName name="_EXC9" localSheetId="7">#REF!</definedName>
    <definedName name="_EXC9" localSheetId="8">#REF!</definedName>
    <definedName name="_EXC9" localSheetId="11">#REF!</definedName>
    <definedName name="_EXC9" localSheetId="12">#REF!</definedName>
    <definedName name="_EXC9" localSheetId="2">#REF!</definedName>
    <definedName name="_EXC9">#REF!</definedName>
    <definedName name="_F" localSheetId="3">#N/A</definedName>
    <definedName name="_F" localSheetId="4">#N/A</definedName>
    <definedName name="_F" localSheetId="5">#N/A</definedName>
    <definedName name="_F" localSheetId="6">#N/A</definedName>
    <definedName name="_F" localSheetId="7">#N/A</definedName>
    <definedName name="_F" localSheetId="8">#N/A</definedName>
    <definedName name="_F" localSheetId="9">#N/A</definedName>
    <definedName name="_F" localSheetId="10">#N/A</definedName>
    <definedName name="_F" localSheetId="11">#N/A</definedName>
    <definedName name="_F" localSheetId="12">#N/A</definedName>
    <definedName name="_F" localSheetId="1">#N/A</definedName>
    <definedName name="_F">[0]!ERR</definedName>
    <definedName name="_F10">#REF!</definedName>
    <definedName name="_FC">#REF!</definedName>
    <definedName name="_Fill" localSheetId="3" hidden="1">#REF!</definedName>
    <definedName name="_Fill" localSheetId="4" hidden="1">#REF!</definedName>
    <definedName name="_Fill" localSheetId="6" hidden="1">#REF!</definedName>
    <definedName name="_Fill" localSheetId="7" hidden="1">#REF!</definedName>
    <definedName name="_Fill" localSheetId="8" hidden="1">#REF!</definedName>
    <definedName name="_Fill" localSheetId="11" hidden="1">#REF!</definedName>
    <definedName name="_Fill" localSheetId="12" hidden="1">#REF!</definedName>
    <definedName name="_Fill" localSheetId="2" hidden="1">#REF!</definedName>
    <definedName name="_Fill" hidden="1">#REF!</definedName>
    <definedName name="_xlnm._FilterDatabase" localSheetId="0" hidden="1">'PRESUPUESTO OFICIAL (Entidad)'!$I$12:$I$32</definedName>
    <definedName name="_xlnm._FilterDatabase" localSheetId="1" hidden="1">'PROPUESTA ECONÓMICA (Proponent)'!$I$12:$I$31</definedName>
    <definedName name="_FS01" localSheetId="3">#N/A</definedName>
    <definedName name="_FS01" localSheetId="4">#N/A</definedName>
    <definedName name="_FS01" localSheetId="5">#N/A</definedName>
    <definedName name="_FS01" localSheetId="6">#N/A</definedName>
    <definedName name="_FS01" localSheetId="7">#N/A</definedName>
    <definedName name="_FS01" localSheetId="8">#N/A</definedName>
    <definedName name="_FS01" localSheetId="9">#N/A</definedName>
    <definedName name="_FS01" localSheetId="10">#N/A</definedName>
    <definedName name="_FS01" localSheetId="11">#N/A</definedName>
    <definedName name="_FS01" localSheetId="12">#N/A</definedName>
    <definedName name="_FS01" localSheetId="1">#N/A</definedName>
    <definedName name="_FS01">[0]!ERR</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3"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localSheetId="8" hidden="1">{#N/A,#N/A,TRUE,"1842CWN0"}</definedName>
    <definedName name="_hhg1" localSheetId="9" hidden="1">{#N/A,#N/A,TRUE,"1842CWN0"}</definedName>
    <definedName name="_hhg1" localSheetId="10" hidden="1">{#N/A,#N/A,TRUE,"1842CWN0"}</definedName>
    <definedName name="_hhg1" localSheetId="11" hidden="1">{#N/A,#N/A,TRUE,"1842CWN0"}</definedName>
    <definedName name="_hhg1" localSheetId="12" hidden="1">{#N/A,#N/A,TRUE,"1842CWN0"}</definedName>
    <definedName name="_hhg1" localSheetId="2" hidden="1">{#N/A,#N/A,TRUE,"1842CWN0"}</definedName>
    <definedName name="_hhg1" localSheetId="1" hidden="1">{#N/A,#N/A,TRUE,"1842CWN0"}</definedName>
    <definedName name="_hhg1" hidden="1">{#N/A,#N/A,TRUE,"1842CWN0"}</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[26]INST!#REF!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3">#REF!</definedName>
    <definedName name="_MA2" localSheetId="4">#REF!</definedName>
    <definedName name="_MA2" localSheetId="6">#REF!</definedName>
    <definedName name="_MA2" localSheetId="7">#REF!</definedName>
    <definedName name="_MA2" localSheetId="8">#REF!</definedName>
    <definedName name="_MA2" localSheetId="11">#REF!</definedName>
    <definedName name="_MA2" localSheetId="12">#REF!</definedName>
    <definedName name="_MA2" localSheetId="2">#REF!</definedName>
    <definedName name="_MA2">#REF!</definedName>
    <definedName name="_MAT1">#REF!</definedName>
    <definedName name="_MOD1">#REF!</definedName>
    <definedName name="_mun2">[19]PESOS!#REF!</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2">#REF!</definedName>
    <definedName name="_PJ50">#REF!</definedName>
    <definedName name="_pj51" localSheetId="3">#REF!</definedName>
    <definedName name="_pj51" localSheetId="4">#REF!</definedName>
    <definedName name="_pj51" localSheetId="6">#REF!</definedName>
    <definedName name="_pj51" localSheetId="7">#REF!</definedName>
    <definedName name="_pj51" localSheetId="8">#REF!</definedName>
    <definedName name="_pj51" localSheetId="11">#REF!</definedName>
    <definedName name="_pj51" localSheetId="12">#REF!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4">#REF!</definedName>
    <definedName name="_PRE1" localSheetId="6">#REF!</definedName>
    <definedName name="_PRE1" localSheetId="7">#REF!</definedName>
    <definedName name="_PRE1" localSheetId="8">#REF!</definedName>
    <definedName name="_PRE1" localSheetId="11">#REF!</definedName>
    <definedName name="_PRE1" localSheetId="12">#REF!</definedName>
    <definedName name="_PRE1" localSheetId="2">#REF!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2">#REF!</definedName>
    <definedName name="a">'[27]DUB-823'!#REF!</definedName>
    <definedName name="A_1">#REF!</definedName>
    <definedName name="A_impresión_IM" localSheetId="3">#REF!</definedName>
    <definedName name="A_impresión_IM" localSheetId="4">#REF!</definedName>
    <definedName name="A_impresión_IM" localSheetId="6">#REF!</definedName>
    <definedName name="A_impresión_IM" localSheetId="7">#REF!</definedName>
    <definedName name="A_impresión_IM" localSheetId="8">#REF!</definedName>
    <definedName name="A_impresión_IM" localSheetId="11">#REF!</definedName>
    <definedName name="A_impresión_IM" localSheetId="12">#REF!</definedName>
    <definedName name="A_impresión_IM" localSheetId="2">#REF!</definedName>
    <definedName name="A_impresión_IM">#REF!</definedName>
    <definedName name="A18A200">[28]ESPEC!#REF!</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3">#N/A</definedName>
    <definedName name="aa" localSheetId="4">#N/A</definedName>
    <definedName name="aa" localSheetId="5">#N/A</definedName>
    <definedName name="aa" localSheetId="6">#N/A</definedName>
    <definedName name="aa" localSheetId="7">#N/A</definedName>
    <definedName name="aa" localSheetId="8">#N/A</definedName>
    <definedName name="aa" localSheetId="9">#N/A</definedName>
    <definedName name="aa" localSheetId="10">#N/A</definedName>
    <definedName name="aa" localSheetId="11">#N/A</definedName>
    <definedName name="aa" localSheetId="12">#N/A</definedName>
    <definedName name="aa" localSheetId="1">#N/A</definedName>
    <definedName name="aa">[0]!ERR</definedName>
    <definedName name="AAA" localSheetId="3">#REF!</definedName>
    <definedName name="AAA" localSheetId="4">#REF!</definedName>
    <definedName name="AAA" localSheetId="5">#N/A</definedName>
    <definedName name="AAA" localSheetId="6">#REF!</definedName>
    <definedName name="AAA" localSheetId="7">#REF!</definedName>
    <definedName name="AAA" localSheetId="8">#REF!</definedName>
    <definedName name="AAA" localSheetId="9">#N/A</definedName>
    <definedName name="AAA" localSheetId="10">#N/A</definedName>
    <definedName name="AAA" localSheetId="11">#REF!</definedName>
    <definedName name="AAA" localSheetId="12">#REF!</definedName>
    <definedName name="AAA" localSheetId="2">#REF!</definedName>
    <definedName name="AAA" localSheetId="1">#N/A</definedName>
    <definedName name="AAA">[0]!ERR</definedName>
    <definedName name="aaaaaa">[29]otros!$C$5</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4">#REF!</definedName>
    <definedName name="abc" localSheetId="6">#REF!</definedName>
    <definedName name="abc" localSheetId="7">#REF!</definedName>
    <definedName name="abc" localSheetId="8">#REF!</definedName>
    <definedName name="abc" localSheetId="11">#REF!</definedName>
    <definedName name="abc" localSheetId="12">#REF!</definedName>
    <definedName name="abc" localSheetId="2">#REF!</definedName>
    <definedName name="abc">#REF!</definedName>
    <definedName name="ABCD" hidden="1">#REF!</definedName>
    <definedName name="ABCDE" hidden="1">#REF!</definedName>
    <definedName name="ABG">[6]AASHTO!$A$2:$F$5</definedName>
    <definedName name="absc" localSheetId="3">[30]!absc</definedName>
    <definedName name="absc" localSheetId="4">[30]!absc</definedName>
    <definedName name="absc" localSheetId="6">[30]!absc</definedName>
    <definedName name="absc" localSheetId="7">[30]!absc</definedName>
    <definedName name="absc" localSheetId="8">[30]!absc</definedName>
    <definedName name="absc" localSheetId="11">[30]!absc</definedName>
    <definedName name="absc" localSheetId="12">[30]!absc</definedName>
    <definedName name="absc" localSheetId="2">[30]!absc</definedName>
    <definedName name="absc">#N/A</definedName>
    <definedName name="absc_" localSheetId="3">[31]!absc</definedName>
    <definedName name="absc_" localSheetId="4">[31]!absc</definedName>
    <definedName name="absc_" localSheetId="6">[31]!absc</definedName>
    <definedName name="absc_" localSheetId="7">[31]!absc</definedName>
    <definedName name="absc_" localSheetId="8">[31]!absc</definedName>
    <definedName name="absc_" localSheetId="11">[31]!absc</definedName>
    <definedName name="absc_" localSheetId="12">[31]!absc</definedName>
    <definedName name="absc_" localSheetId="2">[31]!absc</definedName>
    <definedName name="absc_" localSheetId="0">[31]!absc</definedName>
    <definedName name="absc_" localSheetId="1">[31]!absc</definedName>
    <definedName name="absc_">[31]!absc</definedName>
    <definedName name="absc_1" localSheetId="3">[31]!absc</definedName>
    <definedName name="absc_1" localSheetId="4">[31]!absc</definedName>
    <definedName name="absc_1" localSheetId="6">[31]!absc</definedName>
    <definedName name="absc_1" localSheetId="7">[31]!absc</definedName>
    <definedName name="absc_1" localSheetId="8">[31]!absc</definedName>
    <definedName name="absc_1" localSheetId="11">[31]!absc</definedName>
    <definedName name="absc_1" localSheetId="12">[31]!absc</definedName>
    <definedName name="absc_1" localSheetId="2">[31]!absc</definedName>
    <definedName name="absc_1" localSheetId="0">[31]!absc</definedName>
    <definedName name="absc_1" localSheetId="1">[31]!absc</definedName>
    <definedName name="absc_1">[31]!absc</definedName>
    <definedName name="absc1" localSheetId="3">[32]!absc</definedName>
    <definedName name="absc1" localSheetId="4">[32]!absc</definedName>
    <definedName name="absc1" localSheetId="6">[32]!absc</definedName>
    <definedName name="absc1" localSheetId="7">[32]!absc</definedName>
    <definedName name="absc1" localSheetId="8">[32]!absc</definedName>
    <definedName name="absc1" localSheetId="11">[32]!absc</definedName>
    <definedName name="absc1" localSheetId="12">[32]!absc</definedName>
    <definedName name="absc1" localSheetId="2">[32]!absc</definedName>
    <definedName name="absc1" localSheetId="0">[33]!absc</definedName>
    <definedName name="absc1" localSheetId="1">[33]!absc</definedName>
    <definedName name="absc1">[33]!absc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'[34]Reservas de Petróleo'!$A$2,'[34]Reservas de Petróleo'!$A$1,'[34]Reservas de Petróleo'!$D$4,'[34]Reservas de Petróleo'!$E$1:$E$65536</definedName>
    <definedName name="ad">#REF!</definedName>
    <definedName name="adasd">#REF!</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[29]otros!$C$2</definedName>
    <definedName name="administrador" localSheetId="3">[35]Informacion!$B$15</definedName>
    <definedName name="administrador" localSheetId="4">[35]Informacion!$B$15</definedName>
    <definedName name="administrador" localSheetId="6">[35]Informacion!$B$15</definedName>
    <definedName name="administrador" localSheetId="7">[35]Informacion!$B$15</definedName>
    <definedName name="administrador" localSheetId="8">[35]Informacion!$B$15</definedName>
    <definedName name="administrador" localSheetId="11">[35]Informacion!$B$15</definedName>
    <definedName name="administrador" localSheetId="12">[35]Informacion!$B$15</definedName>
    <definedName name="administrador" localSheetId="2">[35]Informacion!$B$15</definedName>
    <definedName name="administrador">[36]Informacion!$B$15</definedName>
    <definedName name="ADMON">#REF!</definedName>
    <definedName name="ADMON1">#REF!</definedName>
    <definedName name="adoc1" localSheetId="3">[32]!absc</definedName>
    <definedName name="adoc1" localSheetId="4">[32]!absc</definedName>
    <definedName name="adoc1" localSheetId="6">[32]!absc</definedName>
    <definedName name="adoc1" localSheetId="7">[32]!absc</definedName>
    <definedName name="adoc1" localSheetId="8">[32]!absc</definedName>
    <definedName name="adoc1" localSheetId="11">[32]!absc</definedName>
    <definedName name="adoc1" localSheetId="12">[32]!absc</definedName>
    <definedName name="adoc1" localSheetId="2">[32]!absc</definedName>
    <definedName name="adoc1" localSheetId="0">[33]!absc</definedName>
    <definedName name="adoc1" localSheetId="1">[33]!absc</definedName>
    <definedName name="adoc1">[33]!absc</definedName>
    <definedName name="ADOC125" localSheetId="2">[37]!absc</definedName>
    <definedName name="ADOC125" localSheetId="0">[37]!absc</definedName>
    <definedName name="ADOC125" localSheetId="1">[37]!absc</definedName>
    <definedName name="ADOC125">[37]!absc</definedName>
    <definedName name="adoq" localSheetId="3">[38]!absc</definedName>
    <definedName name="adoq" localSheetId="4">[38]!absc</definedName>
    <definedName name="adoq" localSheetId="5">[25]!absc</definedName>
    <definedName name="adoq" localSheetId="6">[38]!absc</definedName>
    <definedName name="adoq" localSheetId="7">[38]!absc</definedName>
    <definedName name="adoq" localSheetId="8">[38]!absc</definedName>
    <definedName name="adoq" localSheetId="9">[25]!absc</definedName>
    <definedName name="adoq" localSheetId="10">[25]!absc</definedName>
    <definedName name="adoq" localSheetId="11">[38]!absc</definedName>
    <definedName name="adoq" localSheetId="12">[38]!absc</definedName>
    <definedName name="adoq" localSheetId="2">[38]!absc</definedName>
    <definedName name="adoq" localSheetId="0">[38]!absc</definedName>
    <definedName name="adoq" localSheetId="1">[38]!absc</definedName>
    <definedName name="adoq">[38]!absc</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 localSheetId="3">#REF!</definedName>
    <definedName name="AjustDelAIU" localSheetId="4">#REF!</definedName>
    <definedName name="AjustDelAIU" localSheetId="6">#REF!</definedName>
    <definedName name="AjustDelAIU" localSheetId="7">#REF!</definedName>
    <definedName name="AjustDelAIU" localSheetId="8">#REF!</definedName>
    <definedName name="AjustDelAIU" localSheetId="11">#REF!</definedName>
    <definedName name="AjustDelAIU" localSheetId="12">#REF!</definedName>
    <definedName name="AjustDelAIU" localSheetId="2">#REF!</definedName>
    <definedName name="AjustDelAIU">#REF!</definedName>
    <definedName name="alam">#REF!</definedName>
    <definedName name="alc" localSheetId="3">[39]!absc</definedName>
    <definedName name="alc" localSheetId="4">[39]!absc</definedName>
    <definedName name="alc" localSheetId="5">[40]!absc</definedName>
    <definedName name="alc" localSheetId="6">[39]!absc</definedName>
    <definedName name="alc" localSheetId="7">[39]!absc</definedName>
    <definedName name="alc" localSheetId="8">[39]!absc</definedName>
    <definedName name="alc" localSheetId="9">[40]!absc</definedName>
    <definedName name="alc" localSheetId="10">[40]!absc</definedName>
    <definedName name="alc" localSheetId="11">[39]!absc</definedName>
    <definedName name="alc" localSheetId="12">[39]!absc</definedName>
    <definedName name="alc" localSheetId="2">[39]!absc</definedName>
    <definedName name="alc" localSheetId="0">[39]!absc</definedName>
    <definedName name="alc" localSheetId="1">[39]!absc</definedName>
    <definedName name="alc">[39]!absc</definedName>
    <definedName name="AlcanceProyecto">#REF!</definedName>
    <definedName name="ALM">#REF!</definedName>
    <definedName name="ALTO">[41]Tabla!$A$1:$A$5</definedName>
    <definedName name="Amount">#REF!</definedName>
    <definedName name="ANCLAJE">'[42]MC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[43]COMPARATIVO!#REF!</definedName>
    <definedName name="anexo8">#REF!</definedName>
    <definedName name="anexo9">#REF!</definedName>
    <definedName name="anexů7">#REF!</definedName>
    <definedName name="Antic">[44]BASES!$B$33</definedName>
    <definedName name="ANTICIPO">[45]BASES!$B$33</definedName>
    <definedName name="AÑO">[29]PRESUPUESTO!$D$13</definedName>
    <definedName name="AÑOWUIE">'[46]Res-Accide-10'!$R$2:$R$7</definedName>
    <definedName name="apaiy">#REF!</definedName>
    <definedName name="APELLIDOS">#REF!</definedName>
    <definedName name="API">#REF!</definedName>
    <definedName name="APU" localSheetId="3">[47]!absc</definedName>
    <definedName name="APU" localSheetId="4">[47]!absc</definedName>
    <definedName name="APU" localSheetId="5">[25]!absc</definedName>
    <definedName name="APU" localSheetId="6">[47]!absc</definedName>
    <definedName name="APU" localSheetId="7">[47]!absc</definedName>
    <definedName name="APU" localSheetId="8">[47]!absc</definedName>
    <definedName name="APU" localSheetId="9">[25]!absc</definedName>
    <definedName name="APU" localSheetId="10">[25]!absc</definedName>
    <definedName name="APU" localSheetId="11">[47]!absc</definedName>
    <definedName name="APU" localSheetId="12">[47]!absc</definedName>
    <definedName name="APU" localSheetId="2">[47]!absc</definedName>
    <definedName name="APU" localSheetId="0">[48]!absc</definedName>
    <definedName name="APU" localSheetId="1">[48]!absc</definedName>
    <definedName name="APU">[48]!absc</definedName>
    <definedName name="APU_directos">#REF!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2">#REF!</definedName>
    <definedName name="APU221.1">#REF!</definedName>
    <definedName name="APU221.2" localSheetId="3">#REF!</definedName>
    <definedName name="APU221.2" localSheetId="4">#REF!</definedName>
    <definedName name="APU221.2" localSheetId="6">#REF!</definedName>
    <definedName name="APU221.2" localSheetId="7">#REF!</definedName>
    <definedName name="APU221.2" localSheetId="8">#REF!</definedName>
    <definedName name="APU221.2" localSheetId="11">#REF!</definedName>
    <definedName name="APU221.2" localSheetId="12">#REF!</definedName>
    <definedName name="APU221.2" localSheetId="2">#REF!</definedName>
    <definedName name="APU221.2">#REF!</definedName>
    <definedName name="aq" localSheetId="3">#N/A</definedName>
    <definedName name="aq" localSheetId="4">#N/A</definedName>
    <definedName name="aq" localSheetId="5">#N/A</definedName>
    <definedName name="aq" localSheetId="6">#N/A</definedName>
    <definedName name="aq" localSheetId="7">#N/A</definedName>
    <definedName name="aq" localSheetId="8">#N/A</definedName>
    <definedName name="aq" localSheetId="9">#N/A</definedName>
    <definedName name="aq" localSheetId="10">#N/A</definedName>
    <definedName name="aq" localSheetId="11">#N/A</definedName>
    <definedName name="aq" localSheetId="12">#N/A</definedName>
    <definedName name="aq" localSheetId="1">#N/A</definedName>
    <definedName name="aq">[0]!ERR</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'201.7 '!$A$1:$L$104</definedName>
    <definedName name="_xlnm.Print_Area" localSheetId="4">'600.1.1'!$A$1:$L$101</definedName>
    <definedName name="_xlnm.Print_Area" localSheetId="5">#REF!</definedName>
    <definedName name="_xlnm.Print_Area" localSheetId="6">'630.1 '!$A$1:$L$106</definedName>
    <definedName name="_xlnm.Print_Area" localSheetId="7">'630.2'!$A$1:$L$104</definedName>
    <definedName name="_xlnm.Print_Area" localSheetId="8">'630.3'!$A$1:$L$106</definedName>
    <definedName name="_xlnm.Print_Area" localSheetId="9">#REF!</definedName>
    <definedName name="_xlnm.Print_Area" localSheetId="10">#REF!</definedName>
    <definedName name="_xlnm.Print_Area" localSheetId="11">'681.1 '!$A$1:$L$103</definedName>
    <definedName name="_xlnm.Print_Area" localSheetId="12">'683.P'!$A$1:$L$103</definedName>
    <definedName name="_xlnm.Print_Area" localSheetId="2">apu!$A$1:$L$104</definedName>
    <definedName name="_xlnm.Print_Area" localSheetId="0">'PRESUPUESTO OFICIAL (Entidad)'!$A$1:$M$42</definedName>
    <definedName name="_xlnm.Print_Area" localSheetId="1">'PROPUESTA ECONÓMICA (Proponent)'!$A$1:$M$42</definedName>
    <definedName name="_xlnm.Print_Area">#REF!</definedName>
    <definedName name="AreaLimpiar">'[49]Info-Portaf'!$N$4,'[49]Info-Portaf'!$C$10:$AE$24,'[49]Info-Portaf'!$C$26:$AE$28,'[49]Info-Portaf'!$C$31:$AE$40,'[49]Info-Portaf'!$C$41:$H$41,'[49]Info-Portaf'!$C$42:$AE$51,'[49]Info-Portaf'!$C$53:$AE$54,'[49]Info-Portaf'!$C$57:$AE$57,'[49]Info-Portaf'!$C$59:$AE$59,'[49]Info-Portaf'!$B$10:$B$61</definedName>
    <definedName name="Areatotal">#REF!</definedName>
    <definedName name="Aref">#REF!</definedName>
    <definedName name="armuve" localSheetId="3">#N/A</definedName>
    <definedName name="armuve" localSheetId="4">#N/A</definedName>
    <definedName name="armuve" localSheetId="5">#N/A</definedName>
    <definedName name="armuve" localSheetId="6">#N/A</definedName>
    <definedName name="armuve" localSheetId="7">#N/A</definedName>
    <definedName name="armuve" localSheetId="8">#N/A</definedName>
    <definedName name="armuve" localSheetId="9">#N/A</definedName>
    <definedName name="armuve" localSheetId="10">#N/A</definedName>
    <definedName name="armuve" localSheetId="11">#N/A</definedName>
    <definedName name="armuve" localSheetId="12">#N/A</definedName>
    <definedName name="armuve" localSheetId="1">#N/A</definedName>
    <definedName name="armuve">[0]!ERR</definedName>
    <definedName name="ARP">#REF!</definedName>
    <definedName name="ARS">#REF!</definedName>
    <definedName name="as" localSheetId="3">#N/A</definedName>
    <definedName name="as" localSheetId="4">#N/A</definedName>
    <definedName name="as" localSheetId="5">#N/A</definedName>
    <definedName name="as" localSheetId="6">#N/A</definedName>
    <definedName name="as" localSheetId="7">#N/A</definedName>
    <definedName name="as" localSheetId="8">#N/A</definedName>
    <definedName name="as" localSheetId="9">#N/A</definedName>
    <definedName name="as" localSheetId="10">#N/A</definedName>
    <definedName name="as" localSheetId="11">#N/A</definedName>
    <definedName name="as" localSheetId="12">#N/A</definedName>
    <definedName name="as" localSheetId="1">#N/A</definedName>
    <definedName name="as">[0]!ERR</definedName>
    <definedName name="asa" localSheetId="3">#REF!</definedName>
    <definedName name="asa" localSheetId="4">#REF!</definedName>
    <definedName name="asa" localSheetId="6">#REF!</definedName>
    <definedName name="asa" localSheetId="7">#REF!</definedName>
    <definedName name="asa" localSheetId="8">#REF!</definedName>
    <definedName name="asa" localSheetId="11">#REF!</definedName>
    <definedName name="asa" localSheetId="12">#REF!</definedName>
    <definedName name="asa" localSheetId="2">#REF!</definedName>
    <definedName name="asa">#REF!</definedName>
    <definedName name="ASB">[6]AASHTO!$A$8:$F$11</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3">#N/A</definedName>
    <definedName name="ASDFGHJKLÑ" localSheetId="4">#N/A</definedName>
    <definedName name="ASDFGHJKLÑ" localSheetId="5">#N/A</definedName>
    <definedName name="ASDFGHJKLÑ" localSheetId="6">#N/A</definedName>
    <definedName name="ASDFGHJKLÑ" localSheetId="7">#N/A</definedName>
    <definedName name="ASDFGHJKLÑ" localSheetId="8">#N/A</definedName>
    <definedName name="ASDFGHJKLÑ" localSheetId="9">#N/A</definedName>
    <definedName name="ASDFGHJKLÑ" localSheetId="10">#N/A</definedName>
    <definedName name="ASDFGHJKLÑ" localSheetId="11">#N/A</definedName>
    <definedName name="ASDFGHJKLÑ" localSheetId="12">#N/A</definedName>
    <definedName name="ASDFGHJKLÑ" localSheetId="1">#N/A</definedName>
    <definedName name="ASDFGHJKLÑ">[0]!ERR</definedName>
    <definedName name="asdfñk">#N/A</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localSheetId="2"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2">MODULO10.auto_abrir</definedName>
    <definedName name="_xlnm.Auto_Open" localSheetId="0">MODULO10.auto_abrir</definedName>
    <definedName name="_xlnm.Auto_Open" localSheetId="1">MODULO10.auto_abrir</definedName>
    <definedName name="_xlnm.Auto_Open">MODULO10.auto_abrir</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2">#REF!</definedName>
    <definedName name="auto1">#REF!</definedName>
    <definedName name="auto123">#REF!</definedName>
    <definedName name="auto2" localSheetId="3">#REF!</definedName>
    <definedName name="auto2" localSheetId="4">#REF!</definedName>
    <definedName name="auto2" localSheetId="6">#REF!</definedName>
    <definedName name="auto2" localSheetId="7">#REF!</definedName>
    <definedName name="auto2" localSheetId="8">#REF!</definedName>
    <definedName name="auto2" localSheetId="11">#REF!</definedName>
    <definedName name="auto2" localSheetId="12">#REF!</definedName>
    <definedName name="auto2" localSheetId="2">#REF!</definedName>
    <definedName name="auto2">#REF!</definedName>
    <definedName name="AUTOMOTOR">#REF!</definedName>
    <definedName name="AUTOMOTOR1">#REF!</definedName>
    <definedName name="AuxAlim">'[10]DATOS CONTRATO'!$E$18</definedName>
    <definedName name="auxalimentacion">[50]CONTRATO!$E$18</definedName>
    <definedName name="AuxCom">'[10]DATOS CONTRATO'!$I$16</definedName>
    <definedName name="auxcomisariato">[50]CONTRATO!$I$16</definedName>
    <definedName name="AuxDot">'[10]DATOS CONTRATO'!$I$17</definedName>
    <definedName name="auxdotacion">[50]CONTRATO!$I$17</definedName>
    <definedName name="AuxHab">'[10]DATOS CONTRATO'!$E$17</definedName>
    <definedName name="auxhabi">[51]CONTRATO!$E$17</definedName>
    <definedName name="auxhabitacion">[50]CONTRATO!$E$17</definedName>
    <definedName name="auxtransporte">[50]CONTRATO!$E$16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4" hidden="1">{"via1",#N/A,TRUE,"general";"via2",#N/A,TRUE,"general";"via3",#N/A,TRUE,"general"}</definedName>
    <definedName name="b" localSheetId="5">#REF!</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#REF!</definedName>
    <definedName name="b" localSheetId="10">#REF!</definedName>
    <definedName name="B" localSheetId="11" hidden="1">{"via1",#N/A,TRUE,"general";"via2",#N/A,TRUE,"general";"via3",#N/A,TRUE,"general"}</definedName>
    <definedName name="B" localSheetId="12"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[41]Tabla!$A$1:$A$5</definedName>
    <definedName name="Base">#REF!</definedName>
    <definedName name="Base_datos_IM">#REF!</definedName>
    <definedName name="base1">#REF!</definedName>
    <definedName name="base2">#REF!</definedName>
    <definedName name="basedatos">[52]Hoja1!$A$4:$BZ$55</definedName>
    <definedName name="_xlnm.Database" localSheetId="3">#REF!</definedName>
    <definedName name="_xlnm.Database" localSheetId="4">#REF!</definedName>
    <definedName name="_xlnm.Database" localSheetId="6">#REF!</definedName>
    <definedName name="_xlnm.Database" localSheetId="7">#REF!</definedName>
    <definedName name="_xlnm.Database" localSheetId="8">#REF!</definedName>
    <definedName name="_xlnm.Database" localSheetId="11">#REF!</definedName>
    <definedName name="_xlnm.Database" localSheetId="12">#REF!</definedName>
    <definedName name="_xlnm.Database" localSheetId="2">#REF!</definedName>
    <definedName name="_xlnm.Database">#REF!</definedName>
    <definedName name="BaseDeDatos1">#REF!</definedName>
    <definedName name="basep">[53]PRESUPUESTAL!$A$4:$P$190</definedName>
    <definedName name="Basica_Centro_costo_2001">#REF!</definedName>
    <definedName name="Basica_Facturacion_2001">#REF!</definedName>
    <definedName name="Basica_Reserva_2001">#REF!</definedName>
    <definedName name="Básico">#REF!</definedName>
    <definedName name="BB" localSheetId="3">#N/A</definedName>
    <definedName name="BB" localSheetId="4">#N/A</definedName>
    <definedName name="BB" localSheetId="5">#N/A</definedName>
    <definedName name="BB" localSheetId="6">#N/A</definedName>
    <definedName name="BB" localSheetId="7">#N/A</definedName>
    <definedName name="BB" localSheetId="8">#N/A</definedName>
    <definedName name="BB" localSheetId="9">#N/A</definedName>
    <definedName name="BB" localSheetId="10">#N/A</definedName>
    <definedName name="BB" localSheetId="11">#N/A</definedName>
    <definedName name="BB" localSheetId="12">#N/A</definedName>
    <definedName name="BB" localSheetId="1">#N/A</definedName>
    <definedName name="BB">[0]!ERR</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'[54]Ejecutado%'!#REF!</definedName>
    <definedName name="blEjecutadoPorcen">'[54]Ejecutado$'!$D$1:$CE$45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'[54]Programado$'!$I$1:$CK$45</definedName>
    <definedName name="blReferenciaInforme">#REF!</definedName>
    <definedName name="bn">#REF!</definedName>
    <definedName name="Bombas">#REF!</definedName>
    <definedName name="BONO">#REF!</definedName>
    <definedName name="BORDER1">[55]steel!#REF!</definedName>
    <definedName name="BORDET">#REF!</definedName>
    <definedName name="BORSHE">'[3]7422CW00'!#REF!</definedName>
    <definedName name="BORSUM">'[3]7422CW00'!#REF!</definedName>
    <definedName name="boxes">#REF!</definedName>
    <definedName name="BPIN">[56]LISTAS!$E$3:$E$4</definedName>
    <definedName name="BQ">#REF!</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[57]medelo!$D$37</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'[58]Form5 _Pág_ 1'!#REF!</definedName>
    <definedName name="BuiltIn_Print_Area___0">'[58]Form5 _Pág_ 2'!#REF!</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3">#REF!</definedName>
    <definedName name="C_" localSheetId="4">#REF!</definedName>
    <definedName name="C_" localSheetId="6">#REF!</definedName>
    <definedName name="C_" localSheetId="7">#REF!</definedName>
    <definedName name="C_" localSheetId="8">#REF!</definedName>
    <definedName name="C_" localSheetId="11">#REF!</definedName>
    <definedName name="C_" localSheetId="12">#REF!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 localSheetId="4">#REF!</definedName>
    <definedName name="CANT" localSheetId="6">#REF!</definedName>
    <definedName name="CANT" localSheetId="7">#REF!</definedName>
    <definedName name="CANT" localSheetId="8">#REF!</definedName>
    <definedName name="CANT" localSheetId="11">#REF!</definedName>
    <definedName name="CANT" localSheetId="12">#REF!</definedName>
    <definedName name="CANT" localSheetId="2">#REF!</definedName>
    <definedName name="CANT">#REF!</definedName>
    <definedName name="cant1" localSheetId="3">#REF!</definedName>
    <definedName name="cant1" localSheetId="4">#REF!</definedName>
    <definedName name="cant1" localSheetId="6">#REF!</definedName>
    <definedName name="cant1" localSheetId="7">#REF!</definedName>
    <definedName name="cant1" localSheetId="8">#REF!</definedName>
    <definedName name="cant1" localSheetId="11">#REF!</definedName>
    <definedName name="cant1" localSheetId="12">#REF!</definedName>
    <definedName name="cant1" localSheetId="2">#REF!</definedName>
    <definedName name="cant1">#REF!</definedName>
    <definedName name="cantidad">'[59]TRAMO 03'!$F:$F,'[59]TRAMO 03'!$I:$I,'[59]TRAMO 03'!$K:$K,'[59]TRAMO 03'!#REF!,'[59]TRAMO 03'!#REF!,'[59]TRAMO 03'!#REF!,'[59]TRAMO 03'!#REF!,'[59]TRAMO 03'!#REF!,'[59]TRAMO 03'!#REF!,'[59]TRAMO 03'!#REF!,'[59]TRAMO 03'!#REF!,'[59]TRAMO 03'!#REF!,'[59]TRAMO 03'!#REF!,'[59]TRAMO 03'!#REF!,'[59]TRAMO 03'!#REF!,'[59]TRAMO 03'!#REF!</definedName>
    <definedName name="CAP">#REF!</definedName>
    <definedName name="CAPAC._HSE">#REF!</definedName>
    <definedName name="CapFinanciera1" localSheetId="11">#REF!</definedName>
    <definedName name="CapFinanciera1" localSheetId="12">#REF!</definedName>
    <definedName name="CapFinanciera1">#REF!</definedName>
    <definedName name="CapFinanciera2" localSheetId="11">#REF!</definedName>
    <definedName name="CapFinanciera2" localSheetId="12">#REF!</definedName>
    <definedName name="CapFinanciera2">#REF!</definedName>
    <definedName name="CapFinanciera3" localSheetId="11">#REF!</definedName>
    <definedName name="CapFinanciera3" localSheetId="12">#REF!</definedName>
    <definedName name="CapFinanciera3">#REF!</definedName>
    <definedName name="CapFinanciera4" localSheetId="11">#REF!</definedName>
    <definedName name="CapFinanciera4" localSheetId="12">#REF!</definedName>
    <definedName name="CapFinanciera4">#REF!</definedName>
    <definedName name="CapTecnica1" localSheetId="11">#REF!</definedName>
    <definedName name="CapTecnica1" localSheetId="12">#REF!</definedName>
    <definedName name="CapTecnica1">#REF!</definedName>
    <definedName name="CapTecnica2" localSheetId="11">#REF!</definedName>
    <definedName name="CapTecnica2" localSheetId="12">#REF!</definedName>
    <definedName name="CapTecnica2">#REF!</definedName>
    <definedName name="CARGA">#REF!</definedName>
    <definedName name="CARGOS">#REF!</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2">MODULO10.auto_abrir</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[60]SECTORIZACIÓN!$A$12:$G$20</definedName>
    <definedName name="CBWorkbookPriority" hidden="1">-1602700874</definedName>
    <definedName name="CC">[61]Personalizar!$G$22:$G$25</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3">'[62]A. P. U.'!#REF!</definedName>
    <definedName name="CCCCCC" localSheetId="4">'[62]A. P. U.'!#REF!</definedName>
    <definedName name="CCCCCC" localSheetId="6">'[62]A. P. U.'!#REF!</definedName>
    <definedName name="CCCCCC" localSheetId="7">'[62]A. P. U.'!#REF!</definedName>
    <definedName name="CCCCCC" localSheetId="8">'[62]A. P. U.'!#REF!</definedName>
    <definedName name="CCCCCC" localSheetId="11">'[62]A. P. U.'!#REF!</definedName>
    <definedName name="CCCCCC" localSheetId="12">'[62]A. P. U.'!#REF!</definedName>
    <definedName name="CCCCCC" localSheetId="2">'[62]A. P. U.'!#REF!</definedName>
    <definedName name="CCCCCC">'[62]A. P. U.'!#REF!</definedName>
    <definedName name="CCT">#REF!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2">#REF!</definedName>
    <definedName name="ccto210">#REF!</definedName>
    <definedName name="cd" localSheetId="3">[63]Hoja1!$C$81</definedName>
    <definedName name="cd" localSheetId="4">[63]Hoja1!$C$81</definedName>
    <definedName name="cd" localSheetId="6">[63]Hoja1!$C$81</definedName>
    <definedName name="cd" localSheetId="7">[63]Hoja1!$C$81</definedName>
    <definedName name="cd" localSheetId="8">[63]Hoja1!$C$81</definedName>
    <definedName name="cd" localSheetId="11">[63]Hoja1!$C$81</definedName>
    <definedName name="cd" localSheetId="12">[63]Hoja1!$C$81</definedName>
    <definedName name="cd" localSheetId="2">[63]Hoja1!$C$81</definedName>
    <definedName name="cd">[64]Hoja1!$C$81</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[44]CDItem!$G$8</definedName>
    <definedName name="CDE">#REF!</definedName>
    <definedName name="cdfgrtfd" hidden="1">#REF!</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[65]Insum!$A$3:$H$63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[66]Hoja1!$C$27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[43]COMPARATIVO!#REF!</definedName>
    <definedName name="COLON">#REF!</definedName>
    <definedName name="ColTap">'[20]Coloc. e Interc. Tapones'!$E$1:$E$65536</definedName>
    <definedName name="Com">'[50]LIQUIDA-NOMINA'!$AL$4</definedName>
    <definedName name="COMIDA">#REF!</definedName>
    <definedName name="Compresores">#REF!</definedName>
    <definedName name="ConseqCat">0</definedName>
    <definedName name="ConseqForMitRisk">3</definedName>
    <definedName name="CONT">'[67]DATOS CONTRATO'!$G$13</definedName>
    <definedName name="Contratante">'[10]DATOS CONTRATO'!$E$6</definedName>
    <definedName name="CONTRATO">[50]CONTRATO!$E$8</definedName>
    <definedName name="COPIA" localSheetId="3">#N/A</definedName>
    <definedName name="COPIA" localSheetId="4">#N/A</definedName>
    <definedName name="COPIA" localSheetId="5">#N/A</definedName>
    <definedName name="COPIA" localSheetId="6">#N/A</definedName>
    <definedName name="COPIA" localSheetId="7">#N/A</definedName>
    <definedName name="COPIA" localSheetId="8">#N/A</definedName>
    <definedName name="COPIA" localSheetId="9">#N/A</definedName>
    <definedName name="COPIA" localSheetId="10">#N/A</definedName>
    <definedName name="COPIA" localSheetId="11">#N/A</definedName>
    <definedName name="COPIA" localSheetId="12">#N/A</definedName>
    <definedName name="COPIA" localSheetId="1">#N/A</definedName>
    <definedName name="COPIA">[0]!ERR</definedName>
    <definedName name="COPIA1">#REF!</definedName>
    <definedName name="COPIA2">#REF!</definedName>
    <definedName name="copiao4" localSheetId="3">#N/A</definedName>
    <definedName name="copiao4" localSheetId="4">#N/A</definedName>
    <definedName name="copiao4" localSheetId="5">#N/A</definedName>
    <definedName name="copiao4" localSheetId="6">#N/A</definedName>
    <definedName name="copiao4" localSheetId="7">#N/A</definedName>
    <definedName name="copiao4" localSheetId="8">#N/A</definedName>
    <definedName name="copiao4" localSheetId="9">#N/A</definedName>
    <definedName name="copiao4" localSheetId="10">#N/A</definedName>
    <definedName name="copiao4" localSheetId="11">#N/A</definedName>
    <definedName name="copiao4" localSheetId="12">#N/A</definedName>
    <definedName name="copiao4" localSheetId="1">#N/A</definedName>
    <definedName name="copiao4">[0]!ERR</definedName>
    <definedName name="corri" localSheetId="3">#N/A</definedName>
    <definedName name="corri" localSheetId="4">#N/A</definedName>
    <definedName name="corri" localSheetId="5">#N/A</definedName>
    <definedName name="corri" localSheetId="6">#N/A</definedName>
    <definedName name="corri" localSheetId="7">#N/A</definedName>
    <definedName name="corri" localSheetId="8">#N/A</definedName>
    <definedName name="corri" localSheetId="9">#N/A</definedName>
    <definedName name="corri" localSheetId="10">#N/A</definedName>
    <definedName name="corri" localSheetId="11">#N/A</definedName>
    <definedName name="corri" localSheetId="12">#N/A</definedName>
    <definedName name="corri" localSheetId="1">#N/A</definedName>
    <definedName name="corri">[0]!ERR</definedName>
    <definedName name="COSTO_FRENTE">[68]BITACORA!$E$1:$E$65536</definedName>
    <definedName name="costo2" hidden="1">#REF!</definedName>
    <definedName name="COSTODIRECTO">#REF!</definedName>
    <definedName name="COSTOS">[69]TARIFAS!$A$1:$F$52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[70]civ_roma!$C$803:$G$804</definedName>
    <definedName name="Criterios_IM">'[3]7422CW00'!#REF!</definedName>
    <definedName name="Criticidad">[71]Tabla!$A$1:$A$5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3">#REF!</definedName>
    <definedName name="CUAL" localSheetId="4">#REF!</definedName>
    <definedName name="CUAL" localSheetId="5">#N/A</definedName>
    <definedName name="CUAL" localSheetId="6">#REF!</definedName>
    <definedName name="CUAL" localSheetId="7">#REF!</definedName>
    <definedName name="CUAL" localSheetId="8">#REF!</definedName>
    <definedName name="CUAL" localSheetId="9">#N/A</definedName>
    <definedName name="CUAL" localSheetId="10">#N/A</definedName>
    <definedName name="CUAL" localSheetId="11">#REF!</definedName>
    <definedName name="CUAL" localSheetId="12">#REF!</definedName>
    <definedName name="CUAL" localSheetId="2">#REF!</definedName>
    <definedName name="CUAL" localSheetId="1">#N/A</definedName>
    <definedName name="CUAL">[0]!ERR</definedName>
    <definedName name="CUBS">#REF!</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2">[61]!Customize</definedName>
    <definedName name="Customize" localSheetId="0">[61]!Customize</definedName>
    <definedName name="Customize" localSheetId="1">[61]!Customize</definedName>
    <definedName name="Customize">[61]!Customize</definedName>
    <definedName name="cv" localSheetId="3" hidden="1">{"TAB1",#N/A,TRUE,"GENERAL";"TAB2",#N/A,TRUE,"GENERAL";"TAB3",#N/A,TRUE,"GENERAL";"TAB4",#N/A,TRUE,"GENERAL";"TAB5",#N/A,TRUE,"GENERAL"}</definedName>
    <definedName name="cv" localSheetId="4" hidden="1">{"TAB1",#N/A,TRUE,"GENERAL";"TAB2",#N/A,TRUE,"GENERAL";"TAB3",#N/A,TRUE,"GENERAL";"TAB4",#N/A,TRUE,"GENERAL";"TAB5",#N/A,TRUE,"GENERAL"}</definedName>
    <definedName name="cv" localSheetId="6" hidden="1">{"TAB1",#N/A,TRUE,"GENERAL";"TAB2",#N/A,TRUE,"GENERAL";"TAB3",#N/A,TRUE,"GENERAL";"TAB4",#N/A,TRUE,"GENERAL";"TAB5",#N/A,TRUE,"GENERAL"}</definedName>
    <definedName name="cv" localSheetId="7" hidden="1">{"TAB1",#N/A,TRUE,"GENERAL";"TAB2",#N/A,TRUE,"GENERAL";"TAB3",#N/A,TRUE,"GENERAL";"TAB4",#N/A,TRUE,"GENERAL";"TAB5",#N/A,TRUE,"GENERAL"}</definedName>
    <definedName name="cv" localSheetId="8" hidden="1">{"TAB1",#N/A,TRUE,"GENERAL";"TAB2",#N/A,TRUE,"GENERAL";"TAB3",#N/A,TRUE,"GENERAL";"TAB4",#N/A,TRUE,"GENERAL";"TAB5",#N/A,TRUE,"GENERAL"}</definedName>
    <definedName name="cv" localSheetId="11" hidden="1">{"TAB1",#N/A,TRUE,"GENERAL";"TAB2",#N/A,TRUE,"GENERAL";"TAB3",#N/A,TRUE,"GENERAL";"TAB4",#N/A,TRUE,"GENERAL";"TAB5",#N/A,TRUE,"GENERAL"}</definedName>
    <definedName name="cv" localSheetId="12" hidden="1">{"TAB1",#N/A,TRUE,"GENERAL";"TAB2",#N/A,TRUE,"GENERAL";"TAB3",#N/A,TRUE,"GENERAL";"TAB4",#N/A,TRUE,"GENERAL";"TAB5",#N/A,TRUE,"GENERAL"}</definedName>
    <definedName name="cv" localSheetId="2" hidden="1">{"TAB1",#N/A,TRUE,"GENERAL";"TAB2",#N/A,TRUE,"GENERAL";"TAB3",#N/A,TRUE,"GENERAL";"TAB4",#N/A,TRUE,"GENERAL";"TAB5",#N/A,TRUE,"GENERAL"}</definedName>
    <definedName name="cv">#REF!</definedName>
    <definedName name="CVa">'[20]Cambio de Valv.'!$E$1:$E$65536</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3">'[72]ESTADO VÍA-CRIT.TECNICO'!#REF!&lt;2.5</definedName>
    <definedName name="D" localSheetId="4">'[72]ESTADO VÍA-CRIT.TECNICO'!#REF!&lt;2.5</definedName>
    <definedName name="d" localSheetId="5" hidden="1">{"TAB1",#N/A,TRUE,"GENERAL";"TAB2",#N/A,TRUE,"GENERAL";"TAB3",#N/A,TRUE,"GENERAL";"TAB4",#N/A,TRUE,"GENERAL";"TAB5",#N/A,TRUE,"GENERAL"}</definedName>
    <definedName name="D" localSheetId="6">'[72]ESTADO VÍA-CRIT.TECNICO'!#REF!&lt;2.5</definedName>
    <definedName name="D" localSheetId="7">'[72]ESTADO VÍA-CRIT.TECNICO'!#REF!&lt;2.5</definedName>
    <definedName name="D" localSheetId="8">'[72]ESTADO VÍA-CRIT.TECNICO'!#REF!&lt;2.5</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'[72]ESTADO VÍA-CRIT.TECNICO'!#REF!&lt;2.5</definedName>
    <definedName name="D" localSheetId="12">'[72]ESTADO VÍA-CRIT.TECNICO'!#REF!&lt;2.5</definedName>
    <definedName name="D" localSheetId="2">'[72]ESTADO VÍA-CRIT.TECNICO'!#REF!&lt;2.5</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'[27]GPI 526'!#REF!</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[70]civ_roma!$C$9:$G$799</definedName>
    <definedName name="DATO1">'[73]46'!$D$3:$CK$429</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'[74]Pta a tierra'!#REF!</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3">#REF!</definedName>
    <definedName name="DD" localSheetId="4">#REF!</definedName>
    <definedName name="DD" localSheetId="6">#REF!</definedName>
    <definedName name="DD" localSheetId="7">#REF!</definedName>
    <definedName name="DD" localSheetId="8">#REF!</definedName>
    <definedName name="DD" localSheetId="11">#REF!</definedName>
    <definedName name="DD" localSheetId="12">#REF!</definedName>
    <definedName name="DD" localSheetId="2">#REF!</definedName>
    <definedName name="dd">#REF!</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#REF!</definedName>
    <definedName name="DEMOLICIÓN">'[75]BASE-LISTAS'!$B$24:$B$29</definedName>
    <definedName name="DEP_VPR_GRM">#REF!</definedName>
    <definedName name="DEP_VPR_GRN">#REF!</definedName>
    <definedName name="DEP_VPR_GRS">#REF!</definedName>
    <definedName name="DEP_VPR_GTP">#REF!</definedName>
    <definedName name="DEP_VPR_NA">#REF!</definedName>
    <definedName name="DEPEND">[71]Tabla!$B$1:$B$397</definedName>
    <definedName name="DEPENDENCIA">[71]Tabla!$B$1:$B$397</definedName>
    <definedName name="DEPENDENCIAS">[71]Tabla!$B$1:$B$397</definedName>
    <definedName name="DERFE">#REF!</definedName>
    <definedName name="desarrolladas">'[34]Reservas de Petróleo'!$A$2,'[34]Reservas de Petróleo'!$A$1,'[34]Reservas de Petróleo'!$D$4,'[34]Reservas de Petróleo'!$F$1:$F$65536</definedName>
    <definedName name="DESCUNMI">#REF!</definedName>
    <definedName name="DEST_ART">[55]steel!#REF!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[76]Cronograma!#REF!</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[61]Personalizar!$E$22</definedName>
    <definedName name="dflt2">[61]Personalizar!$E$23</definedName>
    <definedName name="dflt3">[61]Personalizar!$D$24</definedName>
    <definedName name="dflt4">[61]Personalizar!$E$26</definedName>
    <definedName name="dflt5">[61]Personalizar!$E$27</definedName>
    <definedName name="dflt6">[61]Personalizar!$D$28</definedName>
    <definedName name="dflt7">[61]Personalizar!$G$27</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[29]PRESUPUESTO!$B$13</definedName>
    <definedName name="Diámetro">#REF!</definedName>
    <definedName name="diámetroft">#REF!</definedName>
    <definedName name="diametros">#REF!</definedName>
    <definedName name="diego">#REF!</definedName>
    <definedName name="diego1" localSheetId="11">#REF!</definedName>
    <definedName name="diego1" localSheetId="12">#REF!</definedName>
    <definedName name="diego1">#REF!</definedName>
    <definedName name="diferencia">'[77]MEDIA GEOMETRICA'!$J$8,'[77]MEDIA GEOMETRICA'!$N$8,'[77]MEDIA GEOMETRICA'!$R$8,'[77]MEDIA GEOMETRICA'!$V$8,'[77]MEDIA GEOMETRICA'!$Z$8,'[77]MEDIA GEOMETRICA'!$AD$8,'[77]MEDIA GEOMETRICA'!$AH$8,'[77]MEDIA GEOMETRICA'!$AL$8,'[77]MEDIA GEOMETRICA'!#REF!,'[77]MEDIA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[50]EMPRESA!$F$14</definedName>
    <definedName name="display_area_2">#REF!</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[78]CÁLCULOS!$H$34</definedName>
    <definedName name="dos" localSheetId="3">#REF!</definedName>
    <definedName name="dos" localSheetId="4">#REF!</definedName>
    <definedName name="dos" localSheetId="6">#REF!</definedName>
    <definedName name="dos" localSheetId="7">#REF!</definedName>
    <definedName name="dos" localSheetId="8">#REF!</definedName>
    <definedName name="dos" localSheetId="11">#REF!</definedName>
    <definedName name="dos" localSheetId="12">#REF!</definedName>
    <definedName name="dos" localSheetId="2">#REF!</definedName>
    <definedName name="dos">#REF!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[76]Cronograma!#REF!</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[79]EMPRESA!$I$25</definedName>
    <definedName name="DsctoPension">[79]EMPRESA!$I$23</definedName>
    <definedName name="DsctoSalud">[79]EMPRESA!$I$24</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3">#N/A</definedName>
    <definedName name="EE" localSheetId="4">#N/A</definedName>
    <definedName name="EE" localSheetId="5">#N/A</definedName>
    <definedName name="EE" localSheetId="6">#N/A</definedName>
    <definedName name="EE" localSheetId="7">#N/A</definedName>
    <definedName name="EE" localSheetId="8">#N/A</definedName>
    <definedName name="EE" localSheetId="9">#N/A</definedName>
    <definedName name="EE" localSheetId="10">#N/A</definedName>
    <definedName name="EE" localSheetId="11">#N/A</definedName>
    <definedName name="EE" localSheetId="12">#N/A</definedName>
    <definedName name="EE" localSheetId="1">#N/A</definedName>
    <definedName name="EE">[0]!ERR</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jecutivo">'[80]Info Ejec'!$A$1:$AV$153</definedName>
    <definedName name="ELIMINACIONPROYC">#REF!</definedName>
    <definedName name="emanto">#REF!</definedName>
    <definedName name="eme" localSheetId="3">#N/A</definedName>
    <definedName name="eme" localSheetId="4">#N/A</definedName>
    <definedName name="eme" localSheetId="5">#N/A</definedName>
    <definedName name="eme" localSheetId="6">#N/A</definedName>
    <definedName name="eme" localSheetId="7">#N/A</definedName>
    <definedName name="eme" localSheetId="8">#N/A</definedName>
    <definedName name="eme" localSheetId="9">#N/A</definedName>
    <definedName name="eme" localSheetId="10">#N/A</definedName>
    <definedName name="eme" localSheetId="11">#N/A</definedName>
    <definedName name="eme" localSheetId="12">#N/A</definedName>
    <definedName name="eme" localSheetId="1">#N/A</definedName>
    <definedName name="eme">[0]!ERR</definedName>
    <definedName name="EMPLEADO">#REF!</definedName>
    <definedName name="Empresa">[50]EMPRESA!$F$6</definedName>
    <definedName name="EMULSION">#REF!</definedName>
    <definedName name="End_Bal">#REF!</definedName>
    <definedName name="ene">#REF!</definedName>
    <definedName name="Ensayos">#REF!</definedName>
    <definedName name="ENTIDAD">[56]LISTAS!$L$3:$L$114</definedName>
    <definedName name="ENTRADASP">#REF!</definedName>
    <definedName name="EPECIALIDAD_SIDOE">[12]Tablas!#REF!</definedName>
    <definedName name="EQUIPO" localSheetId="3">#REF!</definedName>
    <definedName name="EQUIPO" localSheetId="4">#REF!</definedName>
    <definedName name="EQUIPO" localSheetId="5">#REF!</definedName>
    <definedName name="EQUIPO" localSheetId="6">#REF!</definedName>
    <definedName name="EQUIPO" localSheetId="7">#REF!</definedName>
    <definedName name="EQUIPO" localSheetId="8">#REF!</definedName>
    <definedName name="EQUIPO" localSheetId="9">#REF!</definedName>
    <definedName name="EQUIPO" localSheetId="10">#REF!</definedName>
    <definedName name="EQUIPO" localSheetId="11">#REF!</definedName>
    <definedName name="EQUIPO" localSheetId="12">#REF!</definedName>
    <definedName name="EQUIPO" localSheetId="2">#REF!</definedName>
    <definedName name="equipo">[81]Equipo!$A$7:$A$65536</definedName>
    <definedName name="EQUIPO1">#REF!</definedName>
    <definedName name="Equipos">#REF!</definedName>
    <definedName name="EQUIPOS1">#REF!</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[55]steel!$B$8:$B$47</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localSheetId="2" hidden="1">{#N/A,#N/A,FALSE,"Hoja1";#N/A,#N/A,FALSE,"Hoja2"}</definedName>
    <definedName name="erfg" localSheetId="1"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 hidden="1">{"TAB1",#N/A,TRUE,"GENERAL";"TAB2",#N/A,TRUE,"GENERAL";"TAB3",#N/A,TRUE,"GENERAL";"TAB4",#N/A,TRUE,"GENERAL";"TAB5",#N/A,TRUE,"GENERAL"}</definedName>
    <definedName name="err" localSheetId="4" hidden="1">{"TAB1",#N/A,TRUE,"GENERAL";"TAB2",#N/A,TRUE,"GENERAL";"TAB3",#N/A,TRUE,"GENERAL";"TAB4",#N/A,TRUE,"GENERAL";"TAB5",#N/A,TRUE,"GENERAL"}</definedName>
    <definedName name="ERR" localSheetId="5">{"TAB1",#N/A,TRUE,"GENERAL";"TAB2",#N/A,TRUE,"GENERAL";"TAB3",#N/A,TRUE,"GENERAL";"TAB4",#N/A,TRUE,"GENERAL";"TAB5",#N/A,TRUE,"GENERAL"}</definedName>
    <definedName name="err" localSheetId="6"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 hidden="1">{"TAB1",#N/A,TRUE,"GENERAL";"TAB2",#N/A,TRUE,"GENERAL";"TAB3",#N/A,TRUE,"GENERAL";"TAB4",#N/A,TRUE,"GENERAL";"TAB5",#N/A,TRUE,"GENERAL"}</definedName>
    <definedName name="err" localSheetId="12" hidden="1">{"TAB1",#N/A,TRUE,"GENERAL";"TAB2",#N/A,TRUE,"GENERAL";"TAB3",#N/A,TRUE,"GENERAL";"TAB4",#N/A,TRUE,"GENERAL";"TAB5",#N/A,TRUE,"GENERAL"}</definedName>
    <definedName name="err" localSheetId="2" hidden="1">{"TAB1",#N/A,TRUE,"GENERAL";"TAB2",#N/A,TRUE,"GENERAL";"TAB3",#N/A,TRUE,"GENERAL";"TAB4",#N/A,TRUE,"GENERAL";"TAB5",#N/A,TRUE,"GENERAL"}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3">#N/A</definedName>
    <definedName name="ES" localSheetId="4">#N/A</definedName>
    <definedName name="ES" localSheetId="5">#N/A</definedName>
    <definedName name="ES" localSheetId="6">#N/A</definedName>
    <definedName name="ES" localSheetId="7">#N/A</definedName>
    <definedName name="ES" localSheetId="8">#N/A</definedName>
    <definedName name="ES" localSheetId="9">#N/A</definedName>
    <definedName name="ES" localSheetId="10">#N/A</definedName>
    <definedName name="ES" localSheetId="11">#N/A</definedName>
    <definedName name="ES" localSheetId="12">#N/A</definedName>
    <definedName name="ES" localSheetId="1">#N/A</definedName>
    <definedName name="ES">[0]!ERR</definedName>
    <definedName name="ESA" localSheetId="3">#REF!</definedName>
    <definedName name="ESA" localSheetId="4">#REF!</definedName>
    <definedName name="ESA" localSheetId="6">#REF!</definedName>
    <definedName name="ESA" localSheetId="7">#REF!</definedName>
    <definedName name="ESA" localSheetId="8">#REF!</definedName>
    <definedName name="ESA" localSheetId="11">#REF!</definedName>
    <definedName name="ESA" localSheetId="12">#REF!</definedName>
    <definedName name="ESA" localSheetId="2">#REF!</definedName>
    <definedName name="ESA">#REF!</definedName>
    <definedName name="ESCONDIDO" localSheetId="3">#REF!</definedName>
    <definedName name="ESCONDIDO" localSheetId="4">#REF!</definedName>
    <definedName name="ESCONDIDO" localSheetId="6">#REF!</definedName>
    <definedName name="ESCONDIDO" localSheetId="7">#REF!</definedName>
    <definedName name="ESCONDIDO" localSheetId="8">#REF!</definedName>
    <definedName name="ESCONDIDO" localSheetId="11">#REF!</definedName>
    <definedName name="ESCONDIDO" localSheetId="12">#REF!</definedName>
    <definedName name="ESCONDIDO" localSheetId="2">#REF!</definedName>
    <definedName name="ESCONDIDO">#REF!</definedName>
    <definedName name="ese" localSheetId="3">#REF!</definedName>
    <definedName name="ese" localSheetId="4">#REF!</definedName>
    <definedName name="ese" localSheetId="6">#REF!</definedName>
    <definedName name="ese" localSheetId="7">#REF!</definedName>
    <definedName name="ese" localSheetId="8">#REF!</definedName>
    <definedName name="ese" localSheetId="11">#REF!</definedName>
    <definedName name="ese" localSheetId="12">#REF!</definedName>
    <definedName name="ese" localSheetId="2">#REF!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ategia">[82]Tablas!$D$2:$D$39</definedName>
    <definedName name="ESTRU">[83]Estructura!$C$7:$E$2570</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[84]Hoja3!$B$7:$B$15</definedName>
    <definedName name="ETAP">#REF!</definedName>
    <definedName name="ETAPA_PACC">#REF!</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3"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localSheetId="8" hidden="1">{#N/A,#N/A,TRUE,"1842CWN0"}</definedName>
    <definedName name="etertt" localSheetId="9" hidden="1">{#N/A,#N/A,TRUE,"1842CWN0"}</definedName>
    <definedName name="etertt" localSheetId="10" hidden="1">{#N/A,#N/A,TRUE,"1842CWN0"}</definedName>
    <definedName name="etertt" localSheetId="11" hidden="1">{#N/A,#N/A,TRUE,"1842CWN0"}</definedName>
    <definedName name="etertt" localSheetId="12" hidden="1">{#N/A,#N/A,TRUE,"1842CWN0"}</definedName>
    <definedName name="etertt" localSheetId="2" hidden="1">{#N/A,#N/A,TRUE,"1842CWN0"}</definedName>
    <definedName name="etertt" localSheetId="1" hidden="1">{#N/A,#N/A,TRUE,"1842CWN0"}</definedName>
    <definedName name="etertt" hidden="1">{#N/A,#N/A,TRUE,"1842CWN0"}</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ERA" localSheetId="3">#REF!</definedName>
    <definedName name="EWERA" localSheetId="4">#REF!</definedName>
    <definedName name="EWERA" localSheetId="6">#REF!</definedName>
    <definedName name="EWERA" localSheetId="7">#REF!</definedName>
    <definedName name="EWERA" localSheetId="8">#REF!</definedName>
    <definedName name="EWERA" localSheetId="11">#REF!</definedName>
    <definedName name="EWERA" localSheetId="12">#REF!</definedName>
    <definedName name="EWERA" localSheetId="2">#REF!</definedName>
    <definedName name="EWERA">#REF!</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[27]SKJ452!#REF!</definedName>
    <definedName name="Excel_BuiltIn_Print_Titles_11">[27]ITA878!#REF!</definedName>
    <definedName name="Excel_BuiltIn_Print_Titles_12">'[27]AEA-944'!#REF!</definedName>
    <definedName name="Excel_BuiltIn_Print_Titles_13">'[27]DUB-823'!#REF!</definedName>
    <definedName name="Excel_BuiltIn_Print_Titles_14">'[27]GPI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[27]XXJ617!#REF!</definedName>
    <definedName name="Excel_BuiltIn_Print_Titles_20">#REF!</definedName>
    <definedName name="Excel_BuiltIn_Print_Titles_21">[27]SNG_855!#REF!</definedName>
    <definedName name="Excel_BuiltIn_Print_Titles_23">#REF!</definedName>
    <definedName name="Excel_BuiltIn_Print_Titles_3">#REF!</definedName>
    <definedName name="Excel_BuiltIn_Print_Titles_5">'[27]VEA 374'!#REF!</definedName>
    <definedName name="Excel_BuiltIn_Print_Titles_5_XX">'[27]VEA 374'!#REF!</definedName>
    <definedName name="Excel_BuiltIn_Print_Titles_6">#REF!</definedName>
    <definedName name="Excel_BuiltIn_Print_Titles_7">[27]HFB024!#REF!</definedName>
    <definedName name="Excel_BuiltIn_Print_Titles_8">#REF!</definedName>
    <definedName name="Excel_BuiltIn_Print_Titles_9">[27]PAJ825!#REF!</definedName>
    <definedName name="EXCROC" localSheetId="3">'[85]Análisis de precios'!$H$52</definedName>
    <definedName name="EXCROC" localSheetId="4">'[85]Análisis de precios'!$H$52</definedName>
    <definedName name="EXCROC" localSheetId="6">'[85]Análisis de precios'!$H$52</definedName>
    <definedName name="EXCROC" localSheetId="7">'[85]Análisis de precios'!$H$52</definedName>
    <definedName name="EXCROC" localSheetId="8">'[85]Análisis de precios'!$H$52</definedName>
    <definedName name="EXCROC" localSheetId="11">'[85]Análisis de precios'!$H$52</definedName>
    <definedName name="EXCROC" localSheetId="12">'[85]Análisis de precios'!$H$52</definedName>
    <definedName name="EXCROC" localSheetId="2">'[85]Análisis de precios'!$H$52</definedName>
    <definedName name="EXCROC">'[86]Análisis de precios'!$H$52</definedName>
    <definedName name="Experiencia1" localSheetId="11">#REF!</definedName>
    <definedName name="Experiencia1" localSheetId="12">#REF!</definedName>
    <definedName name="Experiencia1">#REF!</definedName>
    <definedName name="Experiencia2" localSheetId="11">#REF!</definedName>
    <definedName name="Experiencia2" localSheetId="12">#REF!</definedName>
    <definedName name="Experiencia2">#REF!</definedName>
    <definedName name="Experiencia3" localSheetId="11">#REF!</definedName>
    <definedName name="Experiencia3" localSheetId="12">#REF!</definedName>
    <definedName name="Experiencia3">#REF!</definedName>
    <definedName name="ExtensionCoordinador">#REF!</definedName>
    <definedName name="Extra_Pay">#REF!</definedName>
    <definedName name="Extracción_IM">#REF!</definedName>
    <definedName name="Extras">'[50]LIQUIDA-NOMINA'!$AH$4</definedName>
    <definedName name="F._INGRESO">#REF!</definedName>
    <definedName name="F._RETIRO">#REF!</definedName>
    <definedName name="F.L">#REF!</definedName>
    <definedName name="Facilidades">#REF!</definedName>
    <definedName name="factor">#REF!</definedName>
    <definedName name="FACTURADO">'[87]Itemes Renovación'!#REF!</definedName>
    <definedName name="FALTANTES1">'[88]CANT OBRA'!$A$1:$IV$65536</definedName>
    <definedName name="FareWellStmnt" localSheetId="2">[61]!FareWellStmnt</definedName>
    <definedName name="FareWellStmnt" localSheetId="0">[61]!FareWellStmnt</definedName>
    <definedName name="FareWellStmnt" localSheetId="1">[61]!FareWellStmnt</definedName>
    <definedName name="FareWellStmnt">[61]!FareWellStmnt</definedName>
    <definedName name="FaseProyecto">#REF!</definedName>
    <definedName name="fd" localSheetId="3">'[62]A. P. U.'!#REF!</definedName>
    <definedName name="fd" localSheetId="4">'[62]A. P. U.'!#REF!</definedName>
    <definedName name="fd" localSheetId="5">'[62]A. P. U.'!#REF!</definedName>
    <definedName name="fd" localSheetId="6">'[62]A. P. U.'!#REF!</definedName>
    <definedName name="fd" localSheetId="7">'[62]A. P. U.'!#REF!</definedName>
    <definedName name="fd" localSheetId="8">'[62]A. P. U.'!#REF!</definedName>
    <definedName name="fd" localSheetId="9">'[62]A. P. U.'!#REF!</definedName>
    <definedName name="fd" localSheetId="10">'[62]A. P. U.'!#REF!</definedName>
    <definedName name="fd" localSheetId="11">'[62]A. P. U.'!#REF!</definedName>
    <definedName name="fd" localSheetId="12">'[62]A. P. U.'!#REF!</definedName>
    <definedName name="fd" localSheetId="2">'[62]A. P. U.'!#REF!</definedName>
    <definedName name="FD" localSheetId="1">#N/A</definedName>
    <definedName name="FD">[0]!ERR</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[89]Tablas!$B$1:$B$65536</definedName>
    <definedName name="FechaInicio">[50]CONTRATO!$E$10</definedName>
    <definedName name="FechaTermina">[50]CONTRATO!$E$11</definedName>
    <definedName name="FechaTerminacion">#REF!</definedName>
    <definedName name="fer">'[46]Res-Accide-10'!#REF!</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3">#N/A</definedName>
    <definedName name="ff" localSheetId="4">#N/A</definedName>
    <definedName name="ff" localSheetId="5">#N/A</definedName>
    <definedName name="ff" localSheetId="6">#N/A</definedName>
    <definedName name="ff" localSheetId="7">#N/A</definedName>
    <definedName name="ff" localSheetId="8">#N/A</definedName>
    <definedName name="ff" localSheetId="9">#N/A</definedName>
    <definedName name="ff" localSheetId="10">#N/A</definedName>
    <definedName name="ff" localSheetId="11">#N/A</definedName>
    <definedName name="ff" localSheetId="12">#N/A</definedName>
    <definedName name="ff" localSheetId="1">#N/A</definedName>
    <definedName name="ff">[0]!ERR</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3">#N/A</definedName>
    <definedName name="fg" localSheetId="4">#N/A</definedName>
    <definedName name="fg" localSheetId="5">#N/A</definedName>
    <definedName name="fg" localSheetId="6">#N/A</definedName>
    <definedName name="fg" localSheetId="7">#N/A</definedName>
    <definedName name="fg" localSheetId="8">#N/A</definedName>
    <definedName name="fg" localSheetId="9">#N/A</definedName>
    <definedName name="fg" localSheetId="10">#N/A</definedName>
    <definedName name="fg" localSheetId="11">#N/A</definedName>
    <definedName name="fg" localSheetId="12">#N/A</definedName>
    <definedName name="fg" localSheetId="1">#N/A</definedName>
    <definedName name="fg">[0]!ERR</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'[90]7422CW00'!#REF!</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3"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localSheetId="8" hidden="1">{#N/A,#N/A,TRUE,"1842CWN0"}</definedName>
    <definedName name="fhg" localSheetId="9" hidden="1">{#N/A,#N/A,TRUE,"1842CWN0"}</definedName>
    <definedName name="fhg" localSheetId="10" hidden="1">{#N/A,#N/A,TRUE,"1842CWN0"}</definedName>
    <definedName name="fhg" localSheetId="11" hidden="1">{#N/A,#N/A,TRUE,"1842CWN0"}</definedName>
    <definedName name="fhg" localSheetId="12" hidden="1">{#N/A,#N/A,TRUE,"1842CWN0"}</definedName>
    <definedName name="fhg" localSheetId="2" hidden="1">{#N/A,#N/A,TRUE,"1842CWN0"}</definedName>
    <definedName name="fhg" localSheetId="1" hidden="1">{#N/A,#N/A,TRUE,"1842CWN0"}</definedName>
    <definedName name="fhg" hidden="1">{#N/A,#N/A,TRUE,"1842CWN0"}</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#N/A</definedName>
    <definedName name="FINANCIACION" localSheetId="4">#N/A</definedName>
    <definedName name="FINANCIACION" localSheetId="5">#N/A</definedName>
    <definedName name="FINANCIACION" localSheetId="6">#N/A</definedName>
    <definedName name="FINANCIACION" localSheetId="7">#N/A</definedName>
    <definedName name="FINANCIACION" localSheetId="8">#N/A</definedName>
    <definedName name="FINANCIACION" localSheetId="9">#N/A</definedName>
    <definedName name="FINANCIACION" localSheetId="10">#N/A</definedName>
    <definedName name="FINANCIACION" localSheetId="11">#N/A</definedName>
    <definedName name="FINANCIACION" localSheetId="12">#N/A</definedName>
    <definedName name="FINANCIACION" localSheetId="1">#N/A</definedName>
    <definedName name="FINANCIACION">[0]!ERR</definedName>
    <definedName name="FinePrint" localSheetId="2">[61]!FinePrint</definedName>
    <definedName name="FinePrint" localSheetId="0">[61]!FinePrint</definedName>
    <definedName name="FinePrint" localSheetId="1">[61]!FinePrint</definedName>
    <definedName name="FinePrint">[61]!FinePrint</definedName>
    <definedName name="fm" localSheetId="3">#REF!</definedName>
    <definedName name="fm" localSheetId="4">#REF!</definedName>
    <definedName name="fm" localSheetId="5">#REF!</definedName>
    <definedName name="fm" localSheetId="6">#REF!</definedName>
    <definedName name="fm" localSheetId="7">#REF!</definedName>
    <definedName name="fm" localSheetId="8">#REF!</definedName>
    <definedName name="fm" localSheetId="9">#REF!</definedName>
    <definedName name="fm" localSheetId="10">#REF!</definedName>
    <definedName name="fm" localSheetId="11">#REF!</definedName>
    <definedName name="fm" localSheetId="12">#REF!</definedName>
    <definedName name="fm" localSheetId="2">#REF!</definedName>
    <definedName name="FM">1.18</definedName>
    <definedName name="fnic">[66]Hoja1!$C$13</definedName>
    <definedName name="FO">1.32</definedName>
    <definedName name="FORDESCR">'[3]7422CW00'!#REF!</definedName>
    <definedName name="FORM_C3">[91]Hoja1!$A$33:$N$51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#N/A</definedName>
    <definedName name="fu" localSheetId="4">#N/A</definedName>
    <definedName name="fu" localSheetId="5">#N/A</definedName>
    <definedName name="fu" localSheetId="6">#N/A</definedName>
    <definedName name="fu" localSheetId="7">#N/A</definedName>
    <definedName name="fu" localSheetId="8">#N/A</definedName>
    <definedName name="fu" localSheetId="9">#N/A</definedName>
    <definedName name="fu" localSheetId="10">#N/A</definedName>
    <definedName name="fu" localSheetId="11">#N/A</definedName>
    <definedName name="fu" localSheetId="12">#N/A</definedName>
    <definedName name="fu" localSheetId="1">#N/A</definedName>
    <definedName name="fu">[0]!ERR</definedName>
    <definedName name="Fuente">[82]Tablas!$B$2:$B$10</definedName>
    <definedName name="Full_Print">#REF!</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[50]EMPRESA!$F$12</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3">#N/A</definedName>
    <definedName name="GGG" localSheetId="4">#N/A</definedName>
    <definedName name="GGG" localSheetId="5">#N/A</definedName>
    <definedName name="GGG" localSheetId="6">#N/A</definedName>
    <definedName name="GGG" localSheetId="7">#N/A</definedName>
    <definedName name="GGG" localSheetId="8">#N/A</definedName>
    <definedName name="GGG" localSheetId="9">#N/A</definedName>
    <definedName name="GGG" localSheetId="10">#N/A</definedName>
    <definedName name="GGG" localSheetId="11">#N/A</definedName>
    <definedName name="GGG" localSheetId="12">#N/A</definedName>
    <definedName name="GGG" localSheetId="1">#N/A</definedName>
    <definedName name="GGG">[0]!ERR</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3"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localSheetId="8" hidden="1">{#N/A,#N/A,TRUE,"1842CWN0"}</definedName>
    <definedName name="ggjgjkg" localSheetId="9" hidden="1">{#N/A,#N/A,TRUE,"1842CWN0"}</definedName>
    <definedName name="ggjgjkg" localSheetId="10" hidden="1">{#N/A,#N/A,TRUE,"1842CWN0"}</definedName>
    <definedName name="ggjgjkg" localSheetId="11" hidden="1">{#N/A,#N/A,TRUE,"1842CWN0"}</definedName>
    <definedName name="ggjgjkg" localSheetId="12" hidden="1">{#N/A,#N/A,TRUE,"1842CWN0"}</definedName>
    <definedName name="ggjgjkg" localSheetId="2" hidden="1">{#N/A,#N/A,TRUE,"1842CWN0"}</definedName>
    <definedName name="ggjgjkg" localSheetId="1" hidden="1">{#N/A,#N/A,TRUE,"1842CWN0"}</definedName>
    <definedName name="ggjgjkg" hidden="1">{#N/A,#N/A,TRUE,"1842CWN0"}</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'[90]7422CW00'!#REF!</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localSheetId="8" hidden="1">{#N/A,#N/A,TRUE,"1842CWN0"}</definedName>
    <definedName name="ghnbbfr" localSheetId="9" hidden="1">{#N/A,#N/A,TRUE,"1842CWN0"}</definedName>
    <definedName name="ghnbbfr" localSheetId="10" hidden="1">{#N/A,#N/A,TRUE,"1842CWN0"}</definedName>
    <definedName name="ghnbbfr" localSheetId="11" hidden="1">{#N/A,#N/A,TRUE,"1842CWN0"}</definedName>
    <definedName name="ghnbbfr" localSheetId="12" hidden="1">{#N/A,#N/A,TRUE,"1842CWN0"}</definedName>
    <definedName name="ghnbbfr" localSheetId="2" hidden="1">{#N/A,#N/A,TRUE,"1842CWN0"}</definedName>
    <definedName name="ghnbbfr" localSheetId="1" hidden="1">{#N/A,#N/A,TRUE,"1842CWN0"}</definedName>
    <definedName name="ghnbbfr" hidden="1">{#N/A,#N/A,TRUE,"1842CWN0"}</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4">#REF!</definedName>
    <definedName name="GRAF2" localSheetId="6">#REF!</definedName>
    <definedName name="GRAF2" localSheetId="7">#REF!</definedName>
    <definedName name="GRAF2" localSheetId="8">#REF!</definedName>
    <definedName name="GRAF2" localSheetId="11">#REF!</definedName>
    <definedName name="GRAF2" localSheetId="12">#REF!</definedName>
    <definedName name="GRAF2" localSheetId="2">#REF!</definedName>
    <definedName name="GRAF2">#REF!</definedName>
    <definedName name="GRAF3" localSheetId="3">#REF!</definedName>
    <definedName name="GRAF3" localSheetId="4">#REF!</definedName>
    <definedName name="GRAF3" localSheetId="6">#REF!</definedName>
    <definedName name="GRAF3" localSheetId="7">#REF!</definedName>
    <definedName name="GRAF3" localSheetId="8">#REF!</definedName>
    <definedName name="GRAF3" localSheetId="11">#REF!</definedName>
    <definedName name="GRAF3" localSheetId="1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2">#REF!</definedName>
    <definedName name="GRUPO1">#REF!</definedName>
    <definedName name="GRUPO123">#REF!</definedName>
    <definedName name="GRUPO13">#REF!</definedName>
    <definedName name="GRUPO2" localSheetId="3">#REF!</definedName>
    <definedName name="GRUPO2" localSheetId="4">#REF!</definedName>
    <definedName name="GRUPO2" localSheetId="6">#REF!</definedName>
    <definedName name="GRUPO2" localSheetId="7">#REF!</definedName>
    <definedName name="GRUPO2" localSheetId="8">#REF!</definedName>
    <definedName name="GRUPO2" localSheetId="11">#REF!</definedName>
    <definedName name="GRUPO2" localSheetId="12">#REF!</definedName>
    <definedName name="GRUPO2" localSheetId="2">#REF!</definedName>
    <definedName name="GRUPO2">#REF!</definedName>
    <definedName name="grupo3">[66]Hoja1!$F$6</definedName>
    <definedName name="grupo4">[66]Hoja1!$F$7</definedName>
    <definedName name="grupo5">[66]Hoja1!$F$10</definedName>
    <definedName name="grupo6">[66]Hoja1!$F$11</definedName>
    <definedName name="grupo7">[66]Hoja1!$F$12</definedName>
    <definedName name="grupo8">[66]Hoja1!$F$13</definedName>
    <definedName name="grupo9">[66]Hoja1!$F$14</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[92]BASE!$C$4:$H$255</definedName>
    <definedName name="GTC">[12]Tablas!#REF!</definedName>
    <definedName name="GTE">[12]Tablas!#REF!</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[66]Datos!$D$8</definedName>
    <definedName name="hen">[66]Datos!$D$9</definedName>
    <definedName name="HERRERO">#REF!</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3">#N/A</definedName>
    <definedName name="hh" localSheetId="4">#N/A</definedName>
    <definedName name="hh" localSheetId="5">#N/A</definedName>
    <definedName name="hh" localSheetId="6">#N/A</definedName>
    <definedName name="hh" localSheetId="7">#N/A</definedName>
    <definedName name="hh" localSheetId="8">#N/A</definedName>
    <definedName name="hh" localSheetId="9">#N/A</definedName>
    <definedName name="hh" localSheetId="10">#N/A</definedName>
    <definedName name="hh" localSheetId="11">#N/A</definedName>
    <definedName name="hh" localSheetId="12">#N/A</definedName>
    <definedName name="hh" localSheetId="1">#N/A</definedName>
    <definedName name="hh">[0]!ERR</definedName>
    <definedName name="hhg" localSheetId="3"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localSheetId="8" hidden="1">{#N/A,#N/A,TRUE,"1842CWN0"}</definedName>
    <definedName name="hhg" localSheetId="9" hidden="1">{#N/A,#N/A,TRUE,"1842CWN0"}</definedName>
    <definedName name="hhg" localSheetId="10" hidden="1">{#N/A,#N/A,TRUE,"1842CWN0"}</definedName>
    <definedName name="hhg" localSheetId="11" hidden="1">{#N/A,#N/A,TRUE,"1842CWN0"}</definedName>
    <definedName name="hhg" localSheetId="12" hidden="1">{#N/A,#N/A,TRUE,"1842CWN0"}</definedName>
    <definedName name="hhg" localSheetId="2" hidden="1">{#N/A,#N/A,TRUE,"1842CWN0"}</definedName>
    <definedName name="hhg" localSheetId="1" hidden="1">{#N/A,#N/A,TRUE,"1842CWN0"}</definedName>
    <definedName name="hhg" hidden="1">{#N/A,#N/A,TRUE,"1842CWN0"}</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j" localSheetId="3">#REF!</definedName>
    <definedName name="hhj" localSheetId="4">#REF!</definedName>
    <definedName name="hhj" localSheetId="6">#REF!</definedName>
    <definedName name="hhj" localSheetId="7">#REF!</definedName>
    <definedName name="hhj" localSheetId="8">#REF!</definedName>
    <definedName name="hhj" localSheetId="11">#REF!</definedName>
    <definedName name="hhj" localSheetId="12">#REF!</definedName>
    <definedName name="hhj" localSheetId="2">#REF!</definedName>
    <definedName name="hhj">#REF!</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 localSheetId="3">#REF!</definedName>
    <definedName name="hide" localSheetId="4">#REF!</definedName>
    <definedName name="hide" localSheetId="6">#REF!</definedName>
    <definedName name="hide" localSheetId="7">#REF!</definedName>
    <definedName name="hide" localSheetId="8">#REF!</definedName>
    <definedName name="hide" localSheetId="11">#REF!</definedName>
    <definedName name="hide" localSheetId="12">#REF!</definedName>
    <definedName name="hide" localSheetId="2">#REF!</definedName>
    <definedName name="hide">#REF!</definedName>
    <definedName name="HIDE1">[55]steel!$F$7:$J$7</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3">#N/A</definedName>
    <definedName name="HK" localSheetId="4">#N/A</definedName>
    <definedName name="HK" localSheetId="5">#N/A</definedName>
    <definedName name="HK" localSheetId="6">#N/A</definedName>
    <definedName name="HK" localSheetId="7">#N/A</definedName>
    <definedName name="HK" localSheetId="8">#N/A</definedName>
    <definedName name="HK" localSheetId="9">#N/A</definedName>
    <definedName name="HK" localSheetId="10">#N/A</definedName>
    <definedName name="HK" localSheetId="11">#N/A</definedName>
    <definedName name="HK" localSheetId="12">#N/A</definedName>
    <definedName name="HK" localSheetId="1">#N/A</definedName>
    <definedName name="HK">[0]!ERR</definedName>
    <definedName name="HM">#REF!</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4">#REF!</definedName>
    <definedName name="HOJA1" localSheetId="6">#REF!</definedName>
    <definedName name="HOJA1" localSheetId="7">#REF!</definedName>
    <definedName name="HOJA1" localSheetId="8">#REF!</definedName>
    <definedName name="HOJA1" localSheetId="11">#REF!</definedName>
    <definedName name="HOJA1" localSheetId="12">#REF!</definedName>
    <definedName name="HOJA1" localSheetId="2">#REF!</definedName>
    <definedName name="HOJA1">#REF!</definedName>
    <definedName name="hoja2" localSheetId="3">#REF!</definedName>
    <definedName name="hoja2" localSheetId="4">#REF!</definedName>
    <definedName name="hoja2" localSheetId="6">#REF!</definedName>
    <definedName name="hoja2" localSheetId="7">#REF!</definedName>
    <definedName name="hoja2" localSheetId="8">#REF!</definedName>
    <definedName name="hoja2" localSheetId="11">#REF!</definedName>
    <definedName name="hoja2" localSheetId="12">#REF!</definedName>
    <definedName name="hoja2" localSheetId="2">#REF!</definedName>
    <definedName name="hoja2">#REF!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[66]Datos!$D$7</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3">#REF!</definedName>
    <definedName name="I" localSheetId="4">#REF!</definedName>
    <definedName name="I" localSheetId="6">#REF!</definedName>
    <definedName name="I" localSheetId="7">#REF!</definedName>
    <definedName name="I" localSheetId="8">#REF!</definedName>
    <definedName name="I" localSheetId="11">#REF!</definedName>
    <definedName name="I" localSheetId="12">#REF!</definedName>
    <definedName name="I" localSheetId="2">#REF!</definedName>
    <definedName name="I">#REF!</definedName>
    <definedName name="i0">#REF!</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[66]Hoja1!$C$17</definedName>
    <definedName name="icbf">[66]Hoja1!$C$15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#N/A</definedName>
    <definedName name="ID" localSheetId="4">#N/A</definedName>
    <definedName name="ID" localSheetId="5">#N/A</definedName>
    <definedName name="ID" localSheetId="6">#N/A</definedName>
    <definedName name="ID" localSheetId="7">#N/A</definedName>
    <definedName name="ID" localSheetId="8">#N/A</definedName>
    <definedName name="ID" localSheetId="9">#N/A</definedName>
    <definedName name="ID" localSheetId="10">#N/A</definedName>
    <definedName name="ID" localSheetId="11">#N/A</definedName>
    <definedName name="ID" localSheetId="12">#N/A</definedName>
    <definedName name="ID" localSheetId="1">#N/A</definedName>
    <definedName name="ID">[0]!ERR</definedName>
    <definedName name="IF" localSheetId="3">'[62]A. P. U.'!#REF!</definedName>
    <definedName name="IF" localSheetId="4">'[62]A. P. U.'!#REF!</definedName>
    <definedName name="IF" localSheetId="5">'[62]A. P. U.'!#REF!</definedName>
    <definedName name="IF" localSheetId="6">'[62]A. P. U.'!#REF!</definedName>
    <definedName name="IF" localSheetId="7">'[62]A. P. U.'!#REF!</definedName>
    <definedName name="IF" localSheetId="8">'[62]A. P. U.'!#REF!</definedName>
    <definedName name="IF" localSheetId="9">'[62]A. P. U.'!#REF!</definedName>
    <definedName name="IF" localSheetId="10">'[62]A. P. U.'!#REF!</definedName>
    <definedName name="IF" localSheetId="11">'[62]A. P. U.'!#REF!</definedName>
    <definedName name="IF" localSheetId="12">'[62]A. P. U.'!#REF!</definedName>
    <definedName name="IF" localSheetId="2">'[62]A. P. U.'!#REF!</definedName>
    <definedName name="IF">'[62]A. P. U.'!#REF!</definedName>
    <definedName name="Ig">#REF!</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'[93]1'!$N$41</definedName>
    <definedName name="IMP">[29]otros!$C$3</definedName>
    <definedName name="IMPRESSION">#REF!</definedName>
    <definedName name="imprimir">#REF!</definedName>
    <definedName name="IMPTOS">#REF!</definedName>
    <definedName name="IMPTOS1">#REF!</definedName>
    <definedName name="INC">#REF!</definedName>
    <definedName name="INCR._PRODC.">#REF!</definedName>
    <definedName name="INDICADOR">[56]LISTAS!$C$3:$C$5</definedName>
    <definedName name="INDICE">#REF!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2">#REF!</definedName>
    <definedName name="inf">#REF!</definedName>
    <definedName name="INFG" localSheetId="11">#REF!</definedName>
    <definedName name="INFG" localSheetId="12">#REF!</definedName>
    <definedName name="INFG">#REF!</definedName>
    <definedName name="INFORME">[94]TABLAS!$A$1:$A$65536</definedName>
    <definedName name="Informe_semanal">#REF!</definedName>
    <definedName name="INGENIERIA1" hidden="1">#REF!</definedName>
    <definedName name="INGENIERIA11" hidden="1">#REF!</definedName>
    <definedName name="iniciales">'[34]Reservas de Petróleo'!$A$2,'[34]Reservas de Petróleo'!$A$1,'[34]Reservas de Petróleo'!$D$4,'[34]Reservas de Petróleo'!$D$1:$D$65536</definedName>
    <definedName name="Inicio">[44]BASES!$E$26</definedName>
    <definedName name="INPU">#REF!</definedName>
    <definedName name="INPUT">'[3]7422CW00'!#REF!</definedName>
    <definedName name="INSU">[95]INSUMOS!$A$1:$E$65536</definedName>
    <definedName name="Insumos_auxiliares">[96]Insumos!#REF!</definedName>
    <definedName name="Insumos_basicos">#REF!</definedName>
    <definedName name="Int">#REF!</definedName>
    <definedName name="InTap">[20]Interc.tapones!$E$1:$E$65536</definedName>
    <definedName name="INTER">[84]Hoja3!$F$7:$F$9</definedName>
    <definedName name="Intercambiadores">#REF!</definedName>
    <definedName name="Interest_Rate">#REF!</definedName>
    <definedName name="INTERMEDIA_I">#REF!</definedName>
    <definedName name="Interventor">[50]CONTRATO!$E$12</definedName>
    <definedName name="IntVal">'[20]Interc.válv.'!$E$1:$E$65536</definedName>
    <definedName name="INV_11">'[97]PR 1'!$A$2:$N$655</definedName>
    <definedName name="INV_Payments" localSheetId="2">[61]!INV_Payments</definedName>
    <definedName name="INV_Payments" localSheetId="0">[61]!INV_Payments</definedName>
    <definedName name="INV_Payments" localSheetId="1">[61]!INV_Payments</definedName>
    <definedName name="INV_Payments">[61]!INV_Payments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#N/A</definedName>
    <definedName name="IOUHH" localSheetId="4">#N/A</definedName>
    <definedName name="IOUHH" localSheetId="5">#N/A</definedName>
    <definedName name="IOUHH" localSheetId="6">#N/A</definedName>
    <definedName name="IOUHH" localSheetId="7">#N/A</definedName>
    <definedName name="IOUHH" localSheetId="8">#N/A</definedName>
    <definedName name="IOUHH" localSheetId="9">#N/A</definedName>
    <definedName name="IOUHH" localSheetId="10">#N/A</definedName>
    <definedName name="IOUHH" localSheetId="11">#N/A</definedName>
    <definedName name="IOUHH" localSheetId="12">#N/A</definedName>
    <definedName name="IOUHH" localSheetId="1">#N/A</definedName>
    <definedName name="IOUHH">[0]!ERR</definedName>
    <definedName name="IP">#REF!</definedName>
    <definedName name="irng" hidden="1">#REF!</definedName>
    <definedName name="Iss">'[50]LIQUIDA-NOMINA'!$AT$4</definedName>
    <definedName name="issafp">[66]Hoja1!$C$19</definedName>
    <definedName name="isscs">[66]Hoja1!$C$21</definedName>
    <definedName name="isseps">[66]Hoja1!$C$20</definedName>
    <definedName name="ITEM" localSheetId="3">#REF!</definedName>
    <definedName name="ITEM" localSheetId="4">#REF!</definedName>
    <definedName name="ITEM" localSheetId="5">#REF!</definedName>
    <definedName name="ITEM" localSheetId="6">#REF!</definedName>
    <definedName name="ITEM" localSheetId="7">#REF!</definedName>
    <definedName name="ITEM" localSheetId="8">#REF!</definedName>
    <definedName name="ITEM" localSheetId="9">#REF!</definedName>
    <definedName name="ITEM" localSheetId="10">#REF!</definedName>
    <definedName name="ITEM" localSheetId="11">#REF!</definedName>
    <definedName name="ITEM" localSheetId="12">#REF!</definedName>
    <definedName name="ITEM" localSheetId="2">#REF!</definedName>
    <definedName name="ITEM">[92]BASE!$C$4:$H$255</definedName>
    <definedName name="ITEM1" localSheetId="3">#REF!</definedName>
    <definedName name="ITEM1" localSheetId="4">#REF!</definedName>
    <definedName name="ITEM1" localSheetId="6">#REF!</definedName>
    <definedName name="ITEM1" localSheetId="7">#REF!</definedName>
    <definedName name="ITEM1" localSheetId="8">#REF!</definedName>
    <definedName name="ITEM1" localSheetId="11">#REF!</definedName>
    <definedName name="ITEM1" localSheetId="12">#REF!</definedName>
    <definedName name="ITEM1" localSheetId="2">#REF!</definedName>
    <definedName name="ITEM1">#REF!</definedName>
    <definedName name="ITEM15" localSheetId="3">#REF!</definedName>
    <definedName name="ITEM15" localSheetId="4">#REF!</definedName>
    <definedName name="ITEM15" localSheetId="6">#REF!</definedName>
    <definedName name="ITEM15" localSheetId="7">#REF!</definedName>
    <definedName name="ITEM15" localSheetId="8">#REF!</definedName>
    <definedName name="ITEM15" localSheetId="11">#REF!</definedName>
    <definedName name="ITEM15" localSheetId="12">#REF!</definedName>
    <definedName name="ITEM15" localSheetId="2">#REF!</definedName>
    <definedName name="ITEM15">#REF!</definedName>
    <definedName name="ITEM2" localSheetId="3">#REF!</definedName>
    <definedName name="ITEM2" localSheetId="4">#REF!</definedName>
    <definedName name="ITEM2" localSheetId="6">#REF!</definedName>
    <definedName name="ITEM2" localSheetId="7">#REF!</definedName>
    <definedName name="ITEM2" localSheetId="8">#REF!</definedName>
    <definedName name="ITEM2" localSheetId="11">#REF!</definedName>
    <definedName name="ITEM2" localSheetId="12">#REF!</definedName>
    <definedName name="ITEM2" localSheetId="2">#REF!</definedName>
    <definedName name="ITEM2">#REF!</definedName>
    <definedName name="item210.3">#REF!</definedName>
    <definedName name="item230.1">#REF!</definedName>
    <definedName name="ITEM3" localSheetId="3">#REF!</definedName>
    <definedName name="ITEM3" localSheetId="4">#REF!</definedName>
    <definedName name="ITEM3" localSheetId="6">#REF!</definedName>
    <definedName name="ITEM3" localSheetId="7">#REF!</definedName>
    <definedName name="ITEM3" localSheetId="8">#REF!</definedName>
    <definedName name="ITEM3" localSheetId="11">#REF!</definedName>
    <definedName name="ITEM3" localSheetId="12">#REF!</definedName>
    <definedName name="ITEM3" localSheetId="2">#REF!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4">#REF!</definedName>
    <definedName name="IVA" localSheetId="6">#REF!</definedName>
    <definedName name="IVA" localSheetId="7">#REF!</definedName>
    <definedName name="IVA" localSheetId="8">#REF!</definedName>
    <definedName name="IVA" localSheetId="11">#REF!</definedName>
    <definedName name="IVA" localSheetId="12">#REF!</definedName>
    <definedName name="IVA" localSheetId="2">#REF!</definedName>
    <definedName name="IVA">#REF!</definedName>
    <definedName name="iwjer">#REF!</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IRO" localSheetId="3">#REF!</definedName>
    <definedName name="JAIRO" localSheetId="4">#REF!</definedName>
    <definedName name="JAIRO" localSheetId="6">#REF!</definedName>
    <definedName name="JAIRO" localSheetId="7">#REF!</definedName>
    <definedName name="JAIRO" localSheetId="8">#REF!</definedName>
    <definedName name="JAIRO" localSheetId="11">#REF!</definedName>
    <definedName name="JAIRO" localSheetId="12">#REF!</definedName>
    <definedName name="JAIRO" localSheetId="2">#REF!</definedName>
    <definedName name="JAIRO">#REF!</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RARQUIA" localSheetId="3">'[98]FORMULA 1'!#REF!</definedName>
    <definedName name="JERARQUIA" localSheetId="4">'[98]FORMULA 1'!#REF!</definedName>
    <definedName name="JERARQUIA" localSheetId="6">'[98]FORMULA 1'!#REF!</definedName>
    <definedName name="JERARQUIA" localSheetId="7">'[98]FORMULA 1'!#REF!</definedName>
    <definedName name="JERARQUIA" localSheetId="8">'[98]FORMULA 1'!#REF!</definedName>
    <definedName name="JERARQUIA" localSheetId="11">'[98]FORMULA 1'!#REF!</definedName>
    <definedName name="JERARQUIA" localSheetId="12">'[98]FORMULA 1'!#REF!</definedName>
    <definedName name="JERARQUIA" localSheetId="2">'[98]FORMULA 1'!#REF!</definedName>
    <definedName name="JERARQUIA">'[98]FORMULA 1'!#REF!</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3" hidden="1">{"via1",#N/A,TRUE,"general";"via2",#N/A,TRUE,"general";"via3",#N/A,TRUE,"general"}</definedName>
    <definedName name="jj" localSheetId="4" hidden="1">{"via1",#N/A,TRUE,"general";"via2",#N/A,TRUE,"general";"via3",#N/A,TRUE,"general"}</definedName>
    <definedName name="jj" localSheetId="5">#N/A</definedName>
    <definedName name="jj" localSheetId="6" hidden="1">{"via1",#N/A,TRUE,"general";"via2",#N/A,TRUE,"general";"via3",#N/A,TRUE,"general"}</definedName>
    <definedName name="jj" localSheetId="7" hidden="1">{"via1",#N/A,TRUE,"general";"via2",#N/A,TRUE,"general";"via3",#N/A,TRUE,"general"}</definedName>
    <definedName name="jj" localSheetId="8" hidden="1">{"via1",#N/A,TRUE,"general";"via2",#N/A,TRUE,"general";"via3",#N/A,TRUE,"general"}</definedName>
    <definedName name="jj" localSheetId="9">#N/A</definedName>
    <definedName name="jj" localSheetId="10">#N/A</definedName>
    <definedName name="jj" localSheetId="11" hidden="1">{"via1",#N/A,TRUE,"general";"via2",#N/A,TRUE,"general";"via3",#N/A,TRUE,"general"}</definedName>
    <definedName name="jj" localSheetId="12" hidden="1">{"via1",#N/A,TRUE,"general";"via2",#N/A,TRUE,"general";"via3",#N/A,TRUE,"general"}</definedName>
    <definedName name="jj" localSheetId="2" hidden="1">{"via1",#N/A,TRUE,"general";"via2",#N/A,TRUE,"general";"via3",#N/A,TRUE,"general"}</definedName>
    <definedName name="jj" localSheetId="1">#N/A</definedName>
    <definedName name="jj">[0]!ERR</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localSheetId="8" hidden="1">{#N/A,#N/A,FALSE,"Hoja1";#N/A,#N/A,FALSE,"Hoja2"}</definedName>
    <definedName name="JJJ" localSheetId="9" hidden="1">{#N/A,#N/A,FALSE,"Hoja1";#N/A,#N/A,FALSE,"Hoja2"}</definedName>
    <definedName name="JJJ" localSheetId="10" hidden="1">{#N/A,#N/A,FALSE,"Hoja1";#N/A,#N/A,FALSE,"Hoja2"}</definedName>
    <definedName name="JJJ" localSheetId="11" hidden="1">{#N/A,#N/A,FALSE,"Hoja1";#N/A,#N/A,FALSE,"Hoja2"}</definedName>
    <definedName name="JJJ" localSheetId="12" hidden="1">{#N/A,#N/A,FALSE,"Hoja1";#N/A,#N/A,FALSE,"Hoja2"}</definedName>
    <definedName name="JJJ" localSheetId="2" hidden="1">{#N/A,#N/A,FALSE,"Hoja1";#N/A,#N/A,FALSE,"Hoja2"}</definedName>
    <definedName name="JJJ" localSheetId="1" hidden="1">{#N/A,#N/A,FALSE,"Hoja1";#N/A,#N/A,FALSE,"Hoja2"}</definedName>
    <definedName name="JJJ" hidden="1">{#N/A,#N/A,FALSE,"Hoja1";#N/A,#N/A,FALSE,"Hoja2"}</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11" hidden="1">{"TAB1",#N/A,TRUE,"GENERAL";"TAB2",#N/A,TRUE,"GENERAL";"TAB3",#N/A,TRUE,"GENERAL";"TAB4",#N/A,TRUE,"GENERAL";"TAB5",#N/A,TRUE,"GENERAL"}</definedName>
    <definedName name="jkl" localSheetId="12" hidden="1">{"TAB1",#N/A,TRUE,"GENERAL";"TAB2",#N/A,TRUE,"GENERAL";"TAB3",#N/A,TRUE,"GENERAL";"TAB4",#N/A,TRUE,"GENERAL";"TAB5",#N/A,TRUE,"GENERAL"}</definedName>
    <definedName name="jkl" localSheetId="2" hidden="1">{"TAB1",#N/A,TRUE,"GENERAL";"TAB2",#N/A,TRUE,"GENERAL";"TAB3",#N/A,TRUE,"GENERAL";"TAB4",#N/A,TRUE,"GENERAL";"TAB5",#N/A,TRUE,"GENERAL"}</definedName>
    <definedName name="jkl">#REF!</definedName>
    <definedName name="JOHNNY" localSheetId="3">#N/A</definedName>
    <definedName name="JOHNNY" localSheetId="4">#N/A</definedName>
    <definedName name="JOHNNY" localSheetId="5">#N/A</definedName>
    <definedName name="JOHNNY" localSheetId="6">#N/A</definedName>
    <definedName name="JOHNNY" localSheetId="7">#N/A</definedName>
    <definedName name="JOHNNY" localSheetId="8">#N/A</definedName>
    <definedName name="JOHNNY" localSheetId="9">#N/A</definedName>
    <definedName name="JOHNNY" localSheetId="10">#N/A</definedName>
    <definedName name="JOHNNY" localSheetId="11">#N/A</definedName>
    <definedName name="JOHNNY" localSheetId="12">#N/A</definedName>
    <definedName name="JOHNNY" localSheetId="1">#N/A</definedName>
    <definedName name="JOHNNY">[0]!ERR</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3">#REF!</definedName>
    <definedName name="K0F1" localSheetId="4">#REF!</definedName>
    <definedName name="K0F1" localSheetId="6">#REF!</definedName>
    <definedName name="K0F1" localSheetId="7">#REF!</definedName>
    <definedName name="K0F1" localSheetId="8">#REF!</definedName>
    <definedName name="K0F1" localSheetId="11">#REF!</definedName>
    <definedName name="K0F1" localSheetId="12">#REF!</definedName>
    <definedName name="K0F1" localSheetId="2">#REF!</definedName>
    <definedName name="K0F1">#REF!</definedName>
    <definedName name="K0F2" localSheetId="3">#REF!</definedName>
    <definedName name="K0F2" localSheetId="4">#REF!</definedName>
    <definedName name="K0F2" localSheetId="6">#REF!</definedName>
    <definedName name="K0F2" localSheetId="7">#REF!</definedName>
    <definedName name="K0F2" localSheetId="8">#REF!</definedName>
    <definedName name="K0F2" localSheetId="11">#REF!</definedName>
    <definedName name="K0F2" localSheetId="12">#REF!</definedName>
    <definedName name="K0F2" localSheetId="2">#REF!</definedName>
    <definedName name="K0F2">#REF!</definedName>
    <definedName name="K10ALO" localSheetId="3">#REF!</definedName>
    <definedName name="K10ALO" localSheetId="4">#REF!</definedName>
    <definedName name="K10ALO" localSheetId="6">#REF!</definedName>
    <definedName name="K10ALO" localSheetId="7">#REF!</definedName>
    <definedName name="K10ALO" localSheetId="8">#REF!</definedName>
    <definedName name="K10ALO" localSheetId="11">#REF!</definedName>
    <definedName name="K10ALO" localSheetId="12">#REF!</definedName>
    <definedName name="K10ALO" localSheetId="2">#REF!</definedName>
    <definedName name="K10ALO">#REF!</definedName>
    <definedName name="K11ALO" localSheetId="3">#REF!</definedName>
    <definedName name="K11ALO" localSheetId="4">#REF!</definedName>
    <definedName name="K11ALO" localSheetId="6">#REF!</definedName>
    <definedName name="K11ALO" localSheetId="7">#REF!</definedName>
    <definedName name="K11ALO" localSheetId="8">#REF!</definedName>
    <definedName name="K11ALO" localSheetId="11">#REF!</definedName>
    <definedName name="K11ALO" localSheetId="12">#REF!</definedName>
    <definedName name="K11ALO" localSheetId="2">#REF!</definedName>
    <definedName name="K11ALO">#REF!</definedName>
    <definedName name="K1F1" localSheetId="3">#REF!</definedName>
    <definedName name="K1F1" localSheetId="4">#REF!</definedName>
    <definedName name="K1F1" localSheetId="6">#REF!</definedName>
    <definedName name="K1F1" localSheetId="7">#REF!</definedName>
    <definedName name="K1F1" localSheetId="8">#REF!</definedName>
    <definedName name="K1F1" localSheetId="11">#REF!</definedName>
    <definedName name="K1F1" localSheetId="12">#REF!</definedName>
    <definedName name="K1F1" localSheetId="2">#REF!</definedName>
    <definedName name="K1F1">#REF!</definedName>
    <definedName name="K1F2" localSheetId="3">#REF!</definedName>
    <definedName name="K1F2" localSheetId="4">#REF!</definedName>
    <definedName name="K1F2" localSheetId="6">#REF!</definedName>
    <definedName name="K1F2" localSheetId="7">#REF!</definedName>
    <definedName name="K1F2" localSheetId="8">#REF!</definedName>
    <definedName name="K1F2" localSheetId="11">#REF!</definedName>
    <definedName name="K1F2" localSheetId="12">#REF!</definedName>
    <definedName name="K1F2" localSheetId="2">#REF!</definedName>
    <definedName name="K1F2">#REF!</definedName>
    <definedName name="K2F1" localSheetId="3">#REF!</definedName>
    <definedName name="K2F1" localSheetId="4">#REF!</definedName>
    <definedName name="K2F1" localSheetId="6">#REF!</definedName>
    <definedName name="K2F1" localSheetId="7">#REF!</definedName>
    <definedName name="K2F1" localSheetId="8">#REF!</definedName>
    <definedName name="K2F1" localSheetId="11">#REF!</definedName>
    <definedName name="K2F1" localSheetId="12">#REF!</definedName>
    <definedName name="K2F1" localSheetId="2">#REF!</definedName>
    <definedName name="K2F1">#REF!</definedName>
    <definedName name="K2F2" localSheetId="3">#REF!</definedName>
    <definedName name="K2F2" localSheetId="4">#REF!</definedName>
    <definedName name="K2F2" localSheetId="6">#REF!</definedName>
    <definedName name="K2F2" localSheetId="7">#REF!</definedName>
    <definedName name="K2F2" localSheetId="8">#REF!</definedName>
    <definedName name="K2F2" localSheetId="11">#REF!</definedName>
    <definedName name="K2F2" localSheetId="12">#REF!</definedName>
    <definedName name="K2F2" localSheetId="2">#REF!</definedName>
    <definedName name="K2F2">#REF!</definedName>
    <definedName name="K3F1" localSheetId="3">#REF!</definedName>
    <definedName name="K3F1" localSheetId="4">#REF!</definedName>
    <definedName name="K3F1" localSheetId="6">#REF!</definedName>
    <definedName name="K3F1" localSheetId="7">#REF!</definedName>
    <definedName name="K3F1" localSheetId="8">#REF!</definedName>
    <definedName name="K3F1" localSheetId="11">#REF!</definedName>
    <definedName name="K3F1" localSheetId="12">#REF!</definedName>
    <definedName name="K3F1" localSheetId="2">#REF!</definedName>
    <definedName name="K3F1">#REF!</definedName>
    <definedName name="K3F2" localSheetId="3">#REF!</definedName>
    <definedName name="K3F2" localSheetId="4">#REF!</definedName>
    <definedName name="K3F2" localSheetId="6">#REF!</definedName>
    <definedName name="K3F2" localSheetId="7">#REF!</definedName>
    <definedName name="K3F2" localSheetId="8">#REF!</definedName>
    <definedName name="K3F2" localSheetId="11">#REF!</definedName>
    <definedName name="K3F2" localSheetId="12">#REF!</definedName>
    <definedName name="K3F2" localSheetId="2">#REF!</definedName>
    <definedName name="K3F2">#REF!</definedName>
    <definedName name="K4F1" localSheetId="3">#REF!</definedName>
    <definedName name="K4F1" localSheetId="4">#REF!</definedName>
    <definedName name="K4F1" localSheetId="6">#REF!</definedName>
    <definedName name="K4F1" localSheetId="7">#REF!</definedName>
    <definedName name="K4F1" localSheetId="8">#REF!</definedName>
    <definedName name="K4F1" localSheetId="11">#REF!</definedName>
    <definedName name="K4F1" localSheetId="12">#REF!</definedName>
    <definedName name="K4F1" localSheetId="2">#REF!</definedName>
    <definedName name="K4F1">#REF!</definedName>
    <definedName name="K4F2" localSheetId="3">#REF!</definedName>
    <definedName name="K4F2" localSheetId="4">#REF!</definedName>
    <definedName name="K4F2" localSheetId="6">#REF!</definedName>
    <definedName name="K4F2" localSheetId="7">#REF!</definedName>
    <definedName name="K4F2" localSheetId="8">#REF!</definedName>
    <definedName name="K4F2" localSheetId="11">#REF!</definedName>
    <definedName name="K4F2" localSheetId="12">#REF!</definedName>
    <definedName name="K4F2" localSheetId="2">#REF!</definedName>
    <definedName name="K4F2">#REF!</definedName>
    <definedName name="K5F1" localSheetId="3">#REF!</definedName>
    <definedName name="K5F1" localSheetId="4">#REF!</definedName>
    <definedName name="K5F1" localSheetId="6">#REF!</definedName>
    <definedName name="K5F1" localSheetId="7">#REF!</definedName>
    <definedName name="K5F1" localSheetId="8">#REF!</definedName>
    <definedName name="K5F1" localSheetId="11">#REF!</definedName>
    <definedName name="K5F1" localSheetId="12">#REF!</definedName>
    <definedName name="K5F1" localSheetId="2">#REF!</definedName>
    <definedName name="K5F1">#REF!</definedName>
    <definedName name="K5F2" localSheetId="3">#REF!</definedName>
    <definedName name="K5F2" localSheetId="4">#REF!</definedName>
    <definedName name="K5F2" localSheetId="6">#REF!</definedName>
    <definedName name="K5F2" localSheetId="7">#REF!</definedName>
    <definedName name="K5F2" localSheetId="8">#REF!</definedName>
    <definedName name="K5F2" localSheetId="11">#REF!</definedName>
    <definedName name="K5F2" localSheetId="12">#REF!</definedName>
    <definedName name="K5F2" localSheetId="2">#REF!</definedName>
    <definedName name="K5F2">#REF!</definedName>
    <definedName name="K6F1" localSheetId="3">#REF!</definedName>
    <definedName name="K6F1" localSheetId="4">#REF!</definedName>
    <definedName name="K6F1" localSheetId="6">#REF!</definedName>
    <definedName name="K6F1" localSheetId="7">#REF!</definedName>
    <definedName name="K6F1" localSheetId="8">#REF!</definedName>
    <definedName name="K6F1" localSheetId="11">#REF!</definedName>
    <definedName name="K6F1" localSheetId="12">#REF!</definedName>
    <definedName name="K6F1" localSheetId="2">#REF!</definedName>
    <definedName name="K6F1">#REF!</definedName>
    <definedName name="K6F2" localSheetId="3">#REF!</definedName>
    <definedName name="K6F2" localSheetId="4">#REF!</definedName>
    <definedName name="K6F2" localSheetId="6">#REF!</definedName>
    <definedName name="K6F2" localSheetId="7">#REF!</definedName>
    <definedName name="K6F2" localSheetId="8">#REF!</definedName>
    <definedName name="K6F2" localSheetId="11">#REF!</definedName>
    <definedName name="K6F2" localSheetId="12">#REF!</definedName>
    <definedName name="K6F2" localSheetId="2">#REF!</definedName>
    <definedName name="K6F2">#REF!</definedName>
    <definedName name="K7F1" localSheetId="3">#REF!</definedName>
    <definedName name="K7F1" localSheetId="4">#REF!</definedName>
    <definedName name="K7F1" localSheetId="6">#REF!</definedName>
    <definedName name="K7F1" localSheetId="7">#REF!</definedName>
    <definedName name="K7F1" localSheetId="8">#REF!</definedName>
    <definedName name="K7F1" localSheetId="11">#REF!</definedName>
    <definedName name="K7F1" localSheetId="12">#REF!</definedName>
    <definedName name="K7F1" localSheetId="2">#REF!</definedName>
    <definedName name="K7F1">#REF!</definedName>
    <definedName name="K7F2" localSheetId="3">#REF!</definedName>
    <definedName name="K7F2" localSheetId="4">#REF!</definedName>
    <definedName name="K7F2" localSheetId="6">#REF!</definedName>
    <definedName name="K7F2" localSheetId="7">#REF!</definedName>
    <definedName name="K7F2" localSheetId="8">#REF!</definedName>
    <definedName name="K7F2" localSheetId="11">#REF!</definedName>
    <definedName name="K7F2" localSheetId="12">#REF!</definedName>
    <definedName name="K7F2" localSheetId="2">#REF!</definedName>
    <definedName name="K7F2">#REF!</definedName>
    <definedName name="K8ALO" localSheetId="3">#REF!</definedName>
    <definedName name="K8ALO" localSheetId="4">#REF!</definedName>
    <definedName name="K8ALO" localSheetId="6">#REF!</definedName>
    <definedName name="K8ALO" localSheetId="7">#REF!</definedName>
    <definedName name="K8ALO" localSheetId="8">#REF!</definedName>
    <definedName name="K8ALO" localSheetId="11">#REF!</definedName>
    <definedName name="K8ALO" localSheetId="12">#REF!</definedName>
    <definedName name="K8ALO" localSheetId="2">#REF!</definedName>
    <definedName name="K8ALO">#REF!</definedName>
    <definedName name="K8F1" localSheetId="3">#REF!</definedName>
    <definedName name="K8F1" localSheetId="4">#REF!</definedName>
    <definedName name="K8F1" localSheetId="6">#REF!</definedName>
    <definedName name="K8F1" localSheetId="7">#REF!</definedName>
    <definedName name="K8F1" localSheetId="8">#REF!</definedName>
    <definedName name="K8F1" localSheetId="11">#REF!</definedName>
    <definedName name="K8F1" localSheetId="12">#REF!</definedName>
    <definedName name="K8F1" localSheetId="2">#REF!</definedName>
    <definedName name="K8F1">#REF!</definedName>
    <definedName name="K8F2" localSheetId="3">#REF!</definedName>
    <definedName name="K8F2" localSheetId="4">#REF!</definedName>
    <definedName name="K8F2" localSheetId="6">#REF!</definedName>
    <definedName name="K8F2" localSheetId="7">#REF!</definedName>
    <definedName name="K8F2" localSheetId="8">#REF!</definedName>
    <definedName name="K8F2" localSheetId="11">#REF!</definedName>
    <definedName name="K8F2" localSheetId="12">#REF!</definedName>
    <definedName name="K8F2" localSheetId="2">#REF!</definedName>
    <definedName name="K8F2">#REF!</definedName>
    <definedName name="K9ALO" localSheetId="3">#REF!</definedName>
    <definedName name="K9ALO" localSheetId="4">#REF!</definedName>
    <definedName name="K9ALO" localSheetId="6">#REF!</definedName>
    <definedName name="K9ALO" localSheetId="7">#REF!</definedName>
    <definedName name="K9ALO" localSheetId="8">#REF!</definedName>
    <definedName name="K9ALO" localSheetId="11">#REF!</definedName>
    <definedName name="K9ALO" localSheetId="12">#REF!</definedName>
    <definedName name="K9ALO" localSheetId="2">#REF!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3">#N/A</definedName>
    <definedName name="kl" localSheetId="4">#N/A</definedName>
    <definedName name="kl" localSheetId="5">#N/A</definedName>
    <definedName name="kl" localSheetId="6">#N/A</definedName>
    <definedName name="kl" localSheetId="7">#N/A</definedName>
    <definedName name="kl" localSheetId="8">#N/A</definedName>
    <definedName name="kl" localSheetId="9">#N/A</definedName>
    <definedName name="kl" localSheetId="10">#N/A</definedName>
    <definedName name="kl" localSheetId="11">#N/A</definedName>
    <definedName name="kl" localSheetId="12">#N/A</definedName>
    <definedName name="kl" localSheetId="1">#N/A</definedName>
    <definedName name="kl">[0]!ERR</definedName>
    <definedName name="klklk">#REF!</definedName>
    <definedName name="km">#REF!</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[99]LISTADO!#REF!</definedName>
    <definedName name="LICITACION" localSheetId="3">#REF!</definedName>
    <definedName name="LICITACION" localSheetId="4">#REF!</definedName>
    <definedName name="LICITACION" localSheetId="6">#REF!</definedName>
    <definedName name="LICITACION" localSheetId="7">#REF!</definedName>
    <definedName name="LICITACION" localSheetId="8">#REF!</definedName>
    <definedName name="LICITACION" localSheetId="11">#REF!</definedName>
    <definedName name="LICITACION" localSheetId="12">#REF!</definedName>
    <definedName name="LICITACION" localSheetId="2">#REF!</definedName>
    <definedName name="LICITACION">#REF!</definedName>
    <definedName name="limp" localSheetId="3">#REF!</definedName>
    <definedName name="limp" localSheetId="4">#REF!</definedName>
    <definedName name="limp" localSheetId="6">#REF!</definedName>
    <definedName name="limp" localSheetId="7">#REF!</definedName>
    <definedName name="limp" localSheetId="8">#REF!</definedName>
    <definedName name="limp" localSheetId="11">#REF!</definedName>
    <definedName name="limp" localSheetId="12">#REF!</definedName>
    <definedName name="limp" localSheetId="2">#REF!</definedName>
    <definedName name="limp">#REF!</definedName>
    <definedName name="LINEA">[100]CONT_ADI!#REF!</definedName>
    <definedName name="ListaCantidad">#REF!</definedName>
    <definedName name="Listado">#REF!</definedName>
    <definedName name="Listado1">#REF!</definedName>
    <definedName name="ListaItem">#REF!</definedName>
    <definedName name="ListaUni">[101]TOTALES!$D$7:$D$654</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3">#REF!</definedName>
    <definedName name="ll" localSheetId="4">#REF!</definedName>
    <definedName name="LL" localSheetId="5" hidden="1">{#N/A,#N/A,FALSE,"orthoflow";#N/A,#N/A,FALSE,"Miscelaneos";#N/A,#N/A,FALSE,"Instrumentacio";#N/A,#N/A,FALSE,"Electrico";#N/A,#N/A,FALSE,"Valv. Seguridad"}</definedName>
    <definedName name="ll" localSheetId="6">#REF!</definedName>
    <definedName name="ll" localSheetId="7">#REF!</definedName>
    <definedName name="ll" localSheetId="8">#REF!</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1">#REF!</definedName>
    <definedName name="ll" localSheetId="12">#REF!</definedName>
    <definedName name="ll" localSheetId="2">#REF!</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[102]tub!$C$1:$J$39</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 localSheetId="3">#REF!</definedName>
    <definedName name="LO" localSheetId="4">#REF!</definedName>
    <definedName name="LO" localSheetId="6">#REF!</definedName>
    <definedName name="LO" localSheetId="7">#REF!</definedName>
    <definedName name="LO" localSheetId="8">#REF!</definedName>
    <definedName name="LO" localSheetId="11">#REF!</definedName>
    <definedName name="LO" localSheetId="12">#REF!</definedName>
    <definedName name="LO" localSheetId="2">#REF!</definedName>
    <definedName name="LO">#REF!</definedName>
    <definedName name="Loan_Amount">#REF!</definedName>
    <definedName name="Loan_Start">#REF!</definedName>
    <definedName name="Loan_Years">#REF!</definedName>
    <definedName name="LOCA" localSheetId="3">[47]!absc</definedName>
    <definedName name="LOCA" localSheetId="4">[47]!absc</definedName>
    <definedName name="LOCA" localSheetId="5">[25]!absc</definedName>
    <definedName name="LOCA" localSheetId="6">[47]!absc</definedName>
    <definedName name="LOCA" localSheetId="7">[47]!absc</definedName>
    <definedName name="LOCA" localSheetId="8">[47]!absc</definedName>
    <definedName name="LOCA" localSheetId="9">[25]!absc</definedName>
    <definedName name="LOCA" localSheetId="10">[25]!absc</definedName>
    <definedName name="LOCA" localSheetId="11">[47]!absc</definedName>
    <definedName name="LOCA" localSheetId="12">[47]!absc</definedName>
    <definedName name="LOCA" localSheetId="2">[47]!absc</definedName>
    <definedName name="LOCA" localSheetId="0">[33]!absc</definedName>
    <definedName name="LOCA" localSheetId="1">[33]!absc</definedName>
    <definedName name="LOCA">[33]!absc</definedName>
    <definedName name="LOCA1" localSheetId="3">[47]!absc</definedName>
    <definedName name="LOCA1" localSheetId="4">[47]!absc</definedName>
    <definedName name="LOCA1" localSheetId="5">[25]!absc</definedName>
    <definedName name="LOCA1" localSheetId="6">[47]!absc</definedName>
    <definedName name="LOCA1" localSheetId="7">[47]!absc</definedName>
    <definedName name="LOCA1" localSheetId="8">[47]!absc</definedName>
    <definedName name="LOCA1" localSheetId="9">[25]!absc</definedName>
    <definedName name="LOCA1" localSheetId="10">[25]!absc</definedName>
    <definedName name="LOCA1" localSheetId="11">[47]!absc</definedName>
    <definedName name="LOCA1" localSheetId="12">[47]!absc</definedName>
    <definedName name="LOCA1" localSheetId="2">[47]!absc</definedName>
    <definedName name="LOCA1" localSheetId="0">[48]!absc</definedName>
    <definedName name="LOCA1" localSheetId="1">[48]!absc</definedName>
    <definedName name="LOCA1">[48]!absc</definedName>
    <definedName name="LOCALIZACION_Y_REPLANTEO">#REF!</definedName>
    <definedName name="LOGO" localSheetId="3">#N/A</definedName>
    <definedName name="LOGO" localSheetId="4">#N/A</definedName>
    <definedName name="LOGO" localSheetId="5">#N/A</definedName>
    <definedName name="LOGO" localSheetId="6">#N/A</definedName>
    <definedName name="LOGO" localSheetId="7">#N/A</definedName>
    <definedName name="LOGO" localSheetId="8">#N/A</definedName>
    <definedName name="LOGO" localSheetId="9">#N/A</definedName>
    <definedName name="LOGO" localSheetId="10">#N/A</definedName>
    <definedName name="LOGO" localSheetId="11">#N/A</definedName>
    <definedName name="LOGO" localSheetId="12">#N/A</definedName>
    <definedName name="LOGO" localSheetId="1">#N/A</definedName>
    <definedName name="LOGO">[0]!ERR</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'[46]Res-Accide-10'!#REF!</definedName>
    <definedName name="lv">#REF!</definedName>
    <definedName name="m">#REF!</definedName>
    <definedName name="MA">'[46]Res-Accide-10'!#REF!</definedName>
    <definedName name="MAC" localSheetId="3">#REF!</definedName>
    <definedName name="MAC" localSheetId="4">#REF!</definedName>
    <definedName name="MAC" localSheetId="6">#REF!</definedName>
    <definedName name="MAC" localSheetId="7">#REF!</definedName>
    <definedName name="MAC" localSheetId="8">#REF!</definedName>
    <definedName name="MAC" localSheetId="11">#REF!</definedName>
    <definedName name="MAC" localSheetId="12">#REF!</definedName>
    <definedName name="MAC" localSheetId="2">#REF!</definedName>
    <definedName name="MAC">#REF!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 localSheetId="3">'[20]Estado Resumen'!#REF!&lt;2.5</definedName>
    <definedName name="MAL" localSheetId="4">'[20]Estado Resumen'!#REF!&lt;2.5</definedName>
    <definedName name="MAL" localSheetId="5">'[103]Estado Resumen'!#REF!&lt;2.5</definedName>
    <definedName name="MAL" localSheetId="6">'[20]Estado Resumen'!#REF!&lt;2.5</definedName>
    <definedName name="MAL" localSheetId="7">'[20]Estado Resumen'!#REF!&lt;2.5</definedName>
    <definedName name="MAL" localSheetId="8">'[20]Estado Resumen'!#REF!&lt;2.5</definedName>
    <definedName name="MAL" localSheetId="9">'[103]Estado Resumen'!#REF!&lt;2.5</definedName>
    <definedName name="MAL" localSheetId="10">'[103]Estado Resumen'!#REF!&lt;2.5</definedName>
    <definedName name="MAL" localSheetId="11">'[20]Estado Resumen'!#REF!&lt;2.5</definedName>
    <definedName name="MAL" localSheetId="12">'[20]Estado Resumen'!#REF!&lt;2.5</definedName>
    <definedName name="MAL" localSheetId="2">'[20]Estado Resumen'!#REF!&lt;2.5</definedName>
    <definedName name="MAL">'[103]Estado Resumen'!#REF!&lt;2.5</definedName>
    <definedName name="MALO" localSheetId="3">'[104]ESTADO VÍA-CRIT.TECNICO'!#REF!&lt;2.5</definedName>
    <definedName name="MALO" localSheetId="4">'[104]ESTADO VÍA-CRIT.TECNICO'!#REF!&lt;2.5</definedName>
    <definedName name="MALO" localSheetId="5">'[105]ESTADO VÍA-CRIT.TECNICO'!#REF!&lt;2.5</definedName>
    <definedName name="MALO" localSheetId="6">'[104]ESTADO VÍA-CRIT.TECNICO'!#REF!&lt;2.5</definedName>
    <definedName name="MALO" localSheetId="7">'[104]ESTADO VÍA-CRIT.TECNICO'!#REF!&lt;2.5</definedName>
    <definedName name="MALO" localSheetId="8">'[104]ESTADO VÍA-CRIT.TECNICO'!#REF!&lt;2.5</definedName>
    <definedName name="MALO" localSheetId="9">'[105]ESTADO VÍA-CRIT.TECNICO'!#REF!&lt;2.5</definedName>
    <definedName name="MALO" localSheetId="10">'[105]ESTADO VÍA-CRIT.TECNICO'!#REF!&lt;2.5</definedName>
    <definedName name="MALO" localSheetId="11">'[104]ESTADO VÍA-CRIT.TECNICO'!#REF!&lt;2.5</definedName>
    <definedName name="MALO" localSheetId="12">'[104]ESTADO VÍA-CRIT.TECNICO'!#REF!&lt;2.5</definedName>
    <definedName name="MALO" localSheetId="2">'[104]ESTADO VÍA-CRIT.TECNICO'!#REF!&lt;2.5</definedName>
    <definedName name="MALO">'[105]ESTADO VÍA-CRIT.TECNICO'!#REF!&lt;2.5</definedName>
    <definedName name="MANUAL">#REF!</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A" localSheetId="3">#REF!</definedName>
    <definedName name="MAPA" localSheetId="4">#REF!</definedName>
    <definedName name="MAPA" localSheetId="6">#REF!</definedName>
    <definedName name="MAPA" localSheetId="7">#REF!</definedName>
    <definedName name="MAPA" localSheetId="8">#REF!</definedName>
    <definedName name="MAPA" localSheetId="11">#REF!</definedName>
    <definedName name="MAPA" localSheetId="12">#REF!</definedName>
    <definedName name="MAPA" localSheetId="2">#REF!</definedName>
    <definedName name="MAPA">#REF!</definedName>
    <definedName name="MAPAFUENTMATER" localSheetId="3">#REF!</definedName>
    <definedName name="MAPAFUENTMATER" localSheetId="4">#REF!</definedName>
    <definedName name="MAPAFUENTMATER" localSheetId="6">#REF!</definedName>
    <definedName name="MAPAFUENTMATER" localSheetId="7">#REF!</definedName>
    <definedName name="MAPAFUENTMATER" localSheetId="8">#REF!</definedName>
    <definedName name="MAPAFUENTMATER" localSheetId="11">#REF!</definedName>
    <definedName name="MAPAFUENTMATER" localSheetId="12">#REF!</definedName>
    <definedName name="MAPAFUENTMATER" localSheetId="2">#REF!</definedName>
    <definedName name="MAPAFUENTMATER">#REF!</definedName>
    <definedName name="MAQUINAR">[65]Insum!$A$68:$H$98</definedName>
    <definedName name="mar">'[46]Res-Accide-10'!#REF!</definedName>
    <definedName name="MARCO_H">#REF!</definedName>
    <definedName name="marina">'[106]Informe Semanal 1'!#REF!</definedName>
    <definedName name="MARIO" localSheetId="3">'[20]Estado Resumen'!#REF!&lt;2.5</definedName>
    <definedName name="MARIO" localSheetId="4">'[20]Estado Resumen'!#REF!&lt;2.5</definedName>
    <definedName name="MARIO" localSheetId="6">'[20]Estado Resumen'!#REF!&lt;2.5</definedName>
    <definedName name="MARIO" localSheetId="7">'[20]Estado Resumen'!#REF!&lt;2.5</definedName>
    <definedName name="MARIO" localSheetId="8">'[20]Estado Resumen'!#REF!&lt;2.5</definedName>
    <definedName name="MARIO" localSheetId="11">'[20]Estado Resumen'!#REF!&lt;2.5</definedName>
    <definedName name="MARIO" localSheetId="12">'[20]Estado Resumen'!#REF!&lt;2.5</definedName>
    <definedName name="MARIO" localSheetId="2">'[20]Estado Resumen'!#REF!&lt;2.5</definedName>
    <definedName name="MARIO">'[20]Estado Resumen'!#REF!&lt;2.5</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2">#REF!</definedName>
    <definedName name="MAT">#REF!</definedName>
    <definedName name="MATERIAL">'[107]TABLA MATERIALES'!$A$3:$D$654</definedName>
    <definedName name="materiales" localSheetId="3">[108]materiales!$A$7:$A$1317</definedName>
    <definedName name="materiales" localSheetId="4">[108]materiales!$A$7:$A$1317</definedName>
    <definedName name="materiales" localSheetId="6">[108]materiales!$A$7:$A$1317</definedName>
    <definedName name="materiales" localSheetId="7">[108]materiales!$A$7:$A$1317</definedName>
    <definedName name="materiales" localSheetId="8">[108]materiales!$A$7:$A$1317</definedName>
    <definedName name="materiales" localSheetId="11">[108]materiales!$A$7:$A$1317</definedName>
    <definedName name="materiales" localSheetId="12">[108]materiales!$A$7:$A$1317</definedName>
    <definedName name="materiales" localSheetId="2">[108]materiales!$A$7:$A$1317</definedName>
    <definedName name="materiales">[81]materiales!$A$7:$A$1317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'[109]CCP,LEYES, Y DEC.'!#REF!</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[29]PRESUPUESTO!$C$13</definedName>
    <definedName name="MesCotiz">'[10]LIQ-NOM'!$H$3</definedName>
    <definedName name="MesCotizacion">'[50]LIQUIDA-NOMINA'!$H$3</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GU">[110]LISTAS!$L$3:$L$114</definedName>
    <definedName name="MIGUEL">[110]LISTAS!$E$3:$E$4</definedName>
    <definedName name="MIN_MAX_sma">#REF!</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localSheetId="8" hidden="1">{#N/A,#N/A,FALSE,"Hoja1";#N/A,#N/A,FALSE,"Hoja2"}</definedName>
    <definedName name="MOA" localSheetId="9" hidden="1">{#N/A,#N/A,FALSE,"Hoja1";#N/A,#N/A,FALSE,"Hoja2"}</definedName>
    <definedName name="MOA" localSheetId="10" hidden="1">{#N/A,#N/A,FALSE,"Hoja1";#N/A,#N/A,FALSE,"Hoja2"}</definedName>
    <definedName name="MOA" localSheetId="11" hidden="1">{#N/A,#N/A,FALSE,"Hoja1";#N/A,#N/A,FALSE,"Hoja2"}</definedName>
    <definedName name="MOA" localSheetId="12" hidden="1">{#N/A,#N/A,FALSE,"Hoja1";#N/A,#N/A,FALSE,"Hoja2"}</definedName>
    <definedName name="MOA" localSheetId="2" hidden="1">{#N/A,#N/A,FALSE,"Hoja1";#N/A,#N/A,FALSE,"Hoja2"}</definedName>
    <definedName name="MOA" localSheetId="1" hidden="1">{#N/A,#N/A,FALSE,"Hoja1";#N/A,#N/A,FALSE,"Hoja2"}</definedName>
    <definedName name="MOA" hidden="1">{#N/A,#N/A,FALSE,"Hoja1";#N/A,#N/A,FALSE,"Hoja2"}</definedName>
    <definedName name="MOD">#REF!</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localSheetId="2" hidden="1">{#N/A,#N/A,FALSE,"Hoja1";#N/A,#N/A,FALSE,"Hoja2"}</definedName>
    <definedName name="MODIVejec" localSheetId="1" hidden="1">{#N/A,#N/A,FALSE,"Hoja1";#N/A,#N/A,FALSE,"Hoja2"}</definedName>
    <definedName name="MODIVejec" hidden="1">{#N/A,#N/A,FALSE,"Hoja1";#N/A,#N/A,FALSE,"Hoja2"}</definedName>
    <definedName name="Módulo3.anexo1" localSheetId="2">[9]!Módulo3.anexo1</definedName>
    <definedName name="Módulo3.anexo1" localSheetId="0">[9]!Módulo3.anexo1</definedName>
    <definedName name="Módulo3.anexo1" localSheetId="1">[9]!Módulo3.anexo1</definedName>
    <definedName name="Módulo3.anexo1">[9]!Módulo3.anexo1</definedName>
    <definedName name="Módulo3.anexo10" localSheetId="2">[9]!Módulo3.anexo10</definedName>
    <definedName name="Módulo3.anexo10" localSheetId="0">[9]!Módulo3.anexo10</definedName>
    <definedName name="Módulo3.anexo10" localSheetId="1">[9]!Módulo3.anexo10</definedName>
    <definedName name="Módulo3.anexo10">[9]!Módulo3.anexo10</definedName>
    <definedName name="Módulo3.anexo11" localSheetId="2">[9]!Módulo3.anexo11</definedName>
    <definedName name="Módulo3.anexo11" localSheetId="0">[9]!Módulo3.anexo11</definedName>
    <definedName name="Módulo3.anexo11" localSheetId="1">[9]!Módulo3.anexo11</definedName>
    <definedName name="Módulo3.anexo11">[9]!Módulo3.anexo11</definedName>
    <definedName name="Módulo3.anexo12" localSheetId="2">[9]!Módulo3.anexo12</definedName>
    <definedName name="Módulo3.anexo12" localSheetId="0">[9]!Módulo3.anexo12</definedName>
    <definedName name="Módulo3.anexo12" localSheetId="1">[9]!Módulo3.anexo12</definedName>
    <definedName name="Módulo3.anexo12">[9]!Módulo3.anexo12</definedName>
    <definedName name="Módulo3.anexo3" localSheetId="2">[9]!Módulo3.anexo3</definedName>
    <definedName name="Módulo3.anexo3" localSheetId="0">[9]!Módulo3.anexo3</definedName>
    <definedName name="Módulo3.anexo3" localSheetId="1">[9]!Módulo3.anexo3</definedName>
    <definedName name="Módulo3.anexo3">[9]!Módulo3.anexo3</definedName>
    <definedName name="Módulo3.anexo4" localSheetId="2">[9]!Módulo3.anexo4</definedName>
    <definedName name="Módulo3.anexo4" localSheetId="0">[9]!Módulo3.anexo4</definedName>
    <definedName name="Módulo3.anexo4" localSheetId="1">[9]!Módulo3.anexo4</definedName>
    <definedName name="Módulo3.anexo4">[9]!Módulo3.anexo4</definedName>
    <definedName name="Módulo3.anexo5" localSheetId="2">[9]!Módulo3.anexo5</definedName>
    <definedName name="Módulo3.anexo5" localSheetId="0">[9]!Módulo3.anexo5</definedName>
    <definedName name="Módulo3.anexo5" localSheetId="1">[9]!Módulo3.anexo5</definedName>
    <definedName name="Módulo3.anexo5">[9]!Módulo3.anexo5</definedName>
    <definedName name="Módulo3.anexo6" localSheetId="2">[9]!Módulo3.anexo6</definedName>
    <definedName name="Módulo3.anexo6" localSheetId="0">[9]!Módulo3.anexo6</definedName>
    <definedName name="Módulo3.anexo6" localSheetId="1">[9]!Módulo3.anexo6</definedName>
    <definedName name="Módulo3.anexo6">[9]!Módulo3.anexo6</definedName>
    <definedName name="Módulo8.anexo16" localSheetId="2">[9]!Módulo8.anexo16</definedName>
    <definedName name="Módulo8.anexo16" localSheetId="0">[9]!Módulo8.anexo16</definedName>
    <definedName name="Módulo8.anexo16" localSheetId="1">[9]!Módulo8.anexo16</definedName>
    <definedName name="Módulo8.anexo16">[9]!Módulo8.anexo16</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localSheetId="8" hidden="1">{#N/A,#N/A,FALSE,"Hoja1";#N/A,#N/A,FALSE,"Hoja2"}</definedName>
    <definedName name="MOE" localSheetId="9" hidden="1">{#N/A,#N/A,FALSE,"Hoja1";#N/A,#N/A,FALSE,"Hoja2"}</definedName>
    <definedName name="MOE" localSheetId="10" hidden="1">{#N/A,#N/A,FALSE,"Hoja1";#N/A,#N/A,FALSE,"Hoja2"}</definedName>
    <definedName name="MOE" localSheetId="11" hidden="1">{#N/A,#N/A,FALSE,"Hoja1";#N/A,#N/A,FALSE,"Hoja2"}</definedName>
    <definedName name="MOE" localSheetId="12" hidden="1">{#N/A,#N/A,FALSE,"Hoja1";#N/A,#N/A,FALSE,"Hoja2"}</definedName>
    <definedName name="MOE" localSheetId="2" hidden="1">{#N/A,#N/A,FALSE,"Hoja1";#N/A,#N/A,FALSE,"Hoja2"}</definedName>
    <definedName name="MOE" localSheetId="1" hidden="1">{#N/A,#N/A,FALSE,"Hoja1";#N/A,#N/A,FALSE,"Hoja2"}</definedName>
    <definedName name="MOE" hidden="1">{#N/A,#N/A,FALSE,"Hoja1";#N/A,#N/A,FALSE,"Hoja2"}</definedName>
    <definedName name="MONEDA">[111]Tablas!$AO$6:$AO$7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[55]steel!#REF!</definedName>
    <definedName name="Mtz_Avance">#REF!</definedName>
    <definedName name="Mv">#REF!</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2">[61]!Nada</definedName>
    <definedName name="Nada" localSheetId="0">[61]!Nada</definedName>
    <definedName name="Nada" localSheetId="1">[61]!Nada</definedName>
    <definedName name="Nada">[61]!Nada</definedName>
    <definedName name="Nafta_2">'[112] ASR+Nafta'!$K$19:$AS$19</definedName>
    <definedName name="Nafta2">'[112] ASR+Nafta'!$K$19:$AS$19</definedName>
    <definedName name="Nafta3">'[112]Todos+Nafta'!$K$19:$AS$19</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[50]EMPRESA!$F$8</definedName>
    <definedName name="NM" localSheetId="5">#REF!</definedName>
    <definedName name="NM" localSheetId="9">#REF!</definedName>
    <definedName name="NM" localSheetId="10">#REF!</definedName>
    <definedName name="NM">#REF!</definedName>
    <definedName name="Nmax">#REF!</definedName>
    <definedName name="nmdlf">#REF!</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3">[24]!absc</definedName>
    <definedName name="NNN" localSheetId="4">[24]!absc</definedName>
    <definedName name="NNN" localSheetId="5">[25]!absc</definedName>
    <definedName name="NNN" localSheetId="6">[24]!absc</definedName>
    <definedName name="NNN" localSheetId="7">[24]!absc</definedName>
    <definedName name="NNN" localSheetId="8">[24]!absc</definedName>
    <definedName name="NNN" localSheetId="9">[25]!absc</definedName>
    <definedName name="NNN" localSheetId="10">[25]!absc</definedName>
    <definedName name="NNN" localSheetId="11">[24]!absc</definedName>
    <definedName name="NNN" localSheetId="12">[24]!absc</definedName>
    <definedName name="NNN" localSheetId="2">[24]!absc</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3">#N/A</definedName>
    <definedName name="NO" localSheetId="4">#N/A</definedName>
    <definedName name="NO" localSheetId="5">#N/A</definedName>
    <definedName name="NO" localSheetId="6">#N/A</definedName>
    <definedName name="NO" localSheetId="7">#N/A</definedName>
    <definedName name="NO" localSheetId="8">#N/A</definedName>
    <definedName name="NO" localSheetId="9">#N/A</definedName>
    <definedName name="NO" localSheetId="10">#N/A</definedName>
    <definedName name="NO" localSheetId="11">#N/A</definedName>
    <definedName name="NO" localSheetId="12">#N/A</definedName>
    <definedName name="NO" localSheetId="1">#N/A</definedName>
    <definedName name="NO">[0]!ERR</definedName>
    <definedName name="No_desarrolladas">'[34]Reservas de Petróleo'!$A$2,'[34]Reservas de Petróleo'!$A$1,'[34]Reservas de Petróleo'!$D$4,'[34]Reservas de Petróleo'!$G$1:$G$65536</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4">#REF!</definedName>
    <definedName name="NUEVO" localSheetId="6">#REF!</definedName>
    <definedName name="NUEVO" localSheetId="7">#REF!</definedName>
    <definedName name="NUEVO" localSheetId="8">#REF!</definedName>
    <definedName name="NUEVO" localSheetId="11">#REF!</definedName>
    <definedName name="NUEVO" localSheetId="12">#REF!</definedName>
    <definedName name="NUEVO" localSheetId="2">#REF!</definedName>
    <definedName name="NUEVO">#REF!</definedName>
    <definedName name="Num_Pmt_Per_Year">#REF!</definedName>
    <definedName name="Number_of_Payments" localSheetId="3">MATCH(0.01,End_Bal,-1)+1</definedName>
    <definedName name="Number_of_Payments" localSheetId="4">MATCH(0.01,End_Bal,-1)+1</definedName>
    <definedName name="Number_of_Payments" localSheetId="5">MATCH(0.01,End_Bal,-1)+1</definedName>
    <definedName name="Number_of_Payments" localSheetId="6">MATCH(0.01,End_Bal,-1)+1</definedName>
    <definedName name="Number_of_Payments" localSheetId="7">MATCH(0.01,End_Bal,-1)+1</definedName>
    <definedName name="Number_of_Payments" localSheetId="8">MATCH(0.01,End_Bal,-1)+1</definedName>
    <definedName name="Number_of_Payments" localSheetId="9">MATCH(0.01,End_Bal,-1)+1</definedName>
    <definedName name="Number_of_Payments" localSheetId="10">MATCH(0.01,End_Bal,-1)+1</definedName>
    <definedName name="Number_of_Payments" localSheetId="11">MATCH(0.01,End_Bal,-1)+1</definedName>
    <definedName name="Number_of_Payments" localSheetId="12">MATCH(0.01,End_Bal,-1)+1</definedName>
    <definedName name="Number_of_Payments" localSheetId="2">MATCH(0.01,End_Bal,-1)+1</definedName>
    <definedName name="Number_of_Payments" localSheetId="1">MATCH(0.01,End_Bal,-1)+1</definedName>
    <definedName name="Number_of_Payments">MATCH(0.01,End_Bal,-1)+1</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#REF!</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[29]PRESUPUESTO!$C$10</definedName>
    <definedName name="ObjetivoProyecto">#REF!</definedName>
    <definedName name="Objetivos">[82]Tablas!$C$2:$C$5</definedName>
    <definedName name="objetivos1">[113]Tablas!$C$2:$C$5</definedName>
    <definedName name="Obra">#REF!</definedName>
    <definedName name="obras" hidden="1">#REF!</definedName>
    <definedName name="obras1" localSheetId="3">DATE(YEAR([114]!Loan_Start),MONTH([114]!Loan_Start)+Payment_Number,DAY([114]!Loan_Start))</definedName>
    <definedName name="obras1" localSheetId="4">DATE(YEAR([114]!Loan_Start),MONTH([114]!Loan_Start)+Payment_Number,DAY([114]!Loan_Start))</definedName>
    <definedName name="obras1" localSheetId="5">DATE(YEAR([114]!Loan_Start),MONTH([114]!Loan_Start)+Payment_Number,DAY([114]!Loan_Start))</definedName>
    <definedName name="obras1" localSheetId="6">DATE(YEAR([114]!Loan_Start),MONTH([114]!Loan_Start)+Payment_Number,DAY([114]!Loan_Start))</definedName>
    <definedName name="obras1" localSheetId="7">DATE(YEAR([114]!Loan_Start),MONTH([114]!Loan_Start)+Payment_Number,DAY([114]!Loan_Start))</definedName>
    <definedName name="obras1" localSheetId="8">DATE(YEAR([114]!Loan_Start),MONTH([114]!Loan_Start)+Payment_Number,DAY([114]!Loan_Start))</definedName>
    <definedName name="obras1" localSheetId="9">DATE(YEAR([114]!Loan_Start),MONTH([114]!Loan_Start)+Payment_Number,DAY([114]!Loan_Start))</definedName>
    <definedName name="obras1" localSheetId="10">DATE(YEAR([114]!Loan_Start),MONTH([114]!Loan_Start)+Payment_Number,DAY([114]!Loan_Start))</definedName>
    <definedName name="obras1" localSheetId="11">DATE(YEAR([114]!Loan_Start),MONTH([114]!Loan_Start)+Payment_Number,DAY([114]!Loan_Start))</definedName>
    <definedName name="obras1" localSheetId="12">DATE(YEAR([114]!Loan_Start),MONTH([114]!Loan_Start)+Payment_Number,DAY([114]!Loan_Start))</definedName>
    <definedName name="obras1" localSheetId="2">DATE(YEAR([114]!Loan_Start),MONTH([114]!Loan_Start)+Payment_Number,DAY([114]!Loan_Start))</definedName>
    <definedName name="obras1" localSheetId="0">DATE(YEAR([114]!Loan_Start),MONTH([114]!Loan_Start)+Payment_Number,DAY([114]!Loan_Start))</definedName>
    <definedName name="obras1" localSheetId="1">DATE(YEAR([114]!Loan_Start),MONTH([114]!Loan_Start)+Payment_Number,DAY([114]!Loan_Start))</definedName>
    <definedName name="obras1">DATE(YEAR([114]!Loan_Start),MONTH([114]!Loan_Start)+Payment_Number,DAY([114]!Loan_Start))</definedName>
    <definedName name="obras11" hidden="1">#REF!</definedName>
    <definedName name="obras111" localSheetId="3">DATE(YEAR([115]!Loan_Start),MONTH([115]!Loan_Start)+Payment_Number,DAY([115]!Loan_Start))</definedName>
    <definedName name="obras111" localSheetId="4">DATE(YEAR([115]!Loan_Start),MONTH([115]!Loan_Start)+Payment_Number,DAY([115]!Loan_Start))</definedName>
    <definedName name="obras111" localSheetId="5">DATE(YEAR([115]!Loan_Start),MONTH([115]!Loan_Start)+Payment_Number,DAY([115]!Loan_Start))</definedName>
    <definedName name="obras111" localSheetId="6">DATE(YEAR([115]!Loan_Start),MONTH([115]!Loan_Start)+Payment_Number,DAY([115]!Loan_Start))</definedName>
    <definedName name="obras111" localSheetId="7">DATE(YEAR([115]!Loan_Start),MONTH([115]!Loan_Start)+Payment_Number,DAY([115]!Loan_Start))</definedName>
    <definedName name="obras111" localSheetId="8">DATE(YEAR([115]!Loan_Start),MONTH([115]!Loan_Start)+Payment_Number,DAY([115]!Loan_Start))</definedName>
    <definedName name="obras111" localSheetId="9">DATE(YEAR([115]!Loan_Start),MONTH([115]!Loan_Start)+Payment_Number,DAY([115]!Loan_Start))</definedName>
    <definedName name="obras111" localSheetId="10">DATE(YEAR([115]!Loan_Start),MONTH([115]!Loan_Start)+Payment_Number,DAY([115]!Loan_Start))</definedName>
    <definedName name="obras111" localSheetId="11">DATE(YEAR([115]!Loan_Start),MONTH([115]!Loan_Start)+Payment_Number,DAY([115]!Loan_Start))</definedName>
    <definedName name="obras111" localSheetId="12">DATE(YEAR([115]!Loan_Start),MONTH([115]!Loan_Start)+Payment_Number,DAY([115]!Loan_Start))</definedName>
    <definedName name="obras111" localSheetId="2">DATE(YEAR([115]!Loan_Start),MONTH([115]!Loan_Start)+Payment_Number,DAY([115]!Loan_Start))</definedName>
    <definedName name="obras111" localSheetId="0">DATE(YEAR([115]!Loan_Start),MONTH([115]!Loan_Start)+Payment_Number,DAY([115]!Loan_Start))</definedName>
    <definedName name="obras111" localSheetId="1">DATE(YEAR([115]!Loan_Start),MONTH([115]!Loan_Start)+Payment_Number,DAY([115]!Loan_Start))</definedName>
    <definedName name="obras111">DATE(YEAR([115]!Loan_Start),MONTH([115]!Loan_Start)+Payment_Number,DAY([115]!Loan_Start))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3">#REF!</definedName>
    <definedName name="ooo" localSheetId="4">#REF!</definedName>
    <definedName name="ooo" localSheetId="5">#REF!</definedName>
    <definedName name="ooo" localSheetId="6">#REF!</definedName>
    <definedName name="ooo" localSheetId="7">#REF!</definedName>
    <definedName name="ooo" localSheetId="8">#REF!</definedName>
    <definedName name="ooo" localSheetId="9">#REF!</definedName>
    <definedName name="ooo" localSheetId="10">#REF!</definedName>
    <definedName name="ooo" localSheetId="11">#REF!</definedName>
    <definedName name="ooo" localSheetId="12">#REF!</definedName>
    <definedName name="ooo" localSheetId="2">#REF!</definedName>
    <definedName name="ooo" localSheetId="1"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DEN" localSheetId="3">'[98]FORMULA 1'!#REF!</definedName>
    <definedName name="ORDEN" localSheetId="4">'[98]FORMULA 1'!#REF!</definedName>
    <definedName name="ORDEN" localSheetId="6">'[98]FORMULA 1'!#REF!</definedName>
    <definedName name="ORDEN" localSheetId="7">'[98]FORMULA 1'!#REF!</definedName>
    <definedName name="ORDEN" localSheetId="8">'[98]FORMULA 1'!#REF!</definedName>
    <definedName name="ORDEN" localSheetId="11">'[98]FORMULA 1'!#REF!</definedName>
    <definedName name="ORDEN" localSheetId="12">'[98]FORMULA 1'!#REF!</definedName>
    <definedName name="ORDEN" localSheetId="2">'[98]FORMULA 1'!#REF!</definedName>
    <definedName name="ORDEN">'[98]FORMULA 1'!#REF!</definedName>
    <definedName name="ORIGEN">#REF!</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 localSheetId="3">[108]otros!$A$6:$A$1235</definedName>
    <definedName name="otros" localSheetId="4">[108]otros!$A$6:$A$1235</definedName>
    <definedName name="otros" localSheetId="6">[108]otros!$A$6:$A$1235</definedName>
    <definedName name="otros" localSheetId="7">[108]otros!$A$6:$A$1235</definedName>
    <definedName name="otros" localSheetId="8">[108]otros!$A$6:$A$1235</definedName>
    <definedName name="otros" localSheetId="11">[108]otros!$A$6:$A$1235</definedName>
    <definedName name="otros" localSheetId="12">[108]otros!$A$6:$A$1235</definedName>
    <definedName name="otros" localSheetId="2">[108]otros!$A$6:$A$1235</definedName>
    <definedName name="otros">[81]otros!$A$6:$A$1235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[68]Tablas!$A$1:$A$65536</definedName>
    <definedName name="Pay_Date">#REF!</definedName>
    <definedName name="Pay_Num">#REF!</definedName>
    <definedName name="Payment_Date" localSheetId="3">DATE(YEAR(Loan_Start),MONTH(Loan_Start)+Payment_Number,DAY(Loan_Start))</definedName>
    <definedName name="Payment_Date" localSheetId="4">DATE(YEAR(Loan_Start),MONTH(Loan_Start)+Payment_Number,DAY(Loan_Start))</definedName>
    <definedName name="Payment_Date" localSheetId="5">DATE(YEAR(Loan_Start),MONTH(Loan_Start)+Payment_Number,DAY(Loan_Start))</definedName>
    <definedName name="Payment_Date" localSheetId="6">DATE(YEAR(Loan_Start),MONTH(Loan_Start)+Payment_Number,DAY(Loan_Start))</definedName>
    <definedName name="Payment_Date" localSheetId="7">DATE(YEAR(Loan_Start),MONTH(Loan_Start)+Payment_Number,DAY(Loan_Start))</definedName>
    <definedName name="Payment_Date" localSheetId="8">DATE(YEAR(Loan_Start),MONTH(Loan_Start)+Payment_Number,DAY(Loan_Start))</definedName>
    <definedName name="Payment_Date" localSheetId="9">DATE(YEAR(Loan_Start),MONTH(Loan_Start)+Payment_Number,DAY(Loan_Start))</definedName>
    <definedName name="Payment_Date" localSheetId="10">DATE(YEAR(Loan_Start),MONTH(Loan_Start)+Payment_Number,DAY(Loan_Start))</definedName>
    <definedName name="Payment_Date" localSheetId="11">DATE(YEAR(Loan_Start),MONTH(Loan_Start)+Payment_Number,DAY(Loan_Start))</definedName>
    <definedName name="Payment_Date" localSheetId="12">DATE(YEAR(Loan_Start),MONTH(Loan_Start)+Payment_Number,DAY(Loan_Start))</definedName>
    <definedName name="Payment_Date" localSheetId="2">DATE(YEAR([0]!Loan_Start),MONTH([0]!Loan_Start)+Payment_Number,DAY([0]!Loan_Start))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DATE(YEAR([115]!Loan_Start),MONTH([115]!Loan_Start)+Payment_Number,DAY([115]!Loan_Start))</definedName>
    <definedName name="Payment_Date1" localSheetId="4">DATE(YEAR([115]!Loan_Start),MONTH([115]!Loan_Start)+Payment_Number,DAY([115]!Loan_Start))</definedName>
    <definedName name="Payment_Date1" localSheetId="5">DATE(YEAR([115]!Loan_Start),MONTH([115]!Loan_Start)+Payment_Number,DAY([115]!Loan_Start))</definedName>
    <definedName name="Payment_Date1" localSheetId="6">DATE(YEAR([115]!Loan_Start),MONTH([115]!Loan_Start)+Payment_Number,DAY([115]!Loan_Start))</definedName>
    <definedName name="Payment_Date1" localSheetId="7">DATE(YEAR([115]!Loan_Start),MONTH([115]!Loan_Start)+Payment_Number,DAY([115]!Loan_Start))</definedName>
    <definedName name="Payment_Date1" localSheetId="8">DATE(YEAR([115]!Loan_Start),MONTH([115]!Loan_Start)+Payment_Number,DAY([115]!Loan_Start))</definedName>
    <definedName name="Payment_Date1" localSheetId="9">DATE(YEAR([115]!Loan_Start),MONTH([115]!Loan_Start)+Payment_Number,DAY([115]!Loan_Start))</definedName>
    <definedName name="Payment_Date1" localSheetId="10">DATE(YEAR([115]!Loan_Start),MONTH([115]!Loan_Start)+Payment_Number,DAY([115]!Loan_Start))</definedName>
    <definedName name="Payment_Date1" localSheetId="11">DATE(YEAR([115]!Loan_Start),MONTH([115]!Loan_Start)+Payment_Number,DAY([115]!Loan_Start))</definedName>
    <definedName name="Payment_Date1" localSheetId="12">DATE(YEAR([115]!Loan_Start),MONTH([115]!Loan_Start)+Payment_Number,DAY([115]!Loan_Start))</definedName>
    <definedName name="Payment_Date1" localSheetId="2">DATE(YEAR([115]!Loan_Start),MONTH([115]!Loan_Start)+Payment_Number,DAY([115]!Loan_Start))</definedName>
    <definedName name="Payment_Date1" localSheetId="0">DATE(YEAR([115]!Loan_Start),MONTH([115]!Loan_Start)+Payment_Number,DAY([115]!Loan_Start))</definedName>
    <definedName name="Payment_Date1" localSheetId="1">DATE(YEAR([115]!Loan_Start),MONTH([115]!Loan_Start)+Payment_Number,DAY([115]!Loan_Start))</definedName>
    <definedName name="Payment_Date1">DATE(YEAR([115]!Loan_Start),MONTH([115]!Loan_Start)+Payment_Number,DAY([115]!Loan_Start))</definedName>
    <definedName name="Payment_Needed">"Pago necesario"</definedName>
    <definedName name="Pb">#REF!</definedName>
    <definedName name="Pd">#REF!</definedName>
    <definedName name="PEPE" localSheetId="3">#REF!</definedName>
    <definedName name="PEPE" localSheetId="4">#REF!</definedName>
    <definedName name="PEPE" localSheetId="5">#N/A</definedName>
    <definedName name="PEPE" localSheetId="6">#REF!</definedName>
    <definedName name="PEPE" localSheetId="7">#REF!</definedName>
    <definedName name="PEPE" localSheetId="8">#REF!</definedName>
    <definedName name="PEPE" localSheetId="9">#N/A</definedName>
    <definedName name="PEPE" localSheetId="10">#N/A</definedName>
    <definedName name="PEPE" localSheetId="11">#REF!</definedName>
    <definedName name="PEPE" localSheetId="12">#REF!</definedName>
    <definedName name="PEPE" localSheetId="2">#REF!</definedName>
    <definedName name="PEPE" localSheetId="1">#N/A</definedName>
    <definedName name="PEPE">[0]!ERR</definedName>
    <definedName name="Periodo">[52]Hoja1!$C$1</definedName>
    <definedName name="PeriodoPago">'[50]LIQUIDA-NOMINA'!$C$4</definedName>
    <definedName name="PeriodoRepago">#REF!</definedName>
    <definedName name="PeriodoRepagoCCP">#REF!</definedName>
    <definedName name="phed">[66]Hoja1!$C$4</definedName>
    <definedName name="phen">[66]Hoja1!$C$5</definedName>
    <definedName name="Pindis">#REF!</definedName>
    <definedName name="pint">'[90]7422CW00'!#REF!</definedName>
    <definedName name="pintura">'[90]7422CW00'!#REF!</definedName>
    <definedName name="pintyura">[116]STRSUMM0!#REF!</definedName>
    <definedName name="PIP">#REF!</definedName>
    <definedName name="Piscinas">#REF!</definedName>
    <definedName name="pk" localSheetId="5">#REF!</definedName>
    <definedName name="pk" localSheetId="9">#REF!</definedName>
    <definedName name="pk" localSheetId="10">#REF!</definedName>
    <definedName name="pk" localSheetId="11">#REF!</definedName>
    <definedName name="pk" localSheetId="12">#REF!</definedName>
    <definedName name="pk">#REF!</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[44]BASES!$E$27</definedName>
    <definedName name="PlazoAIU" localSheetId="3">#REF!</definedName>
    <definedName name="PlazoAIU" localSheetId="4">#REF!</definedName>
    <definedName name="PlazoAIU" localSheetId="6">#REF!</definedName>
    <definedName name="PlazoAIU" localSheetId="7">#REF!</definedName>
    <definedName name="PlazoAIU" localSheetId="8">#REF!</definedName>
    <definedName name="PlazoAIU" localSheetId="11">#REF!</definedName>
    <definedName name="PlazoAIU" localSheetId="12">#REF!</definedName>
    <definedName name="PlazoAIU" localSheetId="2">#REF!</definedName>
    <definedName name="PlazoAIU">#REF!</definedName>
    <definedName name="plo">[24]!absc</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L" localSheetId="3">#REF!</definedName>
    <definedName name="POIL" localSheetId="4">#REF!</definedName>
    <definedName name="POIL" localSheetId="6">#REF!</definedName>
    <definedName name="POIL" localSheetId="7">#REF!</definedName>
    <definedName name="POIL" localSheetId="8">#REF!</definedName>
    <definedName name="POIL" localSheetId="11">#REF!</definedName>
    <definedName name="POIL" localSheetId="12">#REF!</definedName>
    <definedName name="POIL" localSheetId="2">#REF!</definedName>
    <definedName name="POIL">#REF!</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[45]BASES!$E$26</definedName>
    <definedName name="Porcentaje">#REF!</definedName>
    <definedName name="PORCENTAJE1">#REF!</definedName>
    <definedName name="PORTADA2">'[117]Hoja 1 '!#REF!</definedName>
    <definedName name="POSICION_PRESUP">[11]Tablas!#REF!</definedName>
    <definedName name="POSICIONES">#REF!</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[68]Tablas!$C$1:$C$65536</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 localSheetId="3">'[104]ESTADO VÍA-CRIT.TECNICO'!#REF!&lt;2.5</definedName>
    <definedName name="PR" localSheetId="4">'[104]ESTADO VÍA-CRIT.TECNICO'!#REF!&lt;2.5</definedName>
    <definedName name="PR" localSheetId="6">'[104]ESTADO VÍA-CRIT.TECNICO'!#REF!&lt;2.5</definedName>
    <definedName name="PR" localSheetId="7">'[104]ESTADO VÍA-CRIT.TECNICO'!#REF!&lt;2.5</definedName>
    <definedName name="PR" localSheetId="8">'[104]ESTADO VÍA-CRIT.TECNICO'!#REF!&lt;2.5</definedName>
    <definedName name="PR" localSheetId="11">'[104]ESTADO VÍA-CRIT.TECNICO'!#REF!&lt;2.5</definedName>
    <definedName name="PR" localSheetId="12">'[104]ESTADO VÍA-CRIT.TECNICO'!#REF!&lt;2.5</definedName>
    <definedName name="PR" localSheetId="2">'[104]ESTADO VÍA-CRIT.TECNICO'!#REF!&lt;2.5</definedName>
    <definedName name="Pr">[57]medelo!$D$46</definedName>
    <definedName name="PRE" localSheetId="3">#REF!</definedName>
    <definedName name="PRE" localSheetId="4">#REF!</definedName>
    <definedName name="PRE" localSheetId="6">#REF!</definedName>
    <definedName name="PRE" localSheetId="7">#REF!</definedName>
    <definedName name="PRE" localSheetId="8">#REF!</definedName>
    <definedName name="PRE" localSheetId="11">#REF!</definedName>
    <definedName name="PRE" localSheetId="12">#REF!</definedName>
    <definedName name="PRE" localSheetId="2">#REF!</definedName>
    <definedName name="PRE">#REF!</definedName>
    <definedName name="Precio">#REF!</definedName>
    <definedName name="precio2">#REF!</definedName>
    <definedName name="PrecioS">#REF!</definedName>
    <definedName name="PREST">#REF!</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'[106]Informe Semanal 1'!$V$43:$W$43</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4">#REF!</definedName>
    <definedName name="Print_Area_MI" localSheetId="6">#REF!</definedName>
    <definedName name="Print_Area_MI" localSheetId="7">#REF!</definedName>
    <definedName name="Print_Area_MI" localSheetId="8">#REF!</definedName>
    <definedName name="Print_Area_MI" localSheetId="11">#REF!</definedName>
    <definedName name="Print_Area_MI" localSheetId="12">#REF!</definedName>
    <definedName name="Print_Area_MI" localSheetId="2">#REF!</definedName>
    <definedName name="Print_Area_MI">#REF!</definedName>
    <definedName name="Print_Area_Reset" localSheetId="3">OFFSET(Full_Print,0,0,Last_Row)</definedName>
    <definedName name="Print_Area_Reset" localSheetId="4">OFFSET(Full_Print,0,0,Last_Row)</definedName>
    <definedName name="Print_Area_Reset" localSheetId="5">OFFSET(Full_Print,0,0,Last_Row)</definedName>
    <definedName name="Print_Area_Reset" localSheetId="6">OFFSET(Full_Print,0,0,Last_Row)</definedName>
    <definedName name="Print_Area_Reset" localSheetId="7">OFFSET(Full_Print,0,0,Last_Row)</definedName>
    <definedName name="Print_Area_Reset" localSheetId="8">OFFSET(Full_Print,0,0,Last_Row)</definedName>
    <definedName name="Print_Area_Reset" localSheetId="9">OFFSET(Full_Print,0,0,Last_Row)</definedName>
    <definedName name="Print_Area_Reset" localSheetId="10">OFFSET(Full_Print,0,0,Last_Row)</definedName>
    <definedName name="Print_Area_Reset" localSheetId="11">OFFSET(Full_Print,0,0,Last_Row)</definedName>
    <definedName name="Print_Area_Reset" localSheetId="12">OFFSET(Full_Print,0,0,Last_Row)</definedName>
    <definedName name="Print_Area_Reset" localSheetId="2">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[66]Hoja1!$C$3</definedName>
    <definedName name="prnf">[66]Hoja1!$C$6</definedName>
    <definedName name="PRO" localSheetId="3">#REF!</definedName>
    <definedName name="PRO" localSheetId="4">#REF!</definedName>
    <definedName name="PRO" localSheetId="6">#REF!</definedName>
    <definedName name="PRO" localSheetId="7">#REF!</definedName>
    <definedName name="PRO" localSheetId="8">#REF!</definedName>
    <definedName name="PRO" localSheetId="11">#REF!</definedName>
    <definedName name="PRO" localSheetId="12">#REF!</definedName>
    <definedName name="PRO" localSheetId="2">#REF!</definedName>
    <definedName name="PRO">#REF!</definedName>
    <definedName name="ProbRange">0</definedName>
    <definedName name="ProbRangeMit">0</definedName>
    <definedName name="PROC">#REF!</definedName>
    <definedName name="PROCEDIM_SELECC">#REF!</definedName>
    <definedName name="PROCESO">#REF!</definedName>
    <definedName name="PRODUCTO">#REF!</definedName>
    <definedName name="PrOfic">[44]BASES!$B$31</definedName>
    <definedName name="PROGDES">#REF!</definedName>
    <definedName name="Programa">#REF!</definedName>
    <definedName name="programainv" localSheetId="3">#N/A</definedName>
    <definedName name="programainv" localSheetId="4">#N/A</definedName>
    <definedName name="programainv" localSheetId="5">#N/A</definedName>
    <definedName name="programainv" localSheetId="6">#N/A</definedName>
    <definedName name="programainv" localSheetId="7">#N/A</definedName>
    <definedName name="programainv" localSheetId="8">#N/A</definedName>
    <definedName name="programainv" localSheetId="9">#N/A</definedName>
    <definedName name="programainv" localSheetId="10">#N/A</definedName>
    <definedName name="programainv" localSheetId="11">#N/A</definedName>
    <definedName name="programainv" localSheetId="12">#N/A</definedName>
    <definedName name="programainv" localSheetId="1">#N/A</definedName>
    <definedName name="programainv">[0]!ERR</definedName>
    <definedName name="Proponente">#REF!</definedName>
    <definedName name="PRUEBA" localSheetId="3">[118]!absc</definedName>
    <definedName name="PRUEBA" localSheetId="4">[118]!absc</definedName>
    <definedName name="PRUEBA" localSheetId="6">[118]!absc</definedName>
    <definedName name="PRUEBA" localSheetId="7">[118]!absc</definedName>
    <definedName name="PRUEBA" localSheetId="8">[118]!absc</definedName>
    <definedName name="PRUEBA" localSheetId="11">[118]!absc</definedName>
    <definedName name="PRUEBA" localSheetId="12">[118]!absc</definedName>
    <definedName name="PRUEBA" localSheetId="2">[118]!absc</definedName>
    <definedName name="PRUEBA" localSheetId="0">[119]!absc</definedName>
    <definedName name="PRUEBA" localSheetId="1">[119]!absc</definedName>
    <definedName name="PRUEBA">[119]!absc</definedName>
    <definedName name="prueba1" localSheetId="3">[118]!absc</definedName>
    <definedName name="prueba1" localSheetId="4">[118]!absc</definedName>
    <definedName name="prueba1" localSheetId="6">[118]!absc</definedName>
    <definedName name="prueba1" localSheetId="7">[118]!absc</definedName>
    <definedName name="prueba1" localSheetId="8">[118]!absc</definedName>
    <definedName name="prueba1" localSheetId="11">[118]!absc</definedName>
    <definedName name="prueba1" localSheetId="12">[118]!absc</definedName>
    <definedName name="prueba1" localSheetId="2">[118]!absc</definedName>
    <definedName name="prueba1" localSheetId="0">[119]!absc</definedName>
    <definedName name="prueba1" localSheetId="1">[119]!absc</definedName>
    <definedName name="prueba1">[119]!absc</definedName>
    <definedName name="PRUEBA2" localSheetId="3">#REF!</definedName>
    <definedName name="PRUEBA2" localSheetId="4">#REF!</definedName>
    <definedName name="PRUEBA2" localSheetId="6">#REF!</definedName>
    <definedName name="PRUEBA2" localSheetId="7">#REF!</definedName>
    <definedName name="PRUEBA2" localSheetId="8">#REF!</definedName>
    <definedName name="PRUEBA2" localSheetId="11">#REF!</definedName>
    <definedName name="PRUEBA2" localSheetId="12">#REF!</definedName>
    <definedName name="PRUEBA2" localSheetId="2">#REF!</definedName>
    <definedName name="PRUEBA2">#REF!</definedName>
    <definedName name="ps">#REF!</definedName>
    <definedName name="PSTRESS_RELIEVI">#REF!</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NTOS" localSheetId="3">#REF!</definedName>
    <definedName name="PUNTOS" localSheetId="4">#REF!</definedName>
    <definedName name="PUNTOS" localSheetId="6">#REF!</definedName>
    <definedName name="PUNTOS" localSheetId="7">#REF!</definedName>
    <definedName name="PUNTOS" localSheetId="8">#REF!</definedName>
    <definedName name="PUNTOS" localSheetId="11">#REF!</definedName>
    <definedName name="PUNTOS" localSheetId="12">#REF!</definedName>
    <definedName name="PUNTOS" localSheetId="2">#REF!</definedName>
    <definedName name="PUNTOS">#REF!</definedName>
    <definedName name="PUNTOS2" localSheetId="3">#REF!</definedName>
    <definedName name="PUNTOS2" localSheetId="4">#REF!</definedName>
    <definedName name="PUNTOS2" localSheetId="6">#REF!</definedName>
    <definedName name="PUNTOS2" localSheetId="7">#REF!</definedName>
    <definedName name="PUNTOS2" localSheetId="8">#REF!</definedName>
    <definedName name="PUNTOS2" localSheetId="11">#REF!</definedName>
    <definedName name="PUNTOS2" localSheetId="12">#REF!</definedName>
    <definedName name="PUNTOS2" localSheetId="2">#REF!</definedName>
    <definedName name="PUNTOS2">#REF!</definedName>
    <definedName name="PW">#REF!</definedName>
    <definedName name="Pwf">'[120]ORITO 02 '!$A$12</definedName>
    <definedName name="Pwf_actual">'[120]ORITO 02 '!$E$6</definedName>
    <definedName name="Pwf_i">[57]medelo!$A$66:$A$83</definedName>
    <definedName name="Pwf_min">'[120]ORITO 02 '!$E$8</definedName>
    <definedName name="Pwfd">#REF!</definedName>
    <definedName name="q" localSheetId="3" hidden="1">{"via1",#N/A,TRUE,"general";"via2",#N/A,TRUE,"general";"via3",#N/A,TRUE,"general"}</definedName>
    <definedName name="q" localSheetId="4"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localSheetId="8" hidden="1">{"via1",#N/A,TRUE,"general";"via2",#N/A,TRUE,"general";"via3",#N/A,TRUE,"general"}</definedName>
    <definedName name="q" localSheetId="11" hidden="1">{"via1",#N/A,TRUE,"general";"via2",#N/A,TRUE,"general";"via3",#N/A,TRUE,"general"}</definedName>
    <definedName name="q" localSheetId="12" hidden="1">{"via1",#N/A,TRUE,"general";"via2",#N/A,TRUE,"general";"via3",#N/A,TRUE,"general"}</definedName>
    <definedName name="q" localSheetId="2" hidden="1">{"via1",#N/A,TRUE,"general";"via2",#N/A,TRUE,"general";"via3",#N/A,TRUE,"general"}</definedName>
    <definedName name="Q">#REF!</definedName>
    <definedName name="Q_actual">'[120]ORITO 02 '!$E$7</definedName>
    <definedName name="Q_BRUTO">#REF!</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[57]medelo!$B$63</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'[120]ORITO 02 '!$E$9</definedName>
    <definedName name="QTIES">#REF!</definedName>
    <definedName name="QTY">#REF!</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3">#N/A</definedName>
    <definedName name="QWERTY" localSheetId="4">#N/A</definedName>
    <definedName name="QWERTY" localSheetId="5">#N/A</definedName>
    <definedName name="QWERTY" localSheetId="6">#N/A</definedName>
    <definedName name="QWERTY" localSheetId="7">#N/A</definedName>
    <definedName name="QWERTY" localSheetId="8">#N/A</definedName>
    <definedName name="QWERTY" localSheetId="9">#N/A</definedName>
    <definedName name="QWERTY" localSheetId="10">#N/A</definedName>
    <definedName name="QWERTY" localSheetId="11">#N/A</definedName>
    <definedName name="QWERTY" localSheetId="12">#N/A</definedName>
    <definedName name="QWERTY" localSheetId="1">#N/A</definedName>
    <definedName name="QWERTY">[0]!ERR</definedName>
    <definedName name="qwewertet" localSheetId="3"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localSheetId="8" hidden="1">{#N/A,#N/A,TRUE,"1842CWN0"}</definedName>
    <definedName name="qwewertet" localSheetId="9" hidden="1">{#N/A,#N/A,TRUE,"1842CWN0"}</definedName>
    <definedName name="qwewertet" localSheetId="10" hidden="1">{#N/A,#N/A,TRUE,"1842CWN0"}</definedName>
    <definedName name="qwewertet" localSheetId="11" hidden="1">{#N/A,#N/A,TRUE,"1842CWN0"}</definedName>
    <definedName name="qwewertet" localSheetId="12" hidden="1">{#N/A,#N/A,TRUE,"1842CWN0"}</definedName>
    <definedName name="qwewertet" localSheetId="2" hidden="1">{#N/A,#N/A,TRUE,"1842CWN0"}</definedName>
    <definedName name="qwewertet" localSheetId="1" hidden="1">{#N/A,#N/A,TRUE,"1842CWN0"}</definedName>
    <definedName name="qwewertet" hidden="1">{#N/A,#N/A,TRUE,"1842CWN0"}</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'[112] ASR+Nafta'!$E$9:$E$21</definedName>
    <definedName name="Recall_3">'[112]Todos+Nafta'!$E$9:$E$21</definedName>
    <definedName name="Recorder">#REF!</definedName>
    <definedName name="recursos">[121]RECURSOS!$A$8:$A$204</definedName>
    <definedName name="REG" localSheetId="3">'[20]Estado Resumen'!XFC1&gt;2.5</definedName>
    <definedName name="REG" localSheetId="4">'[20]Estado Resumen'!XFC1&gt;2.5</definedName>
    <definedName name="REG" localSheetId="6">'[20]Estado Resumen'!XFC1&gt;2.5</definedName>
    <definedName name="REG" localSheetId="7">'[20]Estado Resumen'!XFC1&gt;2.5</definedName>
    <definedName name="REG" localSheetId="8">'[20]Estado Resumen'!XFC1&gt;2.5</definedName>
    <definedName name="REG" localSheetId="11">'[20]Estado Resumen'!XFC1&gt;2.5</definedName>
    <definedName name="REG" localSheetId="12">'[20]Estado Resumen'!XFC1&gt;2.5</definedName>
    <definedName name="REG" localSheetId="2">'[20]Estado Resumen'!XFC1&gt;2.5</definedName>
    <definedName name="REG">'[103]Estado Resumen'!XFC1&gt;2.5</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[111]Tablas!$M$6:$M$8</definedName>
    <definedName name="REGIONAL">[111]Tablas!$I$6:$I$10</definedName>
    <definedName name="RegistroCoordinador">#REF!</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3">'[104]ESTADO VÍA-CRIT.TECNICO'!XFC1&gt;2.5</definedName>
    <definedName name="REGULAR" localSheetId="4">'[104]ESTADO VÍA-CRIT.TECNICO'!XFC1&gt;2.5</definedName>
    <definedName name="REGULAR" localSheetId="5">'[105]ESTADO VÍA-CRIT.TECNICO'!XFC1&gt;2.5</definedName>
    <definedName name="REGULAR" localSheetId="6">'[104]ESTADO VÍA-CRIT.TECNICO'!XFC1&gt;2.5</definedName>
    <definedName name="REGULAR" localSheetId="7">'[104]ESTADO VÍA-CRIT.TECNICO'!XFC1&gt;2.5</definedName>
    <definedName name="REGULAR" localSheetId="8">'[104]ESTADO VÍA-CRIT.TECNICO'!XFC1&gt;2.5</definedName>
    <definedName name="REGULAR" localSheetId="9">'[105]ESTADO VÍA-CRIT.TECNICO'!XFC1&gt;2.5</definedName>
    <definedName name="REGULAR" localSheetId="10">'[105]ESTADO VÍA-CRIT.TECNICO'!XFC1&gt;2.5</definedName>
    <definedName name="REGULAR" localSheetId="11">'[104]ESTADO VÍA-CRIT.TECNICO'!XFC1&gt;2.5</definedName>
    <definedName name="REGULAR" localSheetId="12">'[104]ESTADO VÍA-CRIT.TECNICO'!XFC1&gt;2.5</definedName>
    <definedName name="REGULAR" localSheetId="2">'[104]ESTADO VÍA-CRIT.TECNICO'!XFC1&gt;2.5</definedName>
    <definedName name="REGULAR">'[105]ESTADO VÍA-CRIT.TECNICO'!XFC1&gt;2.5</definedName>
    <definedName name="REICIO" localSheetId="3">#N/A</definedName>
    <definedName name="REICIO" localSheetId="4">#N/A</definedName>
    <definedName name="REICIO" localSheetId="5">#N/A</definedName>
    <definedName name="REICIO" localSheetId="6">#N/A</definedName>
    <definedName name="REICIO" localSheetId="7">#N/A</definedName>
    <definedName name="REICIO" localSheetId="8">#N/A</definedName>
    <definedName name="REICIO" localSheetId="9">#N/A</definedName>
    <definedName name="REICIO" localSheetId="10">#N/A</definedName>
    <definedName name="REICIO" localSheetId="11">#N/A</definedName>
    <definedName name="REICIO" localSheetId="12">#N/A</definedName>
    <definedName name="REICIO" localSheetId="1">#N/A</definedName>
    <definedName name="REICIO">[0]!ERR</definedName>
    <definedName name="Reimbursement">"Reembolso"</definedName>
    <definedName name="reinicio" localSheetId="3">#N/A</definedName>
    <definedName name="reinicio" localSheetId="4">#N/A</definedName>
    <definedName name="reinicio" localSheetId="5">#N/A</definedName>
    <definedName name="reinicio" localSheetId="6">#N/A</definedName>
    <definedName name="reinicio" localSheetId="7">#N/A</definedName>
    <definedName name="reinicio" localSheetId="8">#N/A</definedName>
    <definedName name="reinicio" localSheetId="9">#N/A</definedName>
    <definedName name="reinicio" localSheetId="10">#N/A</definedName>
    <definedName name="reinicio" localSheetId="11">#N/A</definedName>
    <definedName name="reinicio" localSheetId="12">#N/A</definedName>
    <definedName name="reinicio" localSheetId="1">#N/A</definedName>
    <definedName name="reinicio">[0]!ERR</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2">#REF!</definedName>
    <definedName name="rell">#REF!</definedName>
    <definedName name="RELLG" localSheetId="11">#REF!</definedName>
    <definedName name="RELLG" localSheetId="12">#REF!</definedName>
    <definedName name="RELLG">#REF!</definedName>
    <definedName name="remanentes">'[34]Reservas de Petróleo'!$A$2,'[34]Reservas de Petróleo'!$A$1,'[34]Reservas de Petróleo'!$D$4,'[34]Reservas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2">[9]!resu8</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[44]BASES!$E$31</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[122]Ingenieria!#REF!</definedName>
    <definedName name="RISP">'[3]7422CW00'!#REF!</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[66]Datos!$D$12</definedName>
    <definedName name="Ro">#REF!,#REF!,#REF!</definedName>
    <definedName name="rr" localSheetId="3">#N/A</definedName>
    <definedName name="rr" localSheetId="4">#N/A</definedName>
    <definedName name="rr" localSheetId="5">#N/A</definedName>
    <definedName name="rr" localSheetId="6">#N/A</definedName>
    <definedName name="rr" localSheetId="7">#N/A</definedName>
    <definedName name="rr" localSheetId="8">#N/A</definedName>
    <definedName name="rr" localSheetId="9">#N/A</definedName>
    <definedName name="rr" localSheetId="10">#N/A</definedName>
    <definedName name="rr" localSheetId="11">#N/A</definedName>
    <definedName name="rr" localSheetId="12">#N/A</definedName>
    <definedName name="rr" localSheetId="1">#N/A</definedName>
    <definedName name="rr">[0]!ERR</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'[123]Form5 _Pág_ 1'!#REF!</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3">'[72]ESTADO VÍA-CRIT.TECNICO'!XFC1&gt;2.5</definedName>
    <definedName name="S" localSheetId="4">'[72]ESTADO VÍA-CRIT.TECNICO'!XFC1&gt;2.5</definedName>
    <definedName name="s" localSheetId="5">#N/A</definedName>
    <definedName name="S" localSheetId="6">'[72]ESTADO VÍA-CRIT.TECNICO'!XFC1&gt;2.5</definedName>
    <definedName name="S" localSheetId="7">'[72]ESTADO VÍA-CRIT.TECNICO'!XFC1&gt;2.5</definedName>
    <definedName name="S" localSheetId="8">'[72]ESTADO VÍA-CRIT.TECNICO'!XFC1&gt;2.5</definedName>
    <definedName name="s" localSheetId="9">#N/A</definedName>
    <definedName name="s" localSheetId="10">#N/A</definedName>
    <definedName name="S" localSheetId="11">'[72]ESTADO VÍA-CRIT.TECNICO'!XFC1&gt;2.5</definedName>
    <definedName name="S" localSheetId="12">'[72]ESTADO VÍA-CRIT.TECNICO'!XFC1&gt;2.5</definedName>
    <definedName name="S" localSheetId="2">'[72]ESTADO VÍA-CRIT.TECNICO'!XFC1&gt;2.5</definedName>
    <definedName name="s" localSheetId="1">#N/A</definedName>
    <definedName name="s">[0]!ERR</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3">#N/A</definedName>
    <definedName name="salarios" localSheetId="4">#N/A</definedName>
    <definedName name="salarios" localSheetId="5">#N/A</definedName>
    <definedName name="salarios" localSheetId="6">#N/A</definedName>
    <definedName name="salarios" localSheetId="7">#N/A</definedName>
    <definedName name="salarios" localSheetId="8">#N/A</definedName>
    <definedName name="salarios" localSheetId="9">#N/A</definedName>
    <definedName name="salarios" localSheetId="10">#N/A</definedName>
    <definedName name="salarios" localSheetId="11">#N/A</definedName>
    <definedName name="salarios" localSheetId="12">#N/A</definedName>
    <definedName name="salarios" localSheetId="1">#N/A</definedName>
    <definedName name="salarios">[0]!ERR</definedName>
    <definedName name="SalConv">'[10]DATOS CONTRATO'!$G$14</definedName>
    <definedName name="SALID1">#REF!</definedName>
    <definedName name="SalMinimo">[44]BASES!$E$41</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localSheetId="8" hidden="1">{#N/A,#N/A,TRUE,"1842CWN0"}</definedName>
    <definedName name="SDDSAFF" localSheetId="9" hidden="1">{#N/A,#N/A,TRUE,"1842CWN0"}</definedName>
    <definedName name="SDDSAFF" localSheetId="10" hidden="1">{#N/A,#N/A,TRUE,"1842CWN0"}</definedName>
    <definedName name="SDDSAFF" localSheetId="11" hidden="1">{#N/A,#N/A,TRUE,"1842CWN0"}</definedName>
    <definedName name="SDDSAFF" localSheetId="12" hidden="1">{#N/A,#N/A,TRUE,"1842CWN0"}</definedName>
    <definedName name="SDDSAFF" localSheetId="2" hidden="1">{#N/A,#N/A,TRUE,"1842CWN0"}</definedName>
    <definedName name="SDDSAFF" localSheetId="1" hidden="1">{#N/A,#N/A,TRUE,"1842CWN0"}</definedName>
    <definedName name="SDDSAFF" hidden="1">{#N/A,#N/A,TRUE,"1842CWN0"}</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3"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localSheetId="8" hidden="1">{#N/A,#N/A,TRUE,"1842CWN0"}</definedName>
    <definedName name="SDFDG" localSheetId="9" hidden="1">{#N/A,#N/A,TRUE,"1842CWN0"}</definedName>
    <definedName name="SDFDG" localSheetId="10" hidden="1">{#N/A,#N/A,TRUE,"1842CWN0"}</definedName>
    <definedName name="SDFDG" localSheetId="11" hidden="1">{#N/A,#N/A,TRUE,"1842CWN0"}</definedName>
    <definedName name="SDFDG" localSheetId="12" hidden="1">{#N/A,#N/A,TRUE,"1842CWN0"}</definedName>
    <definedName name="SDFDG" localSheetId="2" hidden="1">{#N/A,#N/A,TRUE,"1842CWN0"}</definedName>
    <definedName name="SDFDG" localSheetId="1" hidden="1">{#N/A,#N/A,TRUE,"1842CWN0"}</definedName>
    <definedName name="SDFDG" hidden="1">{#N/A,#N/A,TRUE,"1842CWN0"}</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3"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localSheetId="8" hidden="1">{#N/A,#N/A,TRUE,"1842CWN0"}</definedName>
    <definedName name="sdsdfsdff" localSheetId="9" hidden="1">{#N/A,#N/A,TRUE,"1842CWN0"}</definedName>
    <definedName name="sdsdfsdff" localSheetId="10" hidden="1">{#N/A,#N/A,TRUE,"1842CWN0"}</definedName>
    <definedName name="sdsdfsdff" localSheetId="11" hidden="1">{#N/A,#N/A,TRUE,"1842CWN0"}</definedName>
    <definedName name="sdsdfsdff" localSheetId="12" hidden="1">{#N/A,#N/A,TRUE,"1842CWN0"}</definedName>
    <definedName name="sdsdfsdff" localSheetId="2" hidden="1">{#N/A,#N/A,TRUE,"1842CWN0"}</definedName>
    <definedName name="sdsdfsdff" localSheetId="1" hidden="1">{#N/A,#N/A,TRUE,"1842CWN0"}</definedName>
    <definedName name="sdsdfsdff" hidden="1">{#N/A,#N/A,TRUE,"1842CWN0"}</definedName>
    <definedName name="SECTOR" localSheetId="3">[56]LISTAS!$K$3:$K$24</definedName>
    <definedName name="SECTOR" localSheetId="4">[56]LISTAS!$K$3:$K$24</definedName>
    <definedName name="SECTOR" localSheetId="6">[56]LISTAS!$K$3:$K$24</definedName>
    <definedName name="SECTOR" localSheetId="7">[56]LISTAS!$K$3:$K$24</definedName>
    <definedName name="SECTOR" localSheetId="8">[56]LISTAS!$K$3:$K$24</definedName>
    <definedName name="SECTOR" localSheetId="11">[56]LISTAS!$K$3:$K$24</definedName>
    <definedName name="SECTOR" localSheetId="12">[56]LISTAS!$K$3:$K$24</definedName>
    <definedName name="SECTOR" localSheetId="2">[56]LISTAS!$K$3:$K$24</definedName>
    <definedName name="SECTOR">#REF!</definedName>
    <definedName name="SEMANA_C3">#REF!</definedName>
    <definedName name="sena">[66]Hoja1!$C$14</definedName>
    <definedName name="SERO" localSheetId="3">#N/A</definedName>
    <definedName name="SERO" localSheetId="4">#N/A</definedName>
    <definedName name="SERO" localSheetId="5">#N/A</definedName>
    <definedName name="SERO" localSheetId="6">#N/A</definedName>
    <definedName name="SERO" localSheetId="7">#N/A</definedName>
    <definedName name="SERO" localSheetId="8">#N/A</definedName>
    <definedName name="SERO" localSheetId="9">#N/A</definedName>
    <definedName name="SERO" localSheetId="10">#N/A</definedName>
    <definedName name="SERO" localSheetId="11">#N/A</definedName>
    <definedName name="SERO" localSheetId="12">#N/A</definedName>
    <definedName name="SERO" localSheetId="1">#N/A</definedName>
    <definedName name="SERO">[0]!ERR</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[66]Hoja1!$C$12</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[55]steel!#REF!</definedName>
    <definedName name="SHEET">'[3]7422CW00'!#REF!</definedName>
    <definedName name="SHEET_KP">[55]steel!$C$7:$L$47</definedName>
    <definedName name="SHEET_MR">[55]steel!$C$7:$J$47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#N/A</definedName>
    <definedName name="SI" localSheetId="4">#N/A</definedName>
    <definedName name="SI" localSheetId="5">#N/A</definedName>
    <definedName name="SI" localSheetId="6">#N/A</definedName>
    <definedName name="SI" localSheetId="7">#N/A</definedName>
    <definedName name="SI" localSheetId="8">#N/A</definedName>
    <definedName name="SI" localSheetId="9">#N/A</definedName>
    <definedName name="SI" localSheetId="10">#N/A</definedName>
    <definedName name="SI" localSheetId="11">#N/A</definedName>
    <definedName name="SI" localSheetId="12">#N/A</definedName>
    <definedName name="SI" localSheetId="1">#N/A</definedName>
    <definedName name="SI">[0]!ERR</definedName>
    <definedName name="SINGOLO">'[3]7422CW00'!#REF!</definedName>
    <definedName name="SISISIS" localSheetId="3">#N/A</definedName>
    <definedName name="SISISIS" localSheetId="4">#N/A</definedName>
    <definedName name="SISISIS" localSheetId="5">#N/A</definedName>
    <definedName name="SISISIS" localSheetId="6">#N/A</definedName>
    <definedName name="SISISIS" localSheetId="7">#N/A</definedName>
    <definedName name="SISISIS" localSheetId="8">#N/A</definedName>
    <definedName name="SISISIS" localSheetId="9">#N/A</definedName>
    <definedName name="SISISIS" localSheetId="10">#N/A</definedName>
    <definedName name="SISISIS" localSheetId="11">#N/A</definedName>
    <definedName name="SISISIS" localSheetId="12">#N/A</definedName>
    <definedName name="SISISIS" localSheetId="1">#N/A</definedName>
    <definedName name="SISISIS">[0]!ERR</definedName>
    <definedName name="SLOLO" localSheetId="3">#REF!</definedName>
    <definedName name="SLOLO" localSheetId="4">#REF!</definedName>
    <definedName name="SLOLO" localSheetId="6">#REF!</definedName>
    <definedName name="SLOLO" localSheetId="7">#REF!</definedName>
    <definedName name="SLOLO" localSheetId="8">#REF!</definedName>
    <definedName name="SLOLO" localSheetId="11">#REF!</definedName>
    <definedName name="SLOLO" localSheetId="12">#REF!</definedName>
    <definedName name="SLOLO" localSheetId="2">#REF!</definedName>
    <definedName name="SLOLO">#REF!</definedName>
    <definedName name="Smlv">'[10]DATOS CONTRATO'!$I$9</definedName>
    <definedName name="smlv01">[50]CONTRATO!$I$9</definedName>
    <definedName name="smlv2001">[50]CONTRATO!$H$9</definedName>
    <definedName name="SMML">'[77]ASPECTOS TECNICOS'!$O$12:$P$32</definedName>
    <definedName name="SN">[10]EMPRESA!$G$29</definedName>
    <definedName name="SOL" localSheetId="3">'[62]A. P. U.'!#REF!</definedName>
    <definedName name="SOL" localSheetId="4">'[62]A. P. U.'!#REF!</definedName>
    <definedName name="SOL" localSheetId="6">'[62]A. P. U.'!#REF!</definedName>
    <definedName name="SOL" localSheetId="7">'[62]A. P. U.'!#REF!</definedName>
    <definedName name="SOL" localSheetId="8">'[62]A. P. U.'!#REF!</definedName>
    <definedName name="SOL" localSheetId="11">'[62]A. P. U.'!#REF!</definedName>
    <definedName name="SOL" localSheetId="12">'[62]A. P. U.'!#REF!</definedName>
    <definedName name="SOL" localSheetId="2">'[62]A. P. U.'!#REF!</definedName>
    <definedName name="SOL">'[62]A. P. U.'!#REF!</definedName>
    <definedName name="SOLD._4_">#REF!</definedName>
    <definedName name="SOLD._6_">#REF!</definedName>
    <definedName name="SOLD._8_">#REF!</definedName>
    <definedName name="solo" localSheetId="3">#REF!</definedName>
    <definedName name="solo" localSheetId="4">#REF!</definedName>
    <definedName name="solo" localSheetId="6">#REF!</definedName>
    <definedName name="solo" localSheetId="7">#REF!</definedName>
    <definedName name="solo" localSheetId="8">#REF!</definedName>
    <definedName name="solo" localSheetId="11">#REF!</definedName>
    <definedName name="solo" localSheetId="12">#REF!</definedName>
    <definedName name="solo" localSheetId="2">#REF!</definedName>
    <definedName name="solo">#REF!</definedName>
    <definedName name="solver_adj" localSheetId="0" hidden="1">'PRESUPUESTO OFICIAL (Entidad)'!#REF!</definedName>
    <definedName name="solver_adj" localSheetId="1" hidden="1">'PROPUESTA ECONÓMICA (Proponent)'!#REF!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(Entidad)'!$K$37</definedName>
    <definedName name="solver_lhs1" localSheetId="1" hidden="1">'PROPUESTA ECONÓMICA (Proponent)'!$K$36</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(Entidad)'!$K$37</definedName>
    <definedName name="solver_opt" localSheetId="1" hidden="1">'PROPUESTA ECONÓMICA (Proponent)'!$K$36</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(Entidad)'!$K$38</definedName>
    <definedName name="solver_rhs1" localSheetId="1" hidden="1">'PROPUESTA ECONÓMICA (Proponent)'!$K$37</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4">#REF!</definedName>
    <definedName name="ss" localSheetId="6">#REF!</definedName>
    <definedName name="ss" localSheetId="7">#REF!</definedName>
    <definedName name="ss" localSheetId="8">#REF!</definedName>
    <definedName name="ss" localSheetId="11">#REF!</definedName>
    <definedName name="ss" localSheetId="12">#REF!</definedName>
    <definedName name="ss" localSheetId="2">#REF!</definedName>
    <definedName name="SS">#REF!</definedName>
    <definedName name="SS_AVG_SIZE">#REF!</definedName>
    <definedName name="SS_WELDING">#REF!</definedName>
    <definedName name="ssa">[66]Hoja1!$C$25</definedName>
    <definedName name="ssh">[66]Hoja1!$C$24</definedName>
    <definedName name="sss" localSheetId="3">#REF!</definedName>
    <definedName name="sss" localSheetId="4">#REF!</definedName>
    <definedName name="sss" localSheetId="5">MODULO10.auto_abrir</definedName>
    <definedName name="sss" localSheetId="6">#REF!</definedName>
    <definedName name="sss" localSheetId="7">#REF!</definedName>
    <definedName name="sss" localSheetId="8">#REF!</definedName>
    <definedName name="sss" localSheetId="9">MODULO10.auto_abrir</definedName>
    <definedName name="sss" localSheetId="10">MODULO10.auto_abrir</definedName>
    <definedName name="sss" localSheetId="11">#REF!</definedName>
    <definedName name="sss" localSheetId="12">#REF!</definedName>
    <definedName name="sss" localSheetId="2">#REF!</definedName>
    <definedName name="sss" localSheetId="0">MODULO10.auto_abrir</definedName>
    <definedName name="sss" localSheetId="1">MODULO10.auto_abrir</definedName>
    <definedName name="sss">MODULO10.auto_abrir</definedName>
    <definedName name="SSSS" localSheetId="3">#N/A</definedName>
    <definedName name="SSSS" localSheetId="4">#N/A</definedName>
    <definedName name="SSSS" localSheetId="5">#N/A</definedName>
    <definedName name="SSSS" localSheetId="6">#N/A</definedName>
    <definedName name="SSSS" localSheetId="7">#N/A</definedName>
    <definedName name="SSSS" localSheetId="8">#N/A</definedName>
    <definedName name="SSSS" localSheetId="9">#N/A</definedName>
    <definedName name="SSSS" localSheetId="10">#N/A</definedName>
    <definedName name="SSSS" localSheetId="11">#N/A</definedName>
    <definedName name="SSSS" localSheetId="12">#N/A</definedName>
    <definedName name="SSSS" localSheetId="1">#N/A</definedName>
    <definedName name="SSSS">[0]!ERR</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'[124]PxQ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elo" localSheetId="3">#REF!</definedName>
    <definedName name="suelo" localSheetId="4">#REF!</definedName>
    <definedName name="suelo" localSheetId="6">#REF!</definedName>
    <definedName name="suelo" localSheetId="7">#REF!</definedName>
    <definedName name="suelo" localSheetId="8">#REF!</definedName>
    <definedName name="suelo" localSheetId="11">#REF!</definedName>
    <definedName name="suelo" localSheetId="12">#REF!</definedName>
    <definedName name="suelo" localSheetId="2">#REF!</definedName>
    <definedName name="suelo">#REF!</definedName>
    <definedName name="suma" localSheetId="3">[63]Hoja1!$F$60</definedName>
    <definedName name="suma" localSheetId="4">[63]Hoja1!$F$60</definedName>
    <definedName name="suma" localSheetId="6">[63]Hoja1!$F$60</definedName>
    <definedName name="suma" localSheetId="7">[63]Hoja1!$F$60</definedName>
    <definedName name="suma" localSheetId="8">[63]Hoja1!$F$60</definedName>
    <definedName name="suma" localSheetId="11">[63]Hoja1!$F$60</definedName>
    <definedName name="suma" localSheetId="12">[63]Hoja1!$F$60</definedName>
    <definedName name="suma" localSheetId="2">[63]Hoja1!$F$60</definedName>
    <definedName name="suma">[64]Hoja1!$F$60</definedName>
    <definedName name="Summary">#REF!</definedName>
    <definedName name="SUP_ART">[55]steel!#REF!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[68]Tablas!$H$1:$H$65536</definedName>
    <definedName name="SUPERFICIE">#REF!</definedName>
    <definedName name="sw" localSheetId="3">#N/A</definedName>
    <definedName name="sw" localSheetId="4">#N/A</definedName>
    <definedName name="sw" localSheetId="5">#N/A</definedName>
    <definedName name="sw" localSheetId="6">#N/A</definedName>
    <definedName name="sw" localSheetId="7">#N/A</definedName>
    <definedName name="sw" localSheetId="8">#N/A</definedName>
    <definedName name="sw" localSheetId="9">#N/A</definedName>
    <definedName name="sw" localSheetId="10">#N/A</definedName>
    <definedName name="sw" localSheetId="11">#N/A</definedName>
    <definedName name="sw" localSheetId="12">#N/A</definedName>
    <definedName name="sw" localSheetId="1">#N/A</definedName>
    <definedName name="sw">[0]!ERR</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3">[24]!absc</definedName>
    <definedName name="t" localSheetId="4">[24]!absc</definedName>
    <definedName name="t" localSheetId="5">[25]!absc</definedName>
    <definedName name="t" localSheetId="6">[24]!absc</definedName>
    <definedName name="t" localSheetId="7">[24]!absc</definedName>
    <definedName name="t" localSheetId="8">[24]!absc</definedName>
    <definedName name="t" localSheetId="9">[25]!absc</definedName>
    <definedName name="t" localSheetId="10">[25]!absc</definedName>
    <definedName name="t" localSheetId="11">[24]!absc</definedName>
    <definedName name="t" localSheetId="12">[24]!absc</definedName>
    <definedName name="t" localSheetId="2">[24]!absc</definedName>
    <definedName name="t" localSheetId="0">[24]!absc</definedName>
    <definedName name="t" localSheetId="1">[24]!absc</definedName>
    <definedName name="t">[24]!absc</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[68]Tablas!$B$1:$B$65536</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2">#REF!</definedName>
    <definedName name="TABLA">#REF!</definedName>
    <definedName name="tabla1">[125]Hoja3!$B$4:$F$28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[50]EMPRESA!$F$24</definedName>
    <definedName name="TARIFAS">[126]TARIFAS!$A$1:$F$52</definedName>
    <definedName name="TarifaSalud">[50]EMPRESA!$F$26</definedName>
    <definedName name="Tasa">#REF!</definedName>
    <definedName name="TASA_DE_CAMBIO">#REF!</definedName>
    <definedName name="Tasa1">'[127]Bases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[50]EMPRESA!$F$16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#N/A</definedName>
    <definedName name="TER" localSheetId="4">#N/A</definedName>
    <definedName name="TER" localSheetId="5">#N/A</definedName>
    <definedName name="TER" localSheetId="6">#N/A</definedName>
    <definedName name="TER" localSheetId="7">#N/A</definedName>
    <definedName name="TER" localSheetId="8">#N/A</definedName>
    <definedName name="TER" localSheetId="9">#N/A</definedName>
    <definedName name="TER" localSheetId="10">#N/A</definedName>
    <definedName name="TER" localSheetId="11">#N/A</definedName>
    <definedName name="TER" localSheetId="12">#N/A</definedName>
    <definedName name="TER" localSheetId="1">#N/A</definedName>
    <definedName name="TER">[0]!ERR</definedName>
    <definedName name="TERM" localSheetId="3">#N/A</definedName>
    <definedName name="TERM" localSheetId="4">#N/A</definedName>
    <definedName name="TERM" localSheetId="5">#N/A</definedName>
    <definedName name="TERM" localSheetId="6">#N/A</definedName>
    <definedName name="TERM" localSheetId="7">#N/A</definedName>
    <definedName name="TERM" localSheetId="8">#N/A</definedName>
    <definedName name="TERM" localSheetId="9">#N/A</definedName>
    <definedName name="TERM" localSheetId="10">#N/A</definedName>
    <definedName name="TERM" localSheetId="11">#N/A</definedName>
    <definedName name="TERM" localSheetId="12">#N/A</definedName>
    <definedName name="TERM" localSheetId="1">#N/A</definedName>
    <definedName name="TERM">[0]!ERR</definedName>
    <definedName name="TÉRMINOS" localSheetId="3">#N/A</definedName>
    <definedName name="TÉRMINOS" localSheetId="4">#N/A</definedName>
    <definedName name="TÉRMINOS" localSheetId="5">#N/A</definedName>
    <definedName name="TÉRMINOS" localSheetId="6">#N/A</definedName>
    <definedName name="TÉRMINOS" localSheetId="7">#N/A</definedName>
    <definedName name="TÉRMINOS" localSheetId="8">#N/A</definedName>
    <definedName name="TÉRMINOS" localSheetId="9">#N/A</definedName>
    <definedName name="TÉRMINOS" localSheetId="10">#N/A</definedName>
    <definedName name="TÉRMINOS" localSheetId="11">#N/A</definedName>
    <definedName name="TÉRMINOS" localSheetId="12">#N/A</definedName>
    <definedName name="TÉRMINOS" localSheetId="1">#N/A</definedName>
    <definedName name="TÉRMINOS">[0]!ERR</definedName>
    <definedName name="TERR">[29]PRESUPUESTO!$I$7</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[45]BASES!$E$27</definedName>
    <definedName name="TIPO">#REF!</definedName>
    <definedName name="TIPO_GRUPO">#REF!</definedName>
    <definedName name="TIPOGASTO">[82]Tablas!$A$2:$A$5</definedName>
    <definedName name="TipoGC">[111]Tablas!$U$6:$U$15</definedName>
    <definedName name="TipoNeces">[111]Tablas!$Q$6:$Q$8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4">#REF!</definedName>
    <definedName name="TITULO" localSheetId="6">#REF!</definedName>
    <definedName name="TITULO" localSheetId="7">#REF!</definedName>
    <definedName name="TITULO" localSheetId="8">#REF!</definedName>
    <definedName name="TITULO" localSheetId="11">#REF!</definedName>
    <definedName name="TITULO" localSheetId="12">#REF!</definedName>
    <definedName name="TITULO" localSheetId="2">#REF!</definedName>
    <definedName name="TITULO">#REF!</definedName>
    <definedName name="_xlnm.Print_Titles" localSheetId="3">'201.7 '!$1:$9</definedName>
    <definedName name="_xlnm.Print_Titles" localSheetId="4">'600.1.1'!$1:$9</definedName>
    <definedName name="_xlnm.Print_Titles" localSheetId="6">'630.1 '!$1:$9</definedName>
    <definedName name="_xlnm.Print_Titles" localSheetId="7">'630.2'!$1:$9</definedName>
    <definedName name="_xlnm.Print_Titles" localSheetId="8">'630.3'!$1:$9</definedName>
    <definedName name="_xlnm.Print_Titles" localSheetId="11">'681.1 '!$1:$9</definedName>
    <definedName name="_xlnm.Print_Titles" localSheetId="12">'683.P'!$1:$9</definedName>
    <definedName name="_xlnm.Print_Titles" localSheetId="2">apu!$1:$9</definedName>
    <definedName name="_xlnm.Print_Titles">#N/A</definedName>
    <definedName name="Títulos_a_imprimir_IM" localSheetId="3">#REF!</definedName>
    <definedName name="Títulos_a_imprimir_IM" localSheetId="4">#REF!</definedName>
    <definedName name="Títulos_a_imprimir_IM" localSheetId="6">#REF!</definedName>
    <definedName name="Títulos_a_imprimir_IM" localSheetId="7">#REF!</definedName>
    <definedName name="Títulos_a_imprimir_IM" localSheetId="8">#REF!</definedName>
    <definedName name="Títulos_a_imprimir_IM" localSheetId="11">#REF!</definedName>
    <definedName name="Títulos_a_imprimir_IM" localSheetId="12">#REF!</definedName>
    <definedName name="Títulos_a_imprimir_IM" localSheetId="2">#REF!</definedName>
    <definedName name="Títulos_a_imprimir_IM">#REF!</definedName>
    <definedName name="tk">'[10]DATOS CONTRATO'!$E$18</definedName>
    <definedName name="TK_1" hidden="1">[26]INST!#REF!</definedName>
    <definedName name="TKSLCI07">[10]EMPRESA!$F$22</definedName>
    <definedName name="tld">[66]Datos!$D$14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2">#REF!</definedName>
    <definedName name="TOTAL">#REF!</definedName>
    <definedName name="Total_Interest">#REF!</definedName>
    <definedName name="Total_Pay">#REF!</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'[50]NOMINA 1'!$N$38</definedName>
    <definedName name="TOTALHH">#REF!</definedName>
    <definedName name="TOTALHH1">#REF!</definedName>
    <definedName name="TotalVacaciones">'[50]NOMINA 1'!$N$37</definedName>
    <definedName name="TotAuxAlim">'[10]NOMINA-1'!$E$37</definedName>
    <definedName name="TotAuxAlimentacion">'[50]NOMINA 1'!$E$38</definedName>
    <definedName name="TotAuxCom">'[10]NOMINA-1'!$E$39</definedName>
    <definedName name="TotAuxComi">'[50]NOMINA 1'!$E$40</definedName>
    <definedName name="TotAuxDotacion">'[50]NOMINA 1'!$E$41</definedName>
    <definedName name="TotAuxHab">'[50]NOMINA 1'!$E$37</definedName>
    <definedName name="TotAuxTransporte">'[50]NOMINA 1'!$E$39</definedName>
    <definedName name="TotBasico">'[50]NOMINA 1'!$E$35</definedName>
    <definedName name="TotCom">'[10]NOMINA-1'!$E$41</definedName>
    <definedName name="TotComision">'[50]NOMINA 1'!$E$42</definedName>
    <definedName name="TotExtras">'[50]NOMINA 1'!$E$36</definedName>
    <definedName name="TotIntercesantias">'[50]NOMINA 1'!$N$39</definedName>
    <definedName name="TotPrimaServicios">'[50]NOMINA 1'!$N$36</definedName>
    <definedName name="TotPrimaServicos">'[50]NOMINA 1'!$N$36</definedName>
    <definedName name="TotPrimaVacaciones">'[50]NOMINA 1'!$N$41</definedName>
    <definedName name="TotPrimConv">'[10]NOMINA-1'!$N$39</definedName>
    <definedName name="TotPrimConvencional">'[50]NOMINA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[128]desmonte!$E$48</definedName>
    <definedName name="TRAT" localSheetId="4">[128]desmonte!$E$48</definedName>
    <definedName name="TRAT" localSheetId="5">[129]desmonte!$E$48</definedName>
    <definedName name="TRAT" localSheetId="6">[128]desmonte!$E$48</definedName>
    <definedName name="TRAT" localSheetId="7">[128]desmonte!$E$48</definedName>
    <definedName name="TRAT" localSheetId="8">[128]desmonte!$E$48</definedName>
    <definedName name="TRAT" localSheetId="9">[129]desmonte!$E$48</definedName>
    <definedName name="TRAT" localSheetId="10">[129]desmonte!$E$48</definedName>
    <definedName name="TRAT" localSheetId="11">[128]desmonte!$E$48</definedName>
    <definedName name="TRAT" localSheetId="12">[128]desmonte!$E$48</definedName>
    <definedName name="TRAT" localSheetId="2">[128]desmonte!$E$48</definedName>
    <definedName name="TRAT">[128]desmonte!$E$48</definedName>
    <definedName name="tre" localSheetId="3">#REF!</definedName>
    <definedName name="tre" localSheetId="4">#REF!</definedName>
    <definedName name="tre" localSheetId="6">#REF!</definedName>
    <definedName name="tre" localSheetId="7">#REF!</definedName>
    <definedName name="tre" localSheetId="8">#REF!</definedName>
    <definedName name="tre" localSheetId="11">#REF!</definedName>
    <definedName name="tre" localSheetId="12">#REF!</definedName>
    <definedName name="tre" localSheetId="2">#REF!</definedName>
    <definedName name="tre">#REF!</definedName>
    <definedName name="TREM">#REF!</definedName>
    <definedName name="Trenes">#REF!</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[130]Tablas!$B$2</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4">#REF!</definedName>
    <definedName name="TtCD" localSheetId="6">#REF!</definedName>
    <definedName name="TtCD" localSheetId="7">#REF!</definedName>
    <definedName name="TtCD" localSheetId="8">#REF!</definedName>
    <definedName name="TtCD" localSheetId="11">#REF!</definedName>
    <definedName name="TtCD" localSheetId="12">#REF!</definedName>
    <definedName name="TtCD" localSheetId="2">#REF!</definedName>
    <definedName name="TtCD">#REF!</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'[109]CCP,LEYES, Y DEC.'!#REF!</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2">#REF!</definedName>
    <definedName name="U">#REF!</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[56]LISTAS!$D$3:$D$195</definedName>
    <definedName name="UNIT">'[131]Lista APU'!$A$3:$D$479</definedName>
    <definedName name="UNITARIO">[132]Unitarios!$A$3:$D$13</definedName>
    <definedName name="Unitarios">#REF!</definedName>
    <definedName name="unj" hidden="1">[18]INST!#REF!</definedName>
    <definedName name="uno" localSheetId="3">#REF!</definedName>
    <definedName name="uno" localSheetId="4">#REF!</definedName>
    <definedName name="uno" localSheetId="5">#N/A</definedName>
    <definedName name="uno" localSheetId="6">#REF!</definedName>
    <definedName name="uno" localSheetId="7">#REF!</definedName>
    <definedName name="uno" localSheetId="8">#REF!</definedName>
    <definedName name="uno" localSheetId="9">#N/A</definedName>
    <definedName name="uno" localSheetId="10">#N/A</definedName>
    <definedName name="uno" localSheetId="11">#REF!</definedName>
    <definedName name="uno" localSheetId="12">#REF!</definedName>
    <definedName name="uno" localSheetId="2">#REF!</definedName>
    <definedName name="uno" localSheetId="1">#N/A</definedName>
    <definedName name="uno">[0]!ERR</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3">#N/A</definedName>
    <definedName name="uriel" localSheetId="4">#N/A</definedName>
    <definedName name="uriel" localSheetId="5">#N/A</definedName>
    <definedName name="uriel" localSheetId="6">#N/A</definedName>
    <definedName name="uriel" localSheetId="7">#N/A</definedName>
    <definedName name="uriel" localSheetId="8">#N/A</definedName>
    <definedName name="uriel" localSheetId="9">#N/A</definedName>
    <definedName name="uriel" localSheetId="10">#N/A</definedName>
    <definedName name="uriel" localSheetId="11">#N/A</definedName>
    <definedName name="uriel" localSheetId="12">#N/A</definedName>
    <definedName name="uriel" localSheetId="1">#N/A</definedName>
    <definedName name="uriel">[0]!ERR</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'[93]1'!$N$42</definedName>
    <definedName name="UTL">[29]otros!$C$4</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 localSheetId="3">#REF!</definedName>
    <definedName name="valor1" localSheetId="4">#REF!</definedName>
    <definedName name="valor1" localSheetId="6">#REF!</definedName>
    <definedName name="valor1" localSheetId="7">#REF!</definedName>
    <definedName name="valor1" localSheetId="8">#REF!</definedName>
    <definedName name="valor1" localSheetId="11">#REF!</definedName>
    <definedName name="valor1" localSheetId="12">#REF!</definedName>
    <definedName name="valor1" localSheetId="2">#REF!</definedName>
    <definedName name="valor1">#REF!</definedName>
    <definedName name="valor2" localSheetId="3">#REF!</definedName>
    <definedName name="valor2" localSheetId="4">#REF!</definedName>
    <definedName name="valor2" localSheetId="6">#REF!</definedName>
    <definedName name="valor2" localSheetId="7">#REF!</definedName>
    <definedName name="valor2" localSheetId="8">#REF!</definedName>
    <definedName name="valor2" localSheetId="11">#REF!</definedName>
    <definedName name="valor2" localSheetId="12">#REF!</definedName>
    <definedName name="valor2" localSheetId="2">#REF!</definedName>
    <definedName name="valor2">#REF!</definedName>
    <definedName name="VALOR3" localSheetId="3">#REF!</definedName>
    <definedName name="VALOR3" localSheetId="4">#REF!</definedName>
    <definedName name="VALOR3" localSheetId="6">#REF!</definedName>
    <definedName name="VALOR3" localSheetId="7">#REF!</definedName>
    <definedName name="VALOR3" localSheetId="8">#REF!</definedName>
    <definedName name="VALOR3" localSheetId="11">#REF!</definedName>
    <definedName name="VALOR3" localSheetId="12">#REF!</definedName>
    <definedName name="VALOR3" localSheetId="2">#REF!</definedName>
    <definedName name="VALOR3">#REF!</definedName>
    <definedName name="ValorCto">[133]CONTRATO!$E$9</definedName>
    <definedName name="ValorEjecutado">#REF!</definedName>
    <definedName name="VALORES" localSheetId="3">#REF!</definedName>
    <definedName name="VALORES" localSheetId="4">#REF!</definedName>
    <definedName name="VALORES" localSheetId="6">#REF!</definedName>
    <definedName name="VALORES" localSheetId="7">#REF!</definedName>
    <definedName name="VALORES" localSheetId="8">#REF!</definedName>
    <definedName name="VALORES" localSheetId="11">#REF!</definedName>
    <definedName name="VALORES" localSheetId="12">#REF!</definedName>
    <definedName name="VALORES" localSheetId="2">#REF!</definedName>
    <definedName name="VALORES">#REF!</definedName>
    <definedName name="ValorProyecto">#REF!</definedName>
    <definedName name="ValorRecursosComprometidos">#REF!</definedName>
    <definedName name="Values_Entered" localSheetId="3">IF(Loan_Amount*Interest_Rate*Loan_Years*Loan_Start&gt;0,1,0)</definedName>
    <definedName name="Values_Entered" localSheetId="4">IF(Loan_Amount*Interest_Rate*Loan_Years*Loan_Start&gt;0,1,0)</definedName>
    <definedName name="Values_Entered" localSheetId="5">IF(Loan_Amount*Interest_Rate*Loan_Years*Loan_Start&gt;0,1,0)</definedName>
    <definedName name="Values_Entered" localSheetId="6">IF(Loan_Amount*Interest_Rate*Loan_Years*Loan_Start&gt;0,1,0)</definedName>
    <definedName name="Values_Entered" localSheetId="7">IF(Loan_Amount*Interest_Rate*Loan_Years*Loan_Start&gt;0,1,0)</definedName>
    <definedName name="Values_Entered" localSheetId="8">IF(Loan_Amount*Interest_Rate*Loan_Years*Loan_Start&gt;0,1,0)</definedName>
    <definedName name="Values_Entered" localSheetId="9">IF(Loan_Amount*Interest_Rate*Loan_Years*Loan_Start&gt;0,1,0)</definedName>
    <definedName name="Values_Entered" localSheetId="10">IF(Loan_Amount*Interest_Rate*Loan_Years*Loan_Start&gt;0,1,0)</definedName>
    <definedName name="Values_Entered" localSheetId="11">IF(Loan_Amount*Interest_Rate*Loan_Years*Loan_Start&gt;0,1,0)</definedName>
    <definedName name="Values_Entered" localSheetId="12">IF(Loan_Amount*Interest_Rate*Loan_Years*Loan_Start&gt;0,1,0)</definedName>
    <definedName name="Values_Entered" localSheetId="2">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3">#REF!</definedName>
    <definedName name="VentaAiu" localSheetId="4">#REF!</definedName>
    <definedName name="VentaAiu" localSheetId="6">#REF!</definedName>
    <definedName name="VentaAiu" localSheetId="7">#REF!</definedName>
    <definedName name="VentaAiu" localSheetId="8">#REF!</definedName>
    <definedName name="VentaAiu" localSheetId="11">#REF!</definedName>
    <definedName name="VentaAiu" localSheetId="12">#REF!</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'[90]7422CW00'!#REF!</definedName>
    <definedName name="VFR">#REF!</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[111]Tablas!$A$6:$A$26</definedName>
    <definedName name="VigenciaDolares">#REF!</definedName>
    <definedName name="VigenciaPesos">#REF!</definedName>
    <definedName name="VIGFUTURA">[111]Tablas!$J$6:$J$8</definedName>
    <definedName name="VINO">[110]LISTAS!$C$3:$C$5</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[61]Personalizar!$E$15</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4">#REF!</definedName>
    <definedName name="VVV" localSheetId="6">#REF!</definedName>
    <definedName name="VVV" localSheetId="7">#REF!</definedName>
    <definedName name="VVV" localSheetId="8">#REF!</definedName>
    <definedName name="VVV" localSheetId="11">#REF!</definedName>
    <definedName name="VVV" localSheetId="12">#REF!</definedName>
    <definedName name="VVV" localSheetId="2">#REF!</definedName>
    <definedName name="VVV">#REF!</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3">#REF!</definedName>
    <definedName name="W" localSheetId="4">#REF!</definedName>
    <definedName name="W" localSheetId="6">#REF!</definedName>
    <definedName name="W" localSheetId="7">#REF!</definedName>
    <definedName name="W" localSheetId="8">#REF!</definedName>
    <definedName name="W" localSheetId="11">#REF!</definedName>
    <definedName name="W" localSheetId="12">#REF!</definedName>
    <definedName name="W" localSheetId="2">#REF!</definedName>
    <definedName name="W">#REF!</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'[134]2004'!#REF!</definedName>
    <definedName name="Wcut">#REF!</definedName>
    <definedName name="WD">#REF!</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'[46]Res-Accide-10'!#REF!</definedName>
    <definedName name="wedw">#REF!</definedName>
    <definedName name="WEFWE">'[46]Res-Accide-10'!#REF!</definedName>
    <definedName name="WER">'[46]Res-Accide-10'!$S$2:$S$7</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3">'[46]Res-Accide-10'!#REF!</definedName>
    <definedName name="WILSON" localSheetId="4">'[46]Res-Accide-10'!#REF!</definedName>
    <definedName name="WILSON" localSheetId="5">'[46]Res-Accide-10'!#REF!</definedName>
    <definedName name="WILSON" localSheetId="6">'[46]Res-Accide-10'!#REF!</definedName>
    <definedName name="WILSON" localSheetId="7">'[46]Res-Accide-10'!#REF!</definedName>
    <definedName name="WILSON" localSheetId="8">'[46]Res-Accide-10'!#REF!</definedName>
    <definedName name="WILSON" localSheetId="9">'[46]Res-Accide-10'!#REF!</definedName>
    <definedName name="WILSON" localSheetId="10">'[46]Res-Accide-10'!#REF!</definedName>
    <definedName name="WILSON" localSheetId="11">'[46]Res-Accide-10'!#REF!</definedName>
    <definedName name="WILSON" localSheetId="12">'[46]Res-Accide-10'!#REF!</definedName>
    <definedName name="WILSON" localSheetId="2">'[46]Res-Accide-10'!#REF!</definedName>
    <definedName name="WILSON">'[46]Res-Accide-10'!#REF!</definedName>
    <definedName name="WQ">#REF!</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localSheetId="2" hidden="1">{#N/A,#N/A,TRUE,"1842CWN0"}</definedName>
    <definedName name="wrn.civil._.works." localSheetId="1"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localSheetId="8" hidden="1">{#N/A,#N/A,TRUE,"T1"}</definedName>
    <definedName name="wrn.OPERADORES." localSheetId="9" hidden="1">{#N/A,#N/A,TRUE,"T1"}</definedName>
    <definedName name="wrn.OPERADORES." localSheetId="10" hidden="1">{#N/A,#N/A,TRUE,"T1"}</definedName>
    <definedName name="wrn.OPERADORES." localSheetId="11" hidden="1">{#N/A,#N/A,TRUE,"T1"}</definedName>
    <definedName name="wrn.OPERADORES." localSheetId="12" hidden="1">{#N/A,#N/A,TRUE,"T1"}</definedName>
    <definedName name="wrn.OPERADORES." localSheetId="2" hidden="1">{#N/A,#N/A,TRUE,"T1"}</definedName>
    <definedName name="wrn.OPERADORES." localSheetId="1" hidden="1">{#N/A,#N/A,TRUE,"T1"}</definedName>
    <definedName name="wrn.OPERADORES." hidden="1">{#N/A,#N/A,TRUE,"T1"}</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localSheetId="2" hidden="1">{#N/A,#N/A,FALSE,"Hoja1";#N/A,#N/A,FALSE,"Hoja2"}</definedName>
    <definedName name="wrn.res7" localSheetId="1" hidden="1">{#N/A,#N/A,FALSE,"Hoja1";#N/A,#N/A,FALSE,"Hoja2"}</definedName>
    <definedName name="wrn.res7"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localSheetId="2" hidden="1">{#N/A,#N/A,FALSE,"Hoja1";#N/A,#N/A,FALSE,"Hoja2"}</definedName>
    <definedName name="wrn.Resumen." localSheetId="1"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W" localSheetId="3">'[135]ESTADO VÍA-CRIT.TECNICO'!#REF!&lt;2.5</definedName>
    <definedName name="WWWWWW" localSheetId="4">'[135]ESTADO VÍA-CRIT.TECNICO'!#REF!&lt;2.5</definedName>
    <definedName name="WWWWWW" localSheetId="6">'[135]ESTADO VÍA-CRIT.TECNICO'!#REF!&lt;2.5</definedName>
    <definedName name="WWWWWW" localSheetId="7">'[135]ESTADO VÍA-CRIT.TECNICO'!#REF!&lt;2.5</definedName>
    <definedName name="WWWWWW" localSheetId="8">'[135]ESTADO VÍA-CRIT.TECNICO'!#REF!&lt;2.5</definedName>
    <definedName name="WWWWWW" localSheetId="11">'[135]ESTADO VÍA-CRIT.TECNICO'!#REF!&lt;2.5</definedName>
    <definedName name="WWWWWW" localSheetId="12">'[135]ESTADO VÍA-CRIT.TECNICO'!#REF!&lt;2.5</definedName>
    <definedName name="WWWWWW" localSheetId="2">'[135]ESTADO VÍA-CRIT.TECNICO'!#REF!&lt;2.5</definedName>
    <definedName name="WWWWWW">'[135]ESTADO VÍA-CRIT.TECNICO'!#REF!&lt;2.5</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localSheetId="8" hidden="1">{#N/A,#N/A,TRUE,"1842CWN0"}</definedName>
    <definedName name="XSW" localSheetId="9" hidden="1">{#N/A,#N/A,TRUE,"1842CWN0"}</definedName>
    <definedName name="XSW" localSheetId="10" hidden="1">{#N/A,#N/A,TRUE,"1842CWN0"}</definedName>
    <definedName name="XSW" localSheetId="11" hidden="1">{#N/A,#N/A,TRUE,"1842CWN0"}</definedName>
    <definedName name="XSW" localSheetId="12" hidden="1">{#N/A,#N/A,TRUE,"1842CWN0"}</definedName>
    <definedName name="XSW" localSheetId="2" hidden="1">{#N/A,#N/A,TRUE,"1842CWN0"}</definedName>
    <definedName name="XSW" localSheetId="1" hidden="1">{#N/A,#N/A,TRUE,"1842CWN0"}</definedName>
    <definedName name="XSW" hidden="1">{#N/A,#N/A,TRUE,"1842CWN0"}</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3">[136]LISTAS!$E$3:$E$4</definedName>
    <definedName name="XX" localSheetId="4">[136]LISTAS!$E$3:$E$4</definedName>
    <definedName name="XX" localSheetId="6">[136]LISTAS!$E$3:$E$4</definedName>
    <definedName name="XX" localSheetId="7">[136]LISTAS!$E$3:$E$4</definedName>
    <definedName name="XX" localSheetId="8">[136]LISTAS!$E$3:$E$4</definedName>
    <definedName name="XX" localSheetId="11">[136]LISTAS!$E$3:$E$4</definedName>
    <definedName name="XX" localSheetId="12">[136]LISTAS!$E$3:$E$4</definedName>
    <definedName name="XX" localSheetId="2">[136]LISTAS!$E$3:$E$4</definedName>
    <definedName name="XX">#REF!</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3">[137]!absc</definedName>
    <definedName name="xxxxx" localSheetId="4">[137]!absc</definedName>
    <definedName name="xxxxx" localSheetId="6">[137]!absc</definedName>
    <definedName name="xxxxx" localSheetId="7">[137]!absc</definedName>
    <definedName name="xxxxx" localSheetId="8">[137]!absc</definedName>
    <definedName name="xxxxx" localSheetId="11">[137]!absc</definedName>
    <definedName name="xxxxx" localSheetId="12">[137]!absc</definedName>
    <definedName name="xxxxx" localSheetId="2">[137]!absc</definedName>
    <definedName name="xxxxx" localSheetId="0">[138]!absc</definedName>
    <definedName name="xxxxx" localSheetId="1">[138]!absc</definedName>
    <definedName name="xxxxx">[138]!absc</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2">#REF!</definedName>
    <definedName name="XXXXXXXXXX">#REF!</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3">#REF!</definedName>
    <definedName name="XXXXXXXXXXXX" localSheetId="4">#REF!</definedName>
    <definedName name="XXXXXXXXXXXX" localSheetId="6">#REF!</definedName>
    <definedName name="XXXXXXXXXXXX" localSheetId="7">#REF!</definedName>
    <definedName name="XXXXXXXXXXXX" localSheetId="8">#REF!</definedName>
    <definedName name="XXXXXXXXXXXX" localSheetId="11">#REF!</definedName>
    <definedName name="XXXXXXXXXXXX" localSheetId="12">#REF!</definedName>
    <definedName name="XXXXXXXXXXXX" localSheetId="2">#REF!</definedName>
    <definedName name="XXXXXXXXXXXX">#REF!</definedName>
    <definedName name="XZS" hidden="1">#REF!</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3">[139]!absc</definedName>
    <definedName name="Y" localSheetId="4">[139]!absc</definedName>
    <definedName name="Y" localSheetId="6">[139]!absc</definedName>
    <definedName name="Y" localSheetId="7">[139]!absc</definedName>
    <definedName name="Y" localSheetId="8">[139]!absc</definedName>
    <definedName name="Y" localSheetId="11">[139]!absc</definedName>
    <definedName name="Y" localSheetId="12">[139]!absc</definedName>
    <definedName name="Y" localSheetId="2">[139]!absc</definedName>
    <definedName name="Y" localSheetId="0">[33]!absc</definedName>
    <definedName name="Y" localSheetId="1">[33]!absc</definedName>
    <definedName name="Y">[33]!absc</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#REF!</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'[140]AISLAMIENTO CATEGORIAS II Y III'!$G$1:$I$65536</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3">#REF!</definedName>
    <definedName name="YYY" localSheetId="4">#REF!</definedName>
    <definedName name="yyy" localSheetId="5" hidden="1">{"TAB1",#N/A,TRUE,"GENERAL";"TAB2",#N/A,TRUE,"GENERAL";"TAB3",#N/A,TRUE,"GENERAL";"TAB4",#N/A,TRUE,"GENERAL";"TAB5",#N/A,TRUE,"GENERAL"}</definedName>
    <definedName name="YYY" localSheetId="6">#REF!</definedName>
    <definedName name="YYY" localSheetId="7">#REF!</definedName>
    <definedName name="YYY" localSheetId="8">#REF!</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#REF!</definedName>
    <definedName name="YYY" localSheetId="12">#REF!</definedName>
    <definedName name="YYY" localSheetId="2">#REF!</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localSheetId="2"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3">#N/A</definedName>
    <definedName name="zx" localSheetId="4">#N/A</definedName>
    <definedName name="zx" localSheetId="5">#N/A</definedName>
    <definedName name="zx" localSheetId="6">#N/A</definedName>
    <definedName name="zx" localSheetId="7">#N/A</definedName>
    <definedName name="zx" localSheetId="8">#N/A</definedName>
    <definedName name="zx" localSheetId="9">#N/A</definedName>
    <definedName name="zx" localSheetId="10">#N/A</definedName>
    <definedName name="zx" localSheetId="11">#N/A</definedName>
    <definedName name="zx" localSheetId="12">#N/A</definedName>
    <definedName name="zx" localSheetId="1">#N/A</definedName>
    <definedName name="zx">[0]!ERR</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3">'[62]A. P. U.'!#REF!</definedName>
    <definedName name="ZZZZZZZZZZZ" localSheetId="4">'[62]A. P. U.'!#REF!</definedName>
    <definedName name="ZZZZZZZZZZZ" localSheetId="6">'[62]A. P. U.'!#REF!</definedName>
    <definedName name="ZZZZZZZZZZZ" localSheetId="7">'[62]A. P. U.'!#REF!</definedName>
    <definedName name="ZZZZZZZZZZZ" localSheetId="8">'[62]A. P. U.'!#REF!</definedName>
    <definedName name="ZZZZZZZZZZZ" localSheetId="11">'[62]A. P. U.'!#REF!</definedName>
    <definedName name="ZZZZZZZZZZZ" localSheetId="12">'[62]A. P. U.'!#REF!</definedName>
    <definedName name="ZZZZZZZZZZZ" localSheetId="2">'[62]A. P. U.'!#REF!</definedName>
    <definedName name="ZZZZZZZZZZZ">'[62]A.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0" i="12" l="1"/>
  <c r="I69" i="12"/>
  <c r="I70" i="11"/>
  <c r="I69" i="11"/>
  <c r="G62" i="10"/>
  <c r="G61" i="10"/>
  <c r="G60" i="9"/>
  <c r="G59" i="9"/>
  <c r="N70" i="6"/>
  <c r="K70" i="6"/>
  <c r="K69" i="6"/>
  <c r="I70" i="6"/>
  <c r="I69" i="6"/>
  <c r="G60" i="4"/>
  <c r="G59" i="14"/>
  <c r="G58" i="14"/>
  <c r="G59" i="13"/>
  <c r="G58" i="13"/>
  <c r="G57" i="5"/>
  <c r="G56" i="5"/>
  <c r="J52" i="4" l="1"/>
  <c r="G59" i="4"/>
  <c r="G61" i="8"/>
  <c r="G62" i="8"/>
  <c r="L59" i="12" l="1"/>
  <c r="J53" i="9"/>
  <c r="J55" i="8"/>
  <c r="I69" i="14"/>
  <c r="I68" i="14"/>
  <c r="I67" i="14"/>
  <c r="I59" i="14"/>
  <c r="J58" i="14"/>
  <c r="J59" i="14" s="1"/>
  <c r="I58" i="14"/>
  <c r="L58" i="14" s="1"/>
  <c r="G51" i="14"/>
  <c r="I51" i="14" s="1"/>
  <c r="L51" i="14" s="1"/>
  <c r="L53" i="14" s="1"/>
  <c r="F51" i="14"/>
  <c r="L46" i="14"/>
  <c r="L45" i="14"/>
  <c r="L44" i="14"/>
  <c r="L43" i="14"/>
  <c r="L35" i="14"/>
  <c r="L30" i="14"/>
  <c r="J30" i="14"/>
  <c r="A30" i="14"/>
  <c r="I69" i="13"/>
  <c r="I68" i="13"/>
  <c r="I67" i="13"/>
  <c r="J59" i="13"/>
  <c r="I59" i="13"/>
  <c r="I58" i="13"/>
  <c r="L58" i="13" s="1"/>
  <c r="G51" i="13"/>
  <c r="I51" i="13" s="1"/>
  <c r="L51" i="13" s="1"/>
  <c r="L53" i="13" s="1"/>
  <c r="F51" i="13"/>
  <c r="J45" i="13"/>
  <c r="L45" i="13" s="1"/>
  <c r="L44" i="13"/>
  <c r="L43" i="13"/>
  <c r="L42" i="13"/>
  <c r="L30" i="13"/>
  <c r="J30" i="13"/>
  <c r="A30" i="13"/>
  <c r="M70" i="12"/>
  <c r="K70" i="12"/>
  <c r="N70" i="12" s="1"/>
  <c r="M69" i="12"/>
  <c r="K69" i="12"/>
  <c r="N69" i="12" s="1"/>
  <c r="K59" i="12"/>
  <c r="K58" i="12"/>
  <c r="N58" i="12" s="1"/>
  <c r="N50" i="12"/>
  <c r="N48" i="12"/>
  <c r="N47" i="12"/>
  <c r="N42" i="12"/>
  <c r="N35" i="12"/>
  <c r="N30" i="12"/>
  <c r="K70" i="11"/>
  <c r="M69" i="11"/>
  <c r="M70" i="11" s="1"/>
  <c r="N70" i="11" s="1"/>
  <c r="K69" i="11"/>
  <c r="N69" i="11" s="1"/>
  <c r="N75" i="11" s="1"/>
  <c r="K58" i="11"/>
  <c r="N58" i="11" s="1"/>
  <c r="N64" i="11" s="1"/>
  <c r="N48" i="11"/>
  <c r="N47" i="11"/>
  <c r="N53" i="11" s="1"/>
  <c r="N35" i="11"/>
  <c r="N42" i="11" s="1"/>
  <c r="A30" i="10"/>
  <c r="B30" i="10"/>
  <c r="J30" i="10"/>
  <c r="L30" i="10"/>
  <c r="L35" i="10"/>
  <c r="L43" i="10"/>
  <c r="L44" i="10"/>
  <c r="L45" i="10"/>
  <c r="L46" i="10"/>
  <c r="L47" i="10"/>
  <c r="I53" i="10"/>
  <c r="L53" i="10"/>
  <c r="I54" i="10"/>
  <c r="J54" i="10"/>
  <c r="I55" i="10"/>
  <c r="J55" i="10"/>
  <c r="L55" i="10" s="1"/>
  <c r="I61" i="10"/>
  <c r="L61" i="10" s="1"/>
  <c r="H62" i="10"/>
  <c r="I62" i="10"/>
  <c r="L62" i="10" s="1"/>
  <c r="J62" i="10"/>
  <c r="I70" i="10"/>
  <c r="I71" i="10"/>
  <c r="I72" i="10"/>
  <c r="I70" i="9"/>
  <c r="I69" i="9"/>
  <c r="I68" i="9"/>
  <c r="I60" i="9"/>
  <c r="J59" i="9"/>
  <c r="J60" i="9" s="1"/>
  <c r="I59" i="9"/>
  <c r="L59" i="9" s="1"/>
  <c r="G53" i="9"/>
  <c r="I53" i="9" s="1"/>
  <c r="F53" i="9"/>
  <c r="G52" i="9"/>
  <c r="I52" i="9" s="1"/>
  <c r="L52" i="9" s="1"/>
  <c r="F52" i="9"/>
  <c r="L45" i="9"/>
  <c r="L44" i="9"/>
  <c r="L43" i="9"/>
  <c r="L42" i="9"/>
  <c r="L35" i="9"/>
  <c r="L30" i="9"/>
  <c r="J30" i="9"/>
  <c r="A30" i="9"/>
  <c r="I72" i="8"/>
  <c r="I71" i="8"/>
  <c r="I70" i="8"/>
  <c r="J62" i="8"/>
  <c r="H62" i="8"/>
  <c r="I62" i="8"/>
  <c r="L62" i="8" s="1"/>
  <c r="J61" i="8"/>
  <c r="I61" i="8"/>
  <c r="L61" i="8" s="1"/>
  <c r="H55" i="8"/>
  <c r="I55" i="8" s="1"/>
  <c r="L55" i="8" s="1"/>
  <c r="G55" i="8"/>
  <c r="F55" i="8"/>
  <c r="G54" i="8"/>
  <c r="I54" i="8" s="1"/>
  <c r="L54" i="8" s="1"/>
  <c r="L56" i="8" s="1"/>
  <c r="F54" i="8"/>
  <c r="L47" i="8"/>
  <c r="L46" i="8"/>
  <c r="L45" i="8"/>
  <c r="L44" i="8"/>
  <c r="L43" i="8"/>
  <c r="L36" i="8"/>
  <c r="L35" i="8"/>
  <c r="L30" i="8"/>
  <c r="J30" i="8"/>
  <c r="A30" i="8"/>
  <c r="K38" i="7"/>
  <c r="C18" i="7"/>
  <c r="C19" i="7" s="1"/>
  <c r="C20" i="7" s="1"/>
  <c r="C21" i="7" s="1"/>
  <c r="C22" i="7" s="1"/>
  <c r="C23" i="7" s="1"/>
  <c r="C24" i="7" s="1"/>
  <c r="C17" i="7"/>
  <c r="M69" i="6"/>
  <c r="N69" i="6"/>
  <c r="N75" i="6" s="1"/>
  <c r="K58" i="6"/>
  <c r="N58" i="6" s="1"/>
  <c r="N64" i="6" s="1"/>
  <c r="N48" i="6"/>
  <c r="N47" i="6"/>
  <c r="Q37" i="6"/>
  <c r="Q36" i="6"/>
  <c r="Q35" i="6"/>
  <c r="N35" i="6"/>
  <c r="N42" i="6" s="1"/>
  <c r="I67" i="5"/>
  <c r="I66" i="5"/>
  <c r="I65" i="5"/>
  <c r="J57" i="5"/>
  <c r="I57" i="5"/>
  <c r="L57" i="5" s="1"/>
  <c r="J56" i="5"/>
  <c r="I56" i="5"/>
  <c r="L56" i="5" s="1"/>
  <c r="L58" i="5" s="1"/>
  <c r="L36" i="5" s="1"/>
  <c r="L37" i="5" s="1"/>
  <c r="I49" i="5"/>
  <c r="L49" i="5" s="1"/>
  <c r="L51" i="5" s="1"/>
  <c r="L44" i="5"/>
  <c r="L35" i="5"/>
  <c r="J30" i="5"/>
  <c r="B30" i="5"/>
  <c r="A30" i="5"/>
  <c r="I70" i="4"/>
  <c r="I69" i="4"/>
  <c r="I68" i="4"/>
  <c r="I60" i="4"/>
  <c r="J59" i="4"/>
  <c r="J60" i="4" s="1"/>
  <c r="I59" i="4"/>
  <c r="L59" i="4" s="1"/>
  <c r="I52" i="4"/>
  <c r="L52" i="4" s="1"/>
  <c r="L54" i="4" s="1"/>
  <c r="L45" i="4"/>
  <c r="L47" i="4" s="1"/>
  <c r="L37" i="4"/>
  <c r="J36" i="4"/>
  <c r="L36" i="4" s="1"/>
  <c r="L35" i="4"/>
  <c r="J30" i="4"/>
  <c r="A30" i="4"/>
  <c r="J16" i="2"/>
  <c r="K16" i="2" s="1"/>
  <c r="C17" i="2"/>
  <c r="J17" i="2"/>
  <c r="K17" i="2"/>
  <c r="C18" i="2"/>
  <c r="C19" i="2" s="1"/>
  <c r="C20" i="2" s="1"/>
  <c r="C21" i="2" s="1"/>
  <c r="C22" i="2" s="1"/>
  <c r="J18" i="2"/>
  <c r="K18" i="2" s="1"/>
  <c r="J19" i="2"/>
  <c r="K19" i="2"/>
  <c r="J20" i="2"/>
  <c r="K20" i="2"/>
  <c r="E21" i="2"/>
  <c r="J22" i="2"/>
  <c r="K22" i="2"/>
  <c r="J23" i="2"/>
  <c r="K23" i="2"/>
  <c r="J24" i="2"/>
  <c r="K24" i="2" s="1"/>
  <c r="C25" i="2"/>
  <c r="J25" i="2"/>
  <c r="K25" i="2"/>
  <c r="K39" i="2"/>
  <c r="N75" i="12" l="1"/>
  <c r="L63" i="10"/>
  <c r="L36" i="10" s="1"/>
  <c r="L38" i="10" s="1"/>
  <c r="L65" i="10" s="1"/>
  <c r="N53" i="6"/>
  <c r="L63" i="8"/>
  <c r="L37" i="8" s="1"/>
  <c r="L38" i="8" s="1"/>
  <c r="N77" i="11"/>
  <c r="L84" i="11" s="1"/>
  <c r="L46" i="13"/>
  <c r="L59" i="13"/>
  <c r="L60" i="13" s="1"/>
  <c r="L35" i="13" s="1"/>
  <c r="L37" i="13" s="1"/>
  <c r="N59" i="12"/>
  <c r="N64" i="12" s="1"/>
  <c r="L54" i="10"/>
  <c r="L53" i="9"/>
  <c r="N77" i="6"/>
  <c r="L84" i="6" s="1"/>
  <c r="L59" i="14"/>
  <c r="L60" i="14" s="1"/>
  <c r="L36" i="14" s="1"/>
  <c r="L38" i="14" s="1"/>
  <c r="L62" i="14" s="1"/>
  <c r="L48" i="10"/>
  <c r="L56" i="10"/>
  <c r="L60" i="9"/>
  <c r="L61" i="9" s="1"/>
  <c r="L36" i="9" s="1"/>
  <c r="L37" i="9" s="1"/>
  <c r="L54" i="9"/>
  <c r="L46" i="9"/>
  <c r="L47" i="9" s="1"/>
  <c r="L48" i="8"/>
  <c r="L49" i="8" s="1"/>
  <c r="L60" i="5"/>
  <c r="L60" i="4"/>
  <c r="L61" i="4" s="1"/>
  <c r="L39" i="4" s="1"/>
  <c r="L40" i="4" s="1"/>
  <c r="L63" i="4" s="1"/>
  <c r="L65" i="8" l="1"/>
  <c r="L82" i="11"/>
  <c r="N85" i="11" s="1"/>
  <c r="N87" i="11" s="1"/>
  <c r="L83" i="11"/>
  <c r="L82" i="6"/>
  <c r="L62" i="13"/>
  <c r="J67" i="13" s="1"/>
  <c r="L83" i="6"/>
  <c r="J69" i="14"/>
  <c r="J68" i="14"/>
  <c r="J67" i="14"/>
  <c r="J71" i="10"/>
  <c r="J70" i="10"/>
  <c r="J72" i="10"/>
  <c r="L63" i="9"/>
  <c r="M49" i="12" s="1"/>
  <c r="N49" i="12" s="1"/>
  <c r="N53" i="12" s="1"/>
  <c r="N77" i="12" s="1"/>
  <c r="J72" i="8"/>
  <c r="J71" i="8"/>
  <c r="J70" i="8"/>
  <c r="J67" i="5"/>
  <c r="J66" i="5"/>
  <c r="J65" i="5"/>
  <c r="J70" i="4"/>
  <c r="J69" i="4"/>
  <c r="J68" i="4"/>
  <c r="L83" i="12" l="1"/>
  <c r="L84" i="12"/>
  <c r="L82" i="12"/>
  <c r="L70" i="14"/>
  <c r="L72" i="14" s="1"/>
  <c r="N85" i="6"/>
  <c r="N87" i="6" s="1"/>
  <c r="J68" i="13"/>
  <c r="L73" i="8"/>
  <c r="L75" i="8" s="1"/>
  <c r="J69" i="13"/>
  <c r="L68" i="5"/>
  <c r="L70" i="5" s="1"/>
  <c r="L71" i="4"/>
  <c r="L73" i="4" s="1"/>
  <c r="L73" i="10"/>
  <c r="L75" i="10" s="1"/>
  <c r="J70" i="9"/>
  <c r="J69" i="9"/>
  <c r="J68" i="9"/>
  <c r="N85" i="12" l="1"/>
  <c r="N87" i="12" s="1"/>
  <c r="L71" i="9"/>
  <c r="L73" i="9" s="1"/>
  <c r="L70" i="13"/>
  <c r="L72" i="13" s="1"/>
  <c r="J21" i="2"/>
  <c r="K21" i="2" s="1"/>
  <c r="K26" i="2" s="1"/>
  <c r="K30" i="2" s="1"/>
  <c r="K31" i="2" s="1"/>
  <c r="K32" i="2" s="1"/>
</calcChain>
</file>

<file path=xl/sharedStrings.xml><?xml version="1.0" encoding="utf-8"?>
<sst xmlns="http://schemas.openxmlformats.org/spreadsheetml/2006/main" count="1268" uniqueCount="225">
  <si>
    <t>Formulario 1 - Propuesta económica  - Documento tipo de selección abreviada de menor cuantía - versión 2</t>
  </si>
  <si>
    <t>Código</t>
  </si>
  <si>
    <t>CCE-EICP-FM-25</t>
  </si>
  <si>
    <t>Versión</t>
  </si>
  <si>
    <t>FORMULARIO 1</t>
  </si>
  <si>
    <t>PRESUPUESTO OFICIAL</t>
  </si>
  <si>
    <t>PROCESO DE INVITACIÓN PÚBLICA N° IP-DT-SUC-001-2024</t>
  </si>
  <si>
    <t>OBJETO: HABILITAR Y/O BRINDAR TRANSITABILIDAD EN LA RED VIAL A CARGO DEL INVIAS, A TRAVÉS DEL SISTEMA DE MONTO AGOTABLE, EN VÍAS A CARGO DE LA DT SUCRE</t>
  </si>
  <si>
    <t>Nº</t>
  </si>
  <si>
    <t>ITEM DE PAGO</t>
  </si>
  <si>
    <t xml:space="preserve">ESPECIFICACIONES </t>
  </si>
  <si>
    <t>DESCRIPCION</t>
  </si>
  <si>
    <t>UND.</t>
  </si>
  <si>
    <t>CANTIDAD</t>
  </si>
  <si>
    <t>VALOR UNITARIO</t>
  </si>
  <si>
    <t xml:space="preserve">VALOR TOTAL                                </t>
  </si>
  <si>
    <t>GENERAL</t>
  </si>
  <si>
    <t>PARTICULAR</t>
  </si>
  <si>
    <t>SECTOR VÍA 90SC02 COVEÑAS - SABANETA</t>
  </si>
  <si>
    <t>201.7</t>
  </si>
  <si>
    <t>201-22</t>
  </si>
  <si>
    <t>Demolición de estructuras</t>
  </si>
  <si>
    <t>M3</t>
  </si>
  <si>
    <t>600.1.1</t>
  </si>
  <si>
    <t>600-22</t>
  </si>
  <si>
    <t>Excavaciones varias sin clasificar</t>
  </si>
  <si>
    <t>610.2</t>
  </si>
  <si>
    <t>610-22</t>
  </si>
  <si>
    <t>Relleno para estructuras con recebo</t>
  </si>
  <si>
    <t>630.1</t>
  </si>
  <si>
    <t>630-22</t>
  </si>
  <si>
    <t>Concreto Reforzado 21 Mpa (para muros, aletas, etc.)</t>
  </si>
  <si>
    <t>630.2</t>
  </si>
  <si>
    <t xml:space="preserve">Concreto Simple 14 Mpa </t>
  </si>
  <si>
    <t>630.3</t>
  </si>
  <si>
    <t xml:space="preserve">Concreto Ciclópeo 14 MPa </t>
  </si>
  <si>
    <t>640.1</t>
  </si>
  <si>
    <t>640-22</t>
  </si>
  <si>
    <t>Acero de refuerzo Fy= 420 MPa</t>
  </si>
  <si>
    <t>Kg</t>
  </si>
  <si>
    <t>671.3</t>
  </si>
  <si>
    <t>671-22</t>
  </si>
  <si>
    <t>Cuneta de concreto vaciada in situ; incluye la conformación de la superficie de apoyo</t>
  </si>
  <si>
    <t>681.1</t>
  </si>
  <si>
    <t>681-22</t>
  </si>
  <si>
    <t>Gaviones de malla de alambre de acero entrelazado, Clase 1</t>
  </si>
  <si>
    <t>683.1P</t>
  </si>
  <si>
    <t>683P</t>
  </si>
  <si>
    <t>Empedrado para Protección de Taludes</t>
  </si>
  <si>
    <t>M2</t>
  </si>
  <si>
    <t>Subtotal</t>
  </si>
  <si>
    <r>
      <t xml:space="preserve">PROVISION PARA OBRAS COMPLEMENTARIAS, ITEMS NO PREVISTOS, MODIFICATORIAS Y ADICIONALES (INCLUYE PAGA) - </t>
    </r>
    <r>
      <rPr>
        <b/>
        <sz val="12"/>
        <color rgb="FFFF0000"/>
        <rFont val="Arial"/>
        <family val="2"/>
      </rPr>
      <t>NO MODIFICAR</t>
    </r>
  </si>
  <si>
    <t xml:space="preserve">VALOR BÁSICO DEL CONTRATO, INCLUYE OBRAS COMPLEMENTARIAS, ITEMS NO PREVISTOS, ADICIONALES Y PAGA </t>
  </si>
  <si>
    <t xml:space="preserve">VALOR IVA (OBRA) (19% SOBRE UTILIDAD OBRA) </t>
  </si>
  <si>
    <t xml:space="preserve">VALOR TOTAL INCLUYE IVA) </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</si>
  <si>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</si>
  <si>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</si>
  <si>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</si>
  <si>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</si>
  <si>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</si>
  <si>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</si>
  <si>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IMPREVISTO</t>
  </si>
  <si>
    <t>I=</t>
  </si>
  <si>
    <t xml:space="preserve">UTILIDAD
</t>
  </si>
  <si>
    <t>U=</t>
  </si>
  <si>
    <t>TOTAL A.I.U</t>
  </si>
  <si>
    <t>A.I.U.=</t>
  </si>
  <si>
    <t>PROPUESTA ECONÓMICA</t>
  </si>
  <si>
    <t>OBJETO: HABILITAR Y/O BRINDAR TRANSITABILIDAD EN LA RED VIAL A CARGO DEL INVIAS, A TRAVÉS DEL SISTEMA DE MONTO AGOTABLE, EN VÍAS A CARGO DE LA DIRECCIÓN TERRITORIAL SUCRE</t>
  </si>
  <si>
    <t>FIRMA DEL PROPONENTE O REPRESENTANTE LEGAL</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</si>
  <si>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</si>
  <si>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</si>
  <si>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</si>
  <si>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</si>
  <si>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</si>
  <si>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</si>
  <si>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</si>
  <si>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</si>
  <si>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</si>
  <si>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</si>
  <si>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</si>
  <si>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</si>
  <si>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</si>
  <si>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</si>
  <si>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</si>
  <si>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</si>
  <si>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</si>
  <si>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</si>
  <si>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</si>
  <si>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</si>
  <si>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</si>
  <si>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</si>
  <si>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</si>
  <si>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</si>
  <si>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</si>
  <si>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DATOS ESPECÍFICOS</t>
  </si>
  <si>
    <t>ITEM</t>
  </si>
  <si>
    <t>DESCRIPCIÓN</t>
  </si>
  <si>
    <t>GRUPO DE AJUSTE</t>
  </si>
  <si>
    <t>UNIDAD</t>
  </si>
  <si>
    <t>I. EQUIPO</t>
  </si>
  <si>
    <t>TIPO</t>
  </si>
  <si>
    <t>TARIFA/HORA</t>
  </si>
  <si>
    <t>RENDIMIENTO</t>
  </si>
  <si>
    <t>Vr. UNITARIO</t>
  </si>
  <si>
    <t>SUBTOTAL $</t>
  </si>
  <si>
    <t>II. MATERIALES</t>
  </si>
  <si>
    <t>PRECIO UNIT.</t>
  </si>
  <si>
    <t>III. TRANSPORTES</t>
  </si>
  <si>
    <t>MATERIAL</t>
  </si>
  <si>
    <t>CANTIDAD      (1)</t>
  </si>
  <si>
    <t>DISTANCIA       (2)</t>
  </si>
  <si>
    <t>CANTIDAD * DISTANCIA          (1) * (2)</t>
  </si>
  <si>
    <t>TARIFA</t>
  </si>
  <si>
    <t>IV. MANO DE OBRA</t>
  </si>
  <si>
    <t>JORNAL</t>
  </si>
  <si>
    <t>PRESTACIONES</t>
  </si>
  <si>
    <t>JORNAL TOTAL</t>
  </si>
  <si>
    <t>TOTAL COSTO DIRECTO $</t>
  </si>
  <si>
    <t>V. COSTOS INDIRECTOS</t>
  </si>
  <si>
    <t>Porcentaje</t>
  </si>
  <si>
    <t>Valor Total</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</si>
  <si>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</si>
  <si>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</si>
  <si>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</si>
  <si>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</si>
  <si>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</si>
  <si>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</si>
  <si>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</si>
  <si>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</si>
  <si>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</si>
  <si>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</si>
  <si>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</si>
  <si>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Contrato (Subdirección Administrativa).</t>
  </si>
  <si>
    <t>Copias: Unidad Ejecutora, Contratista, Interventor y Dirección Territorial.</t>
  </si>
  <si>
    <t>DEMOLICION DE ESTRUCTURAS</t>
  </si>
  <si>
    <t>COMPRESOR 120 HP, CON MARTILLO</t>
  </si>
  <si>
    <t>EQUIPO DE OXICORTE</t>
  </si>
  <si>
    <t>RETROCARGADOR</t>
  </si>
  <si>
    <t>HERRAMIENTA MENOR (5%MO)</t>
  </si>
  <si>
    <t>Derechos de disposición y/o Conformación de materiales  sobrantes (Incluye todos los costos inherentes a la conformación y disposición de sobrantes, así como las posibles obras a ejecutar en los sitios de disposición de sobrantes, en caso de requerirse)</t>
  </si>
  <si>
    <t>m3</t>
  </si>
  <si>
    <t>MATERIAL DE DEMOLICION</t>
  </si>
  <si>
    <t>OBREROS (2)</t>
  </si>
  <si>
    <t>OFICIAL</t>
  </si>
  <si>
    <t>ADMINISTRACIÓN</t>
  </si>
  <si>
    <t xml:space="preserve">IMPREVISTOS </t>
  </si>
  <si>
    <t>UTILIDAD</t>
  </si>
  <si>
    <t>RETROCARGADOR (Pajarita)</t>
  </si>
  <si>
    <t>HERRAMIENTA MENOR (5%)</t>
  </si>
  <si>
    <t>TRANSPORTE INCLUYENDO EL BOTADERO Y CONFORMACION DEL MATERIAL</t>
  </si>
  <si>
    <t>MINFRA-MN-IN-10-FR-1</t>
  </si>
  <si>
    <t>PROCESO GESTIÓN DE LA INFRAESTRUCTURA VIAL</t>
  </si>
  <si>
    <t>□</t>
  </si>
  <si>
    <t xml:space="preserve">                                    (Día)</t>
  </si>
  <si>
    <t xml:space="preserve">RELLENOS PARA ESTRUCTURAS CON RECEBO </t>
  </si>
  <si>
    <t>m³</t>
  </si>
  <si>
    <t>Compactador manual (SALTARIN) Peso de operación (Kg.) 52, Fuerza de impacto por golpe (KN) 12.</t>
  </si>
  <si>
    <t>Herramienta menor</t>
  </si>
  <si>
    <t>Material de Recebo Para Relleno</t>
  </si>
  <si>
    <t>Agua</t>
  </si>
  <si>
    <t>lt</t>
  </si>
  <si>
    <t>DISTANCIA (2)</t>
  </si>
  <si>
    <t>(1) * (2)</t>
  </si>
  <si>
    <t>Transporte de material seleccionado para relleno</t>
  </si>
  <si>
    <t>m3km</t>
  </si>
  <si>
    <t>TRABAJADOR</t>
  </si>
  <si>
    <t>PRESTACIONES (%)</t>
  </si>
  <si>
    <t>Obrero (3)</t>
  </si>
  <si>
    <t>Oficial</t>
  </si>
  <si>
    <t>Descripción</t>
  </si>
  <si>
    <t>Precio Unitario Total Aproximado al Peso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</si>
  <si>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</si>
  <si>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CONCRETO REFORZADO 21 MPa (para muros, aletas, etc.)</t>
  </si>
  <si>
    <t>MEZCLADORA DE CONCRETO (1 BULTO)</t>
  </si>
  <si>
    <t>VIBRADOR DE CONCRETO</t>
  </si>
  <si>
    <t>AGREGADO PARA CONCRETO HIDRAULICO</t>
  </si>
  <si>
    <t>AGUA</t>
  </si>
  <si>
    <t>LT</t>
  </si>
  <si>
    <t>ARENA LAVADA</t>
  </si>
  <si>
    <t>CEMENTO GRIS</t>
  </si>
  <si>
    <t>KG</t>
  </si>
  <si>
    <t>FORMALETA (depende para que sea el concreto)</t>
  </si>
  <si>
    <t>DESPERDICIO (1%)</t>
  </si>
  <si>
    <t>ARENA</t>
  </si>
  <si>
    <t>TRITURADO</t>
  </si>
  <si>
    <t>OBREROS (5)</t>
  </si>
  <si>
    <t>OFICIAL (1)</t>
  </si>
  <si>
    <t>CONCRETO SIMPLE 14 MPa (para solado)</t>
  </si>
  <si>
    <t>AGREGADO PETREO PARA CONCRETO HIDRAULICO</t>
  </si>
  <si>
    <t>AGREGADO</t>
  </si>
  <si>
    <t>OFICIALES (1)</t>
  </si>
  <si>
    <t>PIEDRA PARA CONCRETO CICLOPEO</t>
  </si>
  <si>
    <t xml:space="preserve">ACERO DE REFUERZO  Fy 4200 MPa </t>
  </si>
  <si>
    <t>kg</t>
  </si>
  <si>
    <t>Cizalla manual de 90 cm.</t>
  </si>
  <si>
    <t>Acero PDR-60</t>
  </si>
  <si>
    <t>Alambre Negro Para Amarre</t>
  </si>
  <si>
    <t>Transporte de acero</t>
  </si>
  <si>
    <t>kg/km</t>
  </si>
  <si>
    <t xml:space="preserve">Obrero </t>
  </si>
  <si>
    <t>CUNETA DE CONCRETO VACIADA IN SITU; INCLUYE LA CONFORMACION DE LA SUPERFICIE DE APOYO</t>
  </si>
  <si>
    <t>COMPACTADOR MANUAL VIBRATORIO (RANA) con motor de 6 HP</t>
  </si>
  <si>
    <t xml:space="preserve">Material seleccionado para Relleno
</t>
  </si>
  <si>
    <t>Cemento Asfaltico 60-70</t>
  </si>
  <si>
    <t>Concreto Resistencia  14 (Mpa)</t>
  </si>
  <si>
    <t xml:space="preserve">Formaleta (gaviones, juntas de bordillos, juntas de cunetas, muros, concretos clase D,E, F y G)
</t>
  </si>
  <si>
    <t>m2</t>
  </si>
  <si>
    <t>Transporte de concreto</t>
  </si>
  <si>
    <t>m3/km</t>
  </si>
  <si>
    <t>Obrero (5)</t>
  </si>
  <si>
    <t>GAVIONES DE MALLA DE ALAMBRE DE ACERO ENTRELAZADO, CLASE 1</t>
  </si>
  <si>
    <t>Herramienta menor 10% MO</t>
  </si>
  <si>
    <t xml:space="preserve">Formaleta </t>
  </si>
  <si>
    <t>Alambre galvanizado No. 12</t>
  </si>
  <si>
    <t>Malla de alambre de acero entrelazado clase 1 (2M3)</t>
  </si>
  <si>
    <t>U</t>
  </si>
  <si>
    <t>Piedra para gavión</t>
  </si>
  <si>
    <t>OBRERO (4)</t>
  </si>
  <si>
    <t>EMPEDRADO PARA PROTECCIÓN DE TALUDES</t>
  </si>
  <si>
    <t>CAMIONETA DE ESTACAS 4X4</t>
  </si>
  <si>
    <t>CONCRETO CLASE F</t>
  </si>
  <si>
    <t>Varilla 5/8</t>
  </si>
  <si>
    <t>Piedra para concreto ciclópeo (rajón o canto rodado)</t>
  </si>
  <si>
    <t>OBRERO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</si>
</sst>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 * #,##0.00_ ;_ * \-#,##0.00_ ;_ * &quot;-&quot;??_ ;_ @_ "/>
    <numFmt numFmtId="166" formatCode="_ * #,##0_ ;_ * \-#,##0_ ;_ * &quot;-&quot;??_ ;_ @_ "/>
    <numFmt numFmtId="167" formatCode="0#.00\ \L\t"/>
    <numFmt numFmtId="168" formatCode="_-[$$-240A]\ * #,##0.00_ ;_-[$$-240A]\ * \-#,##0.00\ ;_-[$$-240A]\ * &quot;-&quot;??_ ;_-@_ "/>
    <numFmt numFmtId="169" formatCode="_ [$$-240A]\ * #,##0.00_ ;_ [$$-240A]\ * \-#,##0.00_ ;_ [$$-240A]\ * &quot;-&quot;??_ ;_ @_ "/>
    <numFmt numFmtId="170" formatCode="_([$$-240A]\ * #,##0_);_([$$-240A]\ * \(#,##0\);_([$$-240A]\ * &quot;-&quot;??_);_(@_)"/>
    <numFmt numFmtId="171" formatCode="_-* #,##0.00\ &quot;Pts&quot;_-;\-* #,##0.00\ &quot;Pts&quot;_-;_-* &quot;-&quot;??\ &quot;Pts&quot;_-;_-@_-"/>
    <numFmt numFmtId="172" formatCode="_([$$-240A]\ * #,##0.00_);_([$$-240A]\ * \(#,##0.00\);_([$$-240A]\ * &quot;-&quot;??_);_(@_)"/>
    <numFmt numFmtId="173" formatCode="&quot;$&quot;\ #,##0.00;[Red]&quot;$&quot;\ \-#,##0.00"/>
    <numFmt numFmtId="174" formatCode="&quot;$&quot;\ #,##0.00_);\(&quot;$&quot;\ #,##0.00\)"/>
    <numFmt numFmtId="175" formatCode="_ &quot;$&quot;\ * #,##0_ ;_ &quot;$&quot;\ * \-#,##0_ ;_ &quot;$&quot;\ * &quot;-&quot;_ ;_ @_ "/>
    <numFmt numFmtId="176" formatCode="&quot;$&quot;\ #,##0.00"/>
    <numFmt numFmtId="177" formatCode="_(&quot;$&quot;* #,##0.00_);_(&quot;$&quot;* \(#,##0.00\);_(&quot;$&quot;* &quot;-&quot;??_);_(@_)"/>
    <numFmt numFmtId="178" formatCode="_(* #,##0.00_);_(* \(#,##0.00\);_(* &quot;-&quot;??_);_(@_)"/>
    <numFmt numFmtId="179" formatCode="_(&quot;$&quot;\ * #,##0.00_);_(&quot;$&quot;\ * \(#,##0.00\);_(&quot;$&quot;\ * &quot;-&quot;??_);_(@_)"/>
    <numFmt numFmtId="180" formatCode="_-[$$-240A]* #,##0.00_-;\-[$$-240A]* #,##0.00_-;_-[$$-240A]* &quot;-&quot;??_-;_-@_-"/>
    <numFmt numFmtId="181" formatCode="0.000"/>
    <numFmt numFmtId="182" formatCode="_-&quot;$&quot;\ * #,##0.00_-;\-&quot;$&quot;\ * #,##0.00_-;_-&quot;$&quot;\ * &quot;-&quot;_-;_-@_-"/>
    <numFmt numFmtId="183" formatCode="_-* #,##0.00_-;\-* #,##0.00_-;_-* &quot;-&quot;_-;_-@_-"/>
  </numFmts>
  <fonts count="29">
    <font>
      <sz val="11"/>
      <color theme="1"/>
      <name val="Calibri"/>
      <family val="2"/>
      <scheme val="minor"/>
    </font>
    <font>
      <sz val="11"/>
      <color theme="1"/>
      <name val="Calibri"/>
      <family val="2"/>
      <scheme val="minor"/>
    </font>
    <font>
      <sz val="11"/>
      <name val="Arial Narrow"/>
      <family val="2"/>
    </font>
    <font>
      <sz val="12"/>
      <name val="Arial Narrow"/>
      <family val="2"/>
    </font>
    <font>
      <sz val="10"/>
      <name val="Arial"/>
      <family val="2"/>
    </font>
    <font>
      <b/>
      <sz val="12"/>
      <name val="Arial Narrow"/>
      <family val="2"/>
    </font>
    <font>
      <sz val="10"/>
      <name val="Arial Narrow"/>
      <family val="2"/>
    </font>
    <font>
      <sz val="8"/>
      <name val="Arial Narrow"/>
      <family val="2"/>
    </font>
    <font>
      <b/>
      <sz val="12"/>
      <name val="Arial"/>
      <family val="2"/>
    </font>
    <font>
      <sz val="12"/>
      <name val="Arial"/>
      <family val="2"/>
    </font>
    <font>
      <b/>
      <sz val="12"/>
      <color rgb="FFFF0000"/>
      <name val="Arial"/>
      <family val="2"/>
    </font>
    <font>
      <sz val="10"/>
      <name val="Geneva"/>
    </font>
    <font>
      <sz val="8"/>
      <color rgb="FF595959"/>
      <name val="Arial"/>
      <family val="2"/>
      <charset val="1"/>
    </font>
    <font>
      <b/>
      <sz val="8"/>
      <color rgb="FF595959"/>
      <name val="Arial"/>
      <family val="2"/>
      <charset val="1"/>
    </font>
    <font>
      <sz val="5"/>
      <name val="Arial"/>
      <family val="2"/>
    </font>
    <font>
      <sz val="8"/>
      <name val="Arial"/>
      <family val="2"/>
    </font>
    <font>
      <sz val="9"/>
      <name val="Arial"/>
      <family val="2"/>
    </font>
    <font>
      <b/>
      <sz val="10"/>
      <name val="Arial"/>
      <family val="2"/>
    </font>
    <font>
      <b/>
      <sz val="9"/>
      <name val="Arial"/>
      <family val="2"/>
    </font>
    <font>
      <b/>
      <sz val="8"/>
      <name val="Arial"/>
      <family val="2"/>
    </font>
    <font>
      <b/>
      <sz val="11"/>
      <name val="Arial"/>
      <family val="2"/>
    </font>
    <font>
      <sz val="10"/>
      <color rgb="FF7030A0"/>
      <name val="Arial"/>
      <family val="2"/>
    </font>
    <font>
      <sz val="6"/>
      <name val="Arial"/>
      <family val="2"/>
    </font>
    <font>
      <b/>
      <sz val="6"/>
      <name val="Arial"/>
      <family val="2"/>
    </font>
    <font>
      <sz val="10"/>
      <name val="Geneva"/>
      <family val="2"/>
    </font>
    <font>
      <b/>
      <sz val="7"/>
      <name val="Arial"/>
      <family val="2"/>
    </font>
    <font>
      <sz val="11"/>
      <color rgb="FF000000"/>
      <name val="Calibri"/>
      <family val="2"/>
    </font>
    <font>
      <b/>
      <sz val="28"/>
      <name val="Calibri"/>
      <family val="2"/>
    </font>
    <font>
      <sz val="28"/>
      <name val="Calibri"/>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00FF00"/>
        <bgColor indexed="64"/>
      </patternFill>
    </fill>
    <fill>
      <patternFill patternType="solid">
        <fgColor theme="0" tint="-0.14999847407452621"/>
        <bgColor indexed="64"/>
      </patternFill>
    </fill>
  </fills>
  <borders count="85">
    <border>
      <left/>
      <right/>
      <top/>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double">
        <color indexed="64"/>
      </left>
      <right style="medium">
        <color indexed="64"/>
      </right>
      <top/>
      <bottom/>
      <diagonal/>
    </border>
    <border>
      <left/>
      <right style="medium">
        <color indexed="64"/>
      </right>
      <top style="thick">
        <color indexed="64"/>
      </top>
      <bottom/>
      <diagonal/>
    </border>
    <border>
      <left/>
      <right/>
      <top style="thick">
        <color auto="1"/>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thick">
        <color indexed="64"/>
      </left>
      <right style="hair">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right style="double">
        <color auto="1"/>
      </right>
      <top style="double">
        <color auto="1"/>
      </top>
      <bottom/>
      <diagonal/>
    </border>
    <border>
      <left/>
      <right/>
      <top style="double">
        <color auto="1"/>
      </top>
      <bottom/>
      <diagonal/>
    </border>
    <border>
      <left style="double">
        <color indexed="64"/>
      </left>
      <right/>
      <top style="double">
        <color indexed="64"/>
      </top>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style="medium">
        <color indexed="64"/>
      </bottom>
      <diagonal/>
    </border>
  </borders>
  <cellStyleXfs count="36">
    <xf numFmtId="0" fontId="0" fillId="0" borderId="0"/>
    <xf numFmtId="0" fontId="1" fillId="0" borderId="0"/>
    <xf numFmtId="165" fontId="4" fillId="0" borderId="0" applyFont="0" applyFill="0" applyBorder="0" applyAlignment="0" applyProtection="0"/>
    <xf numFmtId="0" fontId="4" fillId="0" borderId="0"/>
    <xf numFmtId="0" fontId="1" fillId="0" borderId="0"/>
    <xf numFmtId="9" fontId="4" fillId="0" borderId="0" applyFont="0" applyFill="0" applyBorder="0" applyAlignment="0" applyProtection="0"/>
    <xf numFmtId="167" fontId="4" fillId="0" borderId="0" applyFont="0" applyFill="0" applyBorder="0" applyAlignment="0" applyProtection="0"/>
    <xf numFmtId="0" fontId="4" fillId="0" borderId="0"/>
    <xf numFmtId="171" fontId="4" fillId="0" borderId="0" applyFont="0" applyFill="0" applyBorder="0" applyAlignment="0" applyProtection="0"/>
    <xf numFmtId="0" fontId="4" fillId="0" borderId="0"/>
    <xf numFmtId="173"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78" fontId="4" fillId="0" borderId="0" applyFont="0" applyFill="0" applyBorder="0" applyAlignment="0" applyProtection="0"/>
    <xf numFmtId="0" fontId="4" fillId="0" borderId="0"/>
    <xf numFmtId="0" fontId="4" fillId="0" borderId="0"/>
    <xf numFmtId="0" fontId="11" fillId="0" borderId="0"/>
    <xf numFmtId="0" fontId="4" fillId="0" borderId="0"/>
    <xf numFmtId="0" fontId="4" fillId="0" borderId="0"/>
    <xf numFmtId="179" fontId="4" fillId="0" borderId="0" applyFont="0" applyFill="0" applyBorder="0" applyAlignment="0" applyProtection="0"/>
    <xf numFmtId="178"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0" fontId="24" fillId="0" borderId="0"/>
    <xf numFmtId="0" fontId="26" fillId="0" borderId="0" applyNumberFormat="0" applyBorder="0" applyAlignment="0"/>
    <xf numFmtId="0" fontId="1" fillId="0" borderId="0"/>
    <xf numFmtId="0" fontId="4" fillId="0" borderId="0"/>
    <xf numFmtId="42" fontId="26" fillId="0" borderId="0" applyFont="0" applyFill="0" applyBorder="0" applyAlignment="0" applyProtection="0"/>
    <xf numFmtId="41" fontId="26" fillId="0" borderId="0" applyFont="0" applyFill="0" applyBorder="0" applyAlignment="0" applyProtection="0"/>
    <xf numFmtId="9" fontId="4" fillId="0" borderId="0" applyFont="0" applyFill="0" applyBorder="0" applyAlignment="0" applyProtection="0"/>
    <xf numFmtId="179" fontId="26" fillId="0" borderId="0" applyFont="0" applyFill="0" applyBorder="0" applyAlignment="0" applyProtection="0"/>
    <xf numFmtId="178" fontId="26" fillId="0" borderId="0" applyFont="0" applyFill="0" applyBorder="0" applyAlignment="0" applyProtection="0"/>
    <xf numFmtId="9" fontId="26"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892">
    <xf numFmtId="0" fontId="0" fillId="0" borderId="0" xfId="0"/>
    <xf numFmtId="0" fontId="2" fillId="0" borderId="0" xfId="1" applyFont="1"/>
    <xf numFmtId="0" fontId="2" fillId="0" borderId="0" xfId="1" applyFont="1" applyAlignment="1">
      <alignment horizontal="center"/>
    </xf>
    <xf numFmtId="0" fontId="3" fillId="0" borderId="0" xfId="1" applyFont="1"/>
    <xf numFmtId="0" fontId="3" fillId="0" borderId="0" xfId="1" applyFont="1" applyAlignment="1">
      <alignment horizontal="center"/>
    </xf>
    <xf numFmtId="0" fontId="3" fillId="0" borderId="1" xfId="1" applyFont="1" applyBorder="1"/>
    <xf numFmtId="0" fontId="3" fillId="0" borderId="2" xfId="1" applyFont="1" applyBorder="1"/>
    <xf numFmtId="166" fontId="3" fillId="0" borderId="2" xfId="2" applyNumberFormat="1" applyFont="1" applyBorder="1"/>
    <xf numFmtId="0" fontId="3" fillId="0" borderId="2" xfId="1" applyFont="1" applyBorder="1" applyAlignment="1">
      <alignment horizontal="center"/>
    </xf>
    <xf numFmtId="0" fontId="3" fillId="0" borderId="3" xfId="3" applyFont="1" applyBorder="1"/>
    <xf numFmtId="0" fontId="3" fillId="0" borderId="4" xfId="1" applyFont="1" applyBorder="1"/>
    <xf numFmtId="0" fontId="3" fillId="0" borderId="10" xfId="1" applyFont="1" applyBorder="1"/>
    <xf numFmtId="9" fontId="3" fillId="3" borderId="11" xfId="5" applyFont="1" applyFill="1" applyBorder="1" applyAlignment="1">
      <alignment horizontal="center" vertical="center"/>
    </xf>
    <xf numFmtId="168" fontId="5" fillId="0" borderId="12" xfId="6" applyNumberFormat="1" applyFont="1" applyFill="1" applyBorder="1" applyAlignment="1">
      <alignment horizontal="center" vertical="center"/>
    </xf>
    <xf numFmtId="0" fontId="6" fillId="0" borderId="0" xfId="3" applyFont="1"/>
    <xf numFmtId="0" fontId="3" fillId="0" borderId="0" xfId="3" applyFont="1"/>
    <xf numFmtId="0" fontId="3" fillId="0" borderId="4" xfId="3" applyFont="1" applyBorder="1"/>
    <xf numFmtId="0" fontId="3" fillId="0" borderId="10" xfId="3" applyFont="1" applyBorder="1"/>
    <xf numFmtId="0" fontId="7" fillId="0" borderId="0" xfId="3" applyFont="1"/>
    <xf numFmtId="169" fontId="3" fillId="0" borderId="4" xfId="3" applyNumberFormat="1" applyFont="1" applyBorder="1"/>
    <xf numFmtId="168" fontId="5" fillId="0" borderId="19" xfId="6" applyNumberFormat="1" applyFont="1" applyFill="1" applyBorder="1" applyAlignment="1">
      <alignment horizontal="center" vertical="center"/>
    </xf>
    <xf numFmtId="170" fontId="3" fillId="0" borderId="4" xfId="3" applyNumberFormat="1" applyFont="1" applyBorder="1"/>
    <xf numFmtId="0" fontId="5" fillId="0" borderId="23" xfId="7" applyFont="1" applyBorder="1" applyAlignment="1">
      <alignment vertical="center"/>
    </xf>
    <xf numFmtId="39" fontId="5" fillId="0" borderId="0" xfId="8" applyNumberFormat="1" applyFont="1" applyBorder="1" applyAlignment="1">
      <alignment vertical="center"/>
    </xf>
    <xf numFmtId="172" fontId="3" fillId="0" borderId="0" xfId="8" applyNumberFormat="1" applyFont="1" applyBorder="1"/>
    <xf numFmtId="2" fontId="3" fillId="0" borderId="0" xfId="9" applyNumberFormat="1" applyFont="1"/>
    <xf numFmtId="0" fontId="3" fillId="0" borderId="0" xfId="9" applyFont="1"/>
    <xf numFmtId="0" fontId="3" fillId="0" borderId="0" xfId="9" applyFont="1" applyAlignment="1">
      <alignment horizontal="center"/>
    </xf>
    <xf numFmtId="174" fontId="5" fillId="0" borderId="24" xfId="10" applyNumberFormat="1" applyFont="1" applyBorder="1" applyAlignment="1">
      <alignment horizontal="right" vertical="center" wrapText="1"/>
    </xf>
    <xf numFmtId="172" fontId="8" fillId="0" borderId="25" xfId="8" applyNumberFormat="1" applyFont="1" applyBorder="1" applyAlignment="1">
      <alignment vertical="center"/>
    </xf>
    <xf numFmtId="9" fontId="9" fillId="0" borderId="25" xfId="8" applyNumberFormat="1" applyFont="1" applyBorder="1" applyAlignment="1">
      <alignment horizontal="center" vertical="center"/>
    </xf>
    <xf numFmtId="0" fontId="8" fillId="0" borderId="26" xfId="9" applyFont="1" applyBorder="1" applyAlignment="1">
      <alignment horizontal="left" vertical="center"/>
    </xf>
    <xf numFmtId="174" fontId="3" fillId="0" borderId="30" xfId="10" applyNumberFormat="1" applyFont="1" applyBorder="1" applyAlignment="1">
      <alignment horizontal="right" vertical="center" wrapText="1"/>
    </xf>
    <xf numFmtId="174" fontId="3" fillId="0" borderId="34" xfId="10" applyNumberFormat="1" applyFont="1" applyBorder="1" applyAlignment="1">
      <alignment horizontal="right" vertical="center" wrapText="1"/>
    </xf>
    <xf numFmtId="174" fontId="3" fillId="0" borderId="35" xfId="10" applyNumberFormat="1" applyFont="1" applyBorder="1" applyAlignment="1">
      <alignment horizontal="right" vertical="center" wrapText="1"/>
    </xf>
    <xf numFmtId="0" fontId="5" fillId="4" borderId="39" xfId="7" applyFont="1" applyFill="1" applyBorder="1" applyAlignment="1">
      <alignment vertical="center"/>
    </xf>
    <xf numFmtId="0" fontId="5" fillId="4" borderId="40" xfId="7" applyFont="1" applyFill="1" applyBorder="1" applyAlignment="1">
      <alignment vertical="center"/>
    </xf>
    <xf numFmtId="0" fontId="5" fillId="4" borderId="41" xfId="7" applyFont="1" applyFill="1" applyBorder="1" applyAlignment="1">
      <alignment vertical="center"/>
    </xf>
    <xf numFmtId="176" fontId="5" fillId="0" borderId="24" xfId="11" applyNumberFormat="1" applyFont="1" applyBorder="1" applyAlignment="1">
      <alignment horizontal="right" vertical="center"/>
    </xf>
    <xf numFmtId="0" fontId="3" fillId="0" borderId="8" xfId="1" applyFont="1" applyBorder="1"/>
    <xf numFmtId="4" fontId="3" fillId="0" borderId="12" xfId="11" applyNumberFormat="1" applyFont="1" applyBorder="1" applyAlignment="1">
      <alignment vertical="center" wrapText="1"/>
    </xf>
    <xf numFmtId="0" fontId="3" fillId="0" borderId="8" xfId="1" applyFont="1" applyBorder="1" applyAlignment="1">
      <alignment horizontal="center"/>
    </xf>
    <xf numFmtId="0" fontId="3" fillId="0" borderId="9" xfId="7" applyFont="1" applyBorder="1" applyAlignment="1">
      <alignment horizontal="left" vertical="center"/>
    </xf>
    <xf numFmtId="0" fontId="2" fillId="0" borderId="4" xfId="1" applyFont="1" applyBorder="1"/>
    <xf numFmtId="0" fontId="9" fillId="5" borderId="12" xfId="14" applyFont="1" applyFill="1" applyBorder="1" applyAlignment="1">
      <alignment horizontal="center" vertical="center"/>
    </xf>
    <xf numFmtId="0" fontId="9" fillId="5" borderId="12" xfId="9" applyFont="1" applyFill="1" applyBorder="1" applyAlignment="1">
      <alignment horizontal="left" vertical="justify" wrapText="1"/>
    </xf>
    <xf numFmtId="0" fontId="9" fillId="5" borderId="43" xfId="14" applyFont="1" applyFill="1" applyBorder="1" applyAlignment="1">
      <alignment horizontal="center" vertical="center"/>
    </xf>
    <xf numFmtId="0" fontId="2" fillId="0" borderId="10" xfId="1" applyFont="1" applyBorder="1"/>
    <xf numFmtId="174" fontId="3" fillId="5" borderId="11" xfId="10" applyNumberFormat="1" applyFont="1" applyFill="1" applyBorder="1" applyAlignment="1">
      <alignment horizontal="right" vertical="center" wrapText="1"/>
    </xf>
    <xf numFmtId="0" fontId="9" fillId="5" borderId="12" xfId="9" applyFont="1" applyFill="1" applyBorder="1" applyAlignment="1">
      <alignment horizontal="center" vertical="center" wrapText="1"/>
    </xf>
    <xf numFmtId="0" fontId="9" fillId="5" borderId="12" xfId="15" applyFont="1" applyFill="1" applyBorder="1" applyAlignment="1">
      <alignment horizontal="center" vertical="center"/>
    </xf>
    <xf numFmtId="0" fontId="9" fillId="5" borderId="20" xfId="16" applyFont="1" applyFill="1" applyBorder="1" applyAlignment="1">
      <alignment horizontal="center" vertical="center"/>
    </xf>
    <xf numFmtId="177" fontId="3" fillId="5" borderId="44" xfId="12" applyNumberFormat="1" applyFont="1" applyFill="1" applyBorder="1" applyAlignment="1">
      <alignment horizontal="right" vertical="center"/>
    </xf>
    <xf numFmtId="178" fontId="3" fillId="5" borderId="44" xfId="13" applyFont="1" applyFill="1" applyBorder="1" applyAlignment="1">
      <alignment vertical="center"/>
    </xf>
    <xf numFmtId="0" fontId="9" fillId="5" borderId="12" xfId="17" applyFont="1" applyFill="1" applyBorder="1" applyAlignment="1">
      <alignment horizontal="center" vertical="center"/>
    </xf>
    <xf numFmtId="174" fontId="3" fillId="5" borderId="19" xfId="10" applyNumberFormat="1" applyFont="1" applyFill="1" applyBorder="1" applyAlignment="1">
      <alignment horizontal="right" vertical="center" wrapText="1"/>
    </xf>
    <xf numFmtId="0" fontId="9" fillId="5" borderId="20" xfId="14" applyFont="1" applyFill="1" applyBorder="1" applyAlignment="1">
      <alignment horizontal="center" vertical="center"/>
    </xf>
    <xf numFmtId="0" fontId="9" fillId="5" borderId="20" xfId="9" applyFont="1" applyFill="1" applyBorder="1" applyAlignment="1">
      <alignment horizontal="left" vertical="justify" wrapText="1"/>
    </xf>
    <xf numFmtId="0" fontId="5" fillId="0" borderId="6" xfId="17" applyFont="1" applyBorder="1" applyAlignment="1">
      <alignment horizontal="center" vertical="center" wrapText="1"/>
    </xf>
    <xf numFmtId="0" fontId="3" fillId="0" borderId="51" xfId="1" applyFont="1" applyBorder="1"/>
    <xf numFmtId="0" fontId="2" fillId="2" borderId="0" xfId="1" applyFont="1" applyFill="1"/>
    <xf numFmtId="0" fontId="3" fillId="2" borderId="0" xfId="1" applyFont="1" applyFill="1"/>
    <xf numFmtId="0" fontId="3" fillId="2" borderId="4" xfId="1" applyFont="1" applyFill="1" applyBorder="1"/>
    <xf numFmtId="0" fontId="3" fillId="2" borderId="51" xfId="1" applyFont="1" applyFill="1" applyBorder="1"/>
    <xf numFmtId="0" fontId="12" fillId="0" borderId="0" xfId="3" applyFont="1" applyAlignment="1">
      <alignment horizontal="left"/>
    </xf>
    <xf numFmtId="0" fontId="13" fillId="0" borderId="0" xfId="3" applyFont="1" applyAlignment="1">
      <alignment horizontal="left"/>
    </xf>
    <xf numFmtId="0" fontId="12" fillId="0" borderId="55" xfId="3" applyFont="1" applyBorder="1" applyAlignment="1">
      <alignment horizontal="left"/>
    </xf>
    <xf numFmtId="0" fontId="13" fillId="0" borderId="55" xfId="3" applyFont="1" applyBorder="1" applyAlignment="1">
      <alignment horizontal="left"/>
    </xf>
    <xf numFmtId="0" fontId="4" fillId="0" borderId="0" xfId="18"/>
    <xf numFmtId="0" fontId="4" fillId="0" borderId="8" xfId="18" applyBorder="1"/>
    <xf numFmtId="0" fontId="14" fillId="0" borderId="8" xfId="18" applyFont="1" applyBorder="1" applyAlignment="1">
      <alignment horizontal="left"/>
    </xf>
    <xf numFmtId="0" fontId="15" fillId="0" borderId="9" xfId="18" applyFont="1" applyBorder="1" applyAlignment="1">
      <alignment horizontal="left"/>
    </xf>
    <xf numFmtId="0" fontId="14" fillId="0" borderId="0" xfId="18" applyFont="1" applyAlignment="1">
      <alignment horizontal="left"/>
    </xf>
    <xf numFmtId="0" fontId="15" fillId="0" borderId="14" xfId="18" applyFont="1" applyBorder="1" applyAlignment="1">
      <alignment horizontal="left"/>
    </xf>
    <xf numFmtId="0" fontId="4" fillId="0" borderId="33" xfId="18" applyBorder="1" applyAlignment="1">
      <alignment horizontal="center"/>
    </xf>
    <xf numFmtId="0" fontId="4" fillId="0" borderId="0" xfId="18" applyAlignment="1">
      <alignment horizontal="center"/>
    </xf>
    <xf numFmtId="0" fontId="4" fillId="0" borderId="14" xfId="18" applyBorder="1" applyAlignment="1">
      <alignment horizontal="left"/>
    </xf>
    <xf numFmtId="0" fontId="4" fillId="0" borderId="33" xfId="18" applyBorder="1"/>
    <xf numFmtId="0" fontId="4" fillId="0" borderId="14" xfId="18" applyBorder="1"/>
    <xf numFmtId="0" fontId="16" fillId="0" borderId="0" xfId="18" applyFont="1"/>
    <xf numFmtId="0" fontId="16" fillId="0" borderId="33" xfId="18" applyFont="1" applyBorder="1"/>
    <xf numFmtId="0" fontId="16" fillId="0" borderId="14" xfId="18" applyFont="1" applyBorder="1"/>
    <xf numFmtId="0" fontId="17" fillId="0" borderId="14" xfId="18" applyFont="1" applyBorder="1" applyAlignment="1">
      <alignment horizontal="left"/>
    </xf>
    <xf numFmtId="0" fontId="17" fillId="0" borderId="33" xfId="18" applyFont="1" applyBorder="1" applyAlignment="1">
      <alignment horizontal="justify" vertical="center" wrapText="1"/>
    </xf>
    <xf numFmtId="0" fontId="17" fillId="0" borderId="0" xfId="18" applyFont="1" applyAlignment="1">
      <alignment horizontal="justify" vertical="center" wrapText="1"/>
    </xf>
    <xf numFmtId="0" fontId="17" fillId="0" borderId="14" xfId="18" applyFont="1" applyBorder="1" applyAlignment="1">
      <alignment horizontal="justify" vertical="center" wrapText="1"/>
    </xf>
    <xf numFmtId="0" fontId="4" fillId="0" borderId="22" xfId="18" applyBorder="1"/>
    <xf numFmtId="0" fontId="17" fillId="0" borderId="23" xfId="18" applyFont="1" applyBorder="1"/>
    <xf numFmtId="0" fontId="4" fillId="0" borderId="36" xfId="18" applyBorder="1"/>
    <xf numFmtId="0" fontId="4" fillId="0" borderId="37" xfId="18" applyBorder="1"/>
    <xf numFmtId="0" fontId="4" fillId="0" borderId="38" xfId="18" applyBorder="1"/>
    <xf numFmtId="180" fontId="16" fillId="2" borderId="24" xfId="19" applyNumberFormat="1" applyFont="1" applyFill="1" applyBorder="1" applyAlignment="1">
      <alignment horizontal="right"/>
    </xf>
    <xf numFmtId="0" fontId="16" fillId="2" borderId="33" xfId="18" applyFont="1" applyFill="1" applyBorder="1"/>
    <xf numFmtId="0" fontId="16" fillId="2" borderId="0" xfId="18" applyFont="1" applyFill="1"/>
    <xf numFmtId="0" fontId="16" fillId="2" borderId="14" xfId="18" applyFont="1" applyFill="1" applyBorder="1"/>
    <xf numFmtId="178" fontId="16" fillId="2" borderId="11" xfId="20" applyFont="1" applyFill="1" applyBorder="1"/>
    <xf numFmtId="9" fontId="16" fillId="2" borderId="12" xfId="21" applyFont="1" applyFill="1" applyBorder="1" applyAlignment="1">
      <alignment horizontal="center"/>
    </xf>
    <xf numFmtId="9" fontId="16" fillId="2" borderId="63" xfId="21" applyFont="1" applyFill="1" applyBorder="1"/>
    <xf numFmtId="178" fontId="16" fillId="2" borderId="25" xfId="20" applyFont="1" applyFill="1" applyBorder="1"/>
    <xf numFmtId="0" fontId="16" fillId="2" borderId="25" xfId="18" applyFont="1" applyFill="1" applyBorder="1"/>
    <xf numFmtId="0" fontId="16" fillId="2" borderId="26" xfId="18" applyFont="1" applyFill="1" applyBorder="1"/>
    <xf numFmtId="9" fontId="16" fillId="2" borderId="65" xfId="21" applyFont="1" applyFill="1" applyBorder="1"/>
    <xf numFmtId="178" fontId="16" fillId="2" borderId="31" xfId="20" applyFont="1" applyFill="1" applyBorder="1"/>
    <xf numFmtId="0" fontId="16" fillId="2" borderId="16" xfId="18" applyFont="1" applyFill="1" applyBorder="1"/>
    <xf numFmtId="0" fontId="16" fillId="2" borderId="17" xfId="18" applyFont="1" applyFill="1" applyBorder="1"/>
    <xf numFmtId="0" fontId="16" fillId="2" borderId="31" xfId="18" applyFont="1" applyFill="1" applyBorder="1"/>
    <xf numFmtId="0" fontId="18" fillId="2" borderId="46" xfId="18" applyFont="1" applyFill="1" applyBorder="1" applyAlignment="1">
      <alignment horizontal="center" wrapText="1"/>
    </xf>
    <xf numFmtId="0" fontId="18" fillId="2" borderId="67" xfId="18" applyFont="1" applyFill="1" applyBorder="1" applyAlignment="1">
      <alignment horizontal="center" wrapText="1"/>
    </xf>
    <xf numFmtId="0" fontId="18" fillId="2" borderId="47" xfId="18" applyFont="1" applyFill="1" applyBorder="1" applyAlignment="1">
      <alignment horizontal="center" wrapText="1"/>
    </xf>
    <xf numFmtId="0" fontId="18" fillId="2" borderId="22" xfId="18" applyFont="1" applyFill="1" applyBorder="1" applyAlignment="1">
      <alignment horizontal="center"/>
    </xf>
    <xf numFmtId="0" fontId="4" fillId="2" borderId="50" xfId="18" applyFill="1" applyBorder="1"/>
    <xf numFmtId="0" fontId="4" fillId="2" borderId="31" xfId="18" applyFill="1" applyBorder="1"/>
    <xf numFmtId="0" fontId="17" fillId="2" borderId="32" xfId="18" applyFont="1" applyFill="1" applyBorder="1"/>
    <xf numFmtId="179" fontId="16" fillId="2" borderId="24" xfId="19" applyFont="1" applyFill="1" applyBorder="1" applyAlignment="1">
      <alignment horizontal="right"/>
    </xf>
    <xf numFmtId="180" fontId="16" fillId="2" borderId="11" xfId="18" applyNumberFormat="1" applyFont="1" applyFill="1" applyBorder="1" applyAlignment="1">
      <alignment horizontal="right"/>
    </xf>
    <xf numFmtId="180" fontId="16" fillId="2" borderId="69" xfId="18" applyNumberFormat="1" applyFont="1" applyFill="1" applyBorder="1" applyAlignment="1">
      <alignment horizontal="right"/>
    </xf>
    <xf numFmtId="9" fontId="16" fillId="2" borderId="8" xfId="22" applyFont="1" applyFill="1" applyBorder="1" applyAlignment="1">
      <alignment horizontal="right"/>
    </xf>
    <xf numFmtId="180" fontId="16" fillId="2" borderId="12" xfId="18" applyNumberFormat="1" applyFont="1" applyFill="1" applyBorder="1" applyAlignment="1">
      <alignment horizontal="right"/>
    </xf>
    <xf numFmtId="9" fontId="16" fillId="2" borderId="31" xfId="22" applyFont="1" applyFill="1" applyBorder="1" applyAlignment="1">
      <alignment horizontal="right"/>
    </xf>
    <xf numFmtId="0" fontId="16" fillId="2" borderId="31" xfId="18" applyFont="1" applyFill="1" applyBorder="1" applyAlignment="1">
      <alignment horizontal="left"/>
    </xf>
    <xf numFmtId="0" fontId="16" fillId="2" borderId="32" xfId="18" applyFont="1" applyFill="1" applyBorder="1" applyAlignment="1">
      <alignment horizontal="left"/>
    </xf>
    <xf numFmtId="0" fontId="18" fillId="2" borderId="46" xfId="18" applyFont="1" applyFill="1" applyBorder="1" applyAlignment="1">
      <alignment horizontal="center" vertical="center" wrapText="1"/>
    </xf>
    <xf numFmtId="0" fontId="18" fillId="2" borderId="47" xfId="18" applyFont="1" applyFill="1" applyBorder="1" applyAlignment="1">
      <alignment horizontal="center" vertical="center" wrapText="1"/>
    </xf>
    <xf numFmtId="0" fontId="18" fillId="2" borderId="22" xfId="18" applyFont="1" applyFill="1" applyBorder="1" applyAlignment="1">
      <alignment horizontal="center" vertical="center" wrapText="1"/>
    </xf>
    <xf numFmtId="0" fontId="18" fillId="2" borderId="47" xfId="18" applyFont="1" applyFill="1" applyBorder="1" applyAlignment="1">
      <alignment horizontal="center" vertical="center"/>
    </xf>
    <xf numFmtId="180" fontId="16" fillId="2" borderId="70" xfId="18" applyNumberFormat="1" applyFont="1" applyFill="1" applyBorder="1" applyAlignment="1">
      <alignment horizontal="right"/>
    </xf>
    <xf numFmtId="2" fontId="16" fillId="2" borderId="69" xfId="18" applyNumberFormat="1" applyFont="1" applyFill="1" applyBorder="1" applyAlignment="1">
      <alignment horizontal="right"/>
    </xf>
    <xf numFmtId="2" fontId="16" fillId="2" borderId="8" xfId="18" applyNumberFormat="1" applyFont="1" applyFill="1" applyBorder="1" applyAlignment="1">
      <alignment horizontal="right"/>
    </xf>
    <xf numFmtId="0" fontId="16" fillId="2" borderId="6" xfId="18" applyFont="1" applyFill="1" applyBorder="1" applyAlignment="1">
      <alignment horizontal="center"/>
    </xf>
    <xf numFmtId="2" fontId="16" fillId="2" borderId="12" xfId="18" applyNumberFormat="1" applyFont="1" applyFill="1" applyBorder="1" applyAlignment="1">
      <alignment horizontal="right"/>
    </xf>
    <xf numFmtId="2" fontId="16" fillId="2" borderId="31" xfId="18" applyNumberFormat="1" applyFont="1" applyFill="1" applyBorder="1" applyAlignment="1">
      <alignment horizontal="right"/>
    </xf>
    <xf numFmtId="0" fontId="16" fillId="2" borderId="12" xfId="18" applyFont="1" applyFill="1" applyBorder="1" applyAlignment="1">
      <alignment horizontal="center"/>
    </xf>
    <xf numFmtId="0" fontId="16" fillId="2" borderId="65" xfId="18" applyFont="1" applyFill="1" applyBorder="1" applyAlignment="1">
      <alignment horizontal="left"/>
    </xf>
    <xf numFmtId="0" fontId="18" fillId="2" borderId="46" xfId="18" applyFont="1" applyFill="1" applyBorder="1" applyAlignment="1">
      <alignment horizontal="center" vertical="center"/>
    </xf>
    <xf numFmtId="0" fontId="16" fillId="2" borderId="50" xfId="18" applyFont="1" applyFill="1" applyBorder="1"/>
    <xf numFmtId="180" fontId="16" fillId="2" borderId="5" xfId="18" applyNumberFormat="1" applyFont="1" applyFill="1" applyBorder="1" applyAlignment="1">
      <alignment horizontal="right"/>
    </xf>
    <xf numFmtId="2" fontId="16" fillId="2" borderId="6" xfId="18" applyNumberFormat="1" applyFont="1" applyFill="1" applyBorder="1" applyAlignment="1">
      <alignment horizontal="right"/>
    </xf>
    <xf numFmtId="0" fontId="16" fillId="2" borderId="16" xfId="18" applyFont="1" applyFill="1" applyBorder="1" applyAlignment="1">
      <alignment horizontal="center"/>
    </xf>
    <xf numFmtId="0" fontId="16" fillId="2" borderId="31" xfId="18" applyFont="1" applyFill="1" applyBorder="1" applyAlignment="1">
      <alignment horizontal="center"/>
    </xf>
    <xf numFmtId="0" fontId="18" fillId="2" borderId="46" xfId="18" applyFont="1" applyFill="1" applyBorder="1" applyAlignment="1">
      <alignment horizontal="center"/>
    </xf>
    <xf numFmtId="0" fontId="18" fillId="2" borderId="68" xfId="18" applyFont="1" applyFill="1" applyBorder="1" applyAlignment="1">
      <alignment horizontal="center"/>
    </xf>
    <xf numFmtId="0" fontId="18" fillId="2" borderId="47" xfId="18" applyFont="1" applyFill="1" applyBorder="1" applyAlignment="1">
      <alignment horizontal="center"/>
    </xf>
    <xf numFmtId="0" fontId="16" fillId="2" borderId="8" xfId="18" applyFont="1" applyFill="1" applyBorder="1"/>
    <xf numFmtId="0" fontId="16" fillId="2" borderId="9" xfId="18" applyFont="1" applyFill="1" applyBorder="1"/>
    <xf numFmtId="0" fontId="18" fillId="2" borderId="14" xfId="18" applyFont="1" applyFill="1" applyBorder="1"/>
    <xf numFmtId="180" fontId="16" fillId="2" borderId="42" xfId="18" applyNumberFormat="1" applyFont="1" applyFill="1" applyBorder="1" applyAlignment="1">
      <alignment horizontal="right"/>
    </xf>
    <xf numFmtId="2" fontId="16" fillId="2" borderId="15" xfId="18" applyNumberFormat="1" applyFont="1" applyFill="1" applyBorder="1" applyAlignment="1">
      <alignment horizontal="right"/>
    </xf>
    <xf numFmtId="2" fontId="16" fillId="2" borderId="71" xfId="18" applyNumberFormat="1" applyFont="1" applyFill="1" applyBorder="1" applyAlignment="1">
      <alignment horizontal="right"/>
    </xf>
    <xf numFmtId="0" fontId="16" fillId="2" borderId="15" xfId="18" applyFont="1" applyFill="1" applyBorder="1" applyAlignment="1">
      <alignment horizontal="left"/>
    </xf>
    <xf numFmtId="0" fontId="16" fillId="2" borderId="71" xfId="18" applyFont="1" applyFill="1" applyBorder="1" applyAlignment="1">
      <alignment horizontal="left"/>
    </xf>
    <xf numFmtId="0" fontId="16" fillId="2" borderId="16" xfId="18" applyFont="1" applyFill="1" applyBorder="1" applyAlignment="1">
      <alignment horizontal="left"/>
    </xf>
    <xf numFmtId="0" fontId="16" fillId="2" borderId="17" xfId="18" applyFont="1" applyFill="1" applyBorder="1" applyAlignment="1">
      <alignment horizontal="left"/>
    </xf>
    <xf numFmtId="0" fontId="4" fillId="2" borderId="33" xfId="18" applyFill="1" applyBorder="1"/>
    <xf numFmtId="0" fontId="4" fillId="2" borderId="0" xfId="18" applyFill="1"/>
    <xf numFmtId="0" fontId="4" fillId="2" borderId="8" xfId="18" applyFill="1" applyBorder="1"/>
    <xf numFmtId="0" fontId="19" fillId="2" borderId="14" xfId="18" applyFont="1" applyFill="1" applyBorder="1"/>
    <xf numFmtId="0" fontId="4" fillId="2" borderId="74" xfId="18" applyFill="1" applyBorder="1"/>
    <xf numFmtId="0" fontId="4" fillId="2" borderId="16" xfId="18" applyFill="1" applyBorder="1"/>
    <xf numFmtId="0" fontId="17" fillId="2" borderId="17" xfId="18" applyFont="1" applyFill="1" applyBorder="1"/>
    <xf numFmtId="0" fontId="4" fillId="2" borderId="14" xfId="18" applyFill="1" applyBorder="1"/>
    <xf numFmtId="0" fontId="4" fillId="2" borderId="75" xfId="18" applyFill="1" applyBorder="1" applyAlignment="1">
      <alignment horizontal="right"/>
    </xf>
    <xf numFmtId="0" fontId="4" fillId="2" borderId="26" xfId="18" applyFill="1" applyBorder="1" applyAlignment="1">
      <alignment horizontal="center"/>
    </xf>
    <xf numFmtId="0" fontId="4" fillId="2" borderId="75" xfId="18" applyFill="1" applyBorder="1" applyAlignment="1">
      <alignment horizontal="center"/>
    </xf>
    <xf numFmtId="0" fontId="17" fillId="2" borderId="35" xfId="18" applyFont="1" applyFill="1" applyBorder="1" applyAlignment="1">
      <alignment horizontal="center" vertical="center"/>
    </xf>
    <xf numFmtId="0" fontId="17" fillId="2" borderId="23" xfId="18" applyFont="1" applyFill="1" applyBorder="1" applyAlignment="1">
      <alignment horizontal="center" vertical="center" wrapText="1"/>
    </xf>
    <xf numFmtId="0" fontId="4" fillId="0" borderId="0" xfId="18" applyProtection="1">
      <protection locked="0"/>
    </xf>
    <xf numFmtId="0" fontId="15" fillId="0" borderId="0" xfId="18" applyFont="1" applyAlignment="1">
      <alignment vertical="top"/>
    </xf>
    <xf numFmtId="0" fontId="15" fillId="0" borderId="33" xfId="18" applyFont="1" applyBorder="1" applyAlignment="1">
      <alignment horizontal="center" vertical="top"/>
    </xf>
    <xf numFmtId="0" fontId="15" fillId="0" borderId="0" xfId="18" applyFont="1" applyAlignment="1">
      <alignment horizontal="center" vertical="top"/>
    </xf>
    <xf numFmtId="0" fontId="19" fillId="0" borderId="0" xfId="18" applyFont="1" applyAlignment="1">
      <alignment vertical="top"/>
    </xf>
    <xf numFmtId="0" fontId="19" fillId="0" borderId="14" xfId="18" applyFont="1" applyBorder="1" applyAlignment="1" applyProtection="1">
      <alignment vertical="top"/>
      <protection locked="0"/>
    </xf>
    <xf numFmtId="0" fontId="4" fillId="0" borderId="28" xfId="18" applyBorder="1" applyAlignment="1">
      <alignment horizontal="center"/>
    </xf>
    <xf numFmtId="0" fontId="17" fillId="0" borderId="0" xfId="18" applyFont="1"/>
    <xf numFmtId="0" fontId="17" fillId="0" borderId="14" xfId="18" applyFont="1" applyBorder="1" applyProtection="1">
      <protection locked="0"/>
    </xf>
    <xf numFmtId="0" fontId="21" fillId="2" borderId="27" xfId="18" applyFont="1" applyFill="1" applyBorder="1" applyAlignment="1">
      <alignment horizontal="center"/>
    </xf>
    <xf numFmtId="0" fontId="17" fillId="2" borderId="0" xfId="18" applyFont="1" applyFill="1" applyAlignment="1">
      <alignment horizontal="center"/>
    </xf>
    <xf numFmtId="0" fontId="4" fillId="2" borderId="28" xfId="18" applyFill="1" applyBorder="1" applyAlignment="1">
      <alignment horizontal="center"/>
    </xf>
    <xf numFmtId="0" fontId="4" fillId="0" borderId="33" xfId="18" applyBorder="1" applyAlignment="1" applyProtection="1">
      <alignment horizontal="center"/>
      <protection locked="0"/>
    </xf>
    <xf numFmtId="0" fontId="4" fillId="0" borderId="0" xfId="18" applyAlignment="1" applyProtection="1">
      <alignment horizontal="center"/>
      <protection locked="0"/>
    </xf>
    <xf numFmtId="0" fontId="17" fillId="0" borderId="0" xfId="18" applyFont="1" applyAlignment="1" applyProtection="1">
      <alignment horizontal="center"/>
      <protection locked="0"/>
    </xf>
    <xf numFmtId="0" fontId="4" fillId="0" borderId="28" xfId="18" applyBorder="1" applyProtection="1">
      <protection locked="0"/>
    </xf>
    <xf numFmtId="0" fontId="17" fillId="0" borderId="28" xfId="18" applyFont="1" applyBorder="1" applyAlignment="1" applyProtection="1">
      <alignment horizontal="left"/>
      <protection locked="0"/>
    </xf>
    <xf numFmtId="0" fontId="17" fillId="0" borderId="14" xfId="18" applyFont="1" applyBorder="1" applyAlignment="1" applyProtection="1">
      <alignment horizontal="left"/>
      <protection locked="0"/>
    </xf>
    <xf numFmtId="0" fontId="16" fillId="0" borderId="8" xfId="18" applyFont="1" applyBorder="1" applyAlignment="1">
      <alignment horizontal="center"/>
    </xf>
    <xf numFmtId="0" fontId="16" fillId="0" borderId="8" xfId="18" applyFont="1" applyBorder="1" applyAlignment="1">
      <alignment horizontal="right"/>
    </xf>
    <xf numFmtId="0" fontId="16" fillId="0" borderId="9" xfId="18" applyFont="1" applyBorder="1" applyAlignment="1">
      <alignment horizontal="left"/>
    </xf>
    <xf numFmtId="0" fontId="17" fillId="0" borderId="0" xfId="18" applyFont="1" applyAlignment="1">
      <alignment horizontal="right"/>
    </xf>
    <xf numFmtId="0" fontId="4" fillId="0" borderId="0" xfId="18" applyAlignment="1">
      <alignment horizontal="right"/>
    </xf>
    <xf numFmtId="0" fontId="16" fillId="0" borderId="33" xfId="18" applyFont="1" applyBorder="1" applyAlignment="1">
      <alignment horizontal="center" vertical="center"/>
    </xf>
    <xf numFmtId="0" fontId="16" fillId="0" borderId="0" xfId="18" applyFont="1" applyAlignment="1">
      <alignment horizontal="center" vertical="center"/>
    </xf>
    <xf numFmtId="0" fontId="16" fillId="0" borderId="0" xfId="18" applyFont="1" applyAlignment="1">
      <alignment horizontal="right" vertical="center"/>
    </xf>
    <xf numFmtId="0" fontId="17" fillId="0" borderId="0" xfId="18" applyFont="1" applyAlignment="1">
      <alignment horizontal="center"/>
    </xf>
    <xf numFmtId="0" fontId="15" fillId="0" borderId="0" xfId="18" applyFont="1"/>
    <xf numFmtId="0" fontId="15" fillId="0" borderId="33" xfId="18" applyFont="1" applyBorder="1" applyAlignment="1">
      <alignment horizontal="center" vertical="center"/>
    </xf>
    <xf numFmtId="0" fontId="15" fillId="0" borderId="0" xfId="18" applyFont="1" applyAlignment="1">
      <alignment horizontal="center" vertical="center"/>
    </xf>
    <xf numFmtId="0" fontId="15" fillId="0" borderId="0" xfId="18" applyFont="1" applyAlignment="1">
      <alignment horizontal="right" vertical="center"/>
    </xf>
    <xf numFmtId="0" fontId="19" fillId="0" borderId="0" xfId="18" applyFont="1" applyAlignment="1">
      <alignment horizontal="center"/>
    </xf>
    <xf numFmtId="0" fontId="19" fillId="0" borderId="0" xfId="18" applyFont="1" applyAlignment="1">
      <alignment horizontal="left"/>
    </xf>
    <xf numFmtId="0" fontId="15" fillId="0" borderId="14" xfId="18" applyFont="1" applyBorder="1" applyAlignment="1">
      <alignment horizontal="center"/>
    </xf>
    <xf numFmtId="0" fontId="16" fillId="0" borderId="46" xfId="18" applyFont="1" applyBorder="1" applyAlignment="1">
      <alignment horizontal="center" vertical="center"/>
    </xf>
    <xf numFmtId="0" fontId="16" fillId="0" borderId="47" xfId="18" applyFont="1" applyBorder="1" applyAlignment="1">
      <alignment horizontal="center" vertical="center"/>
    </xf>
    <xf numFmtId="0" fontId="16" fillId="0" borderId="37" xfId="18" applyFont="1" applyBorder="1" applyAlignment="1">
      <alignment horizontal="center" vertical="center"/>
    </xf>
    <xf numFmtId="0" fontId="17" fillId="0" borderId="37" xfId="18" applyFont="1" applyBorder="1" applyAlignment="1">
      <alignment horizontal="center"/>
    </xf>
    <xf numFmtId="0" fontId="17" fillId="0" borderId="37" xfId="18" applyFont="1" applyBorder="1" applyAlignment="1">
      <alignment horizontal="left"/>
    </xf>
    <xf numFmtId="0" fontId="4" fillId="0" borderId="38" xfId="18" applyBorder="1" applyAlignment="1">
      <alignment horizontal="center"/>
    </xf>
    <xf numFmtId="0" fontId="22" fillId="0" borderId="0" xfId="18" applyFont="1"/>
    <xf numFmtId="0" fontId="22" fillId="0" borderId="39" xfId="18" applyFont="1" applyBorder="1" applyAlignment="1">
      <alignment vertical="center"/>
    </xf>
    <xf numFmtId="0" fontId="22" fillId="0" borderId="40" xfId="18" applyFont="1" applyBorder="1" applyAlignment="1">
      <alignment vertical="center"/>
    </xf>
    <xf numFmtId="0" fontId="23" fillId="0" borderId="40" xfId="18" applyFont="1" applyBorder="1" applyAlignment="1">
      <alignment horizontal="center"/>
    </xf>
    <xf numFmtId="0" fontId="22" fillId="0" borderId="41" xfId="18" applyFont="1" applyBorder="1" applyAlignment="1">
      <alignment horizontal="center"/>
    </xf>
    <xf numFmtId="0" fontId="16" fillId="2" borderId="31" xfId="18" applyFont="1" applyFill="1" applyBorder="1" applyAlignment="1">
      <alignment horizontal="center" vertical="center"/>
    </xf>
    <xf numFmtId="2" fontId="16" fillId="2" borderId="12" xfId="18" applyNumberFormat="1" applyFont="1" applyFill="1" applyBorder="1" applyAlignment="1">
      <alignment horizontal="right" vertical="center"/>
    </xf>
    <xf numFmtId="180" fontId="16" fillId="2" borderId="11" xfId="18" applyNumberFormat="1" applyFont="1" applyFill="1" applyBorder="1" applyAlignment="1">
      <alignment horizontal="right" vertical="center"/>
    </xf>
    <xf numFmtId="0" fontId="18" fillId="0" borderId="47" xfId="18" applyFont="1" applyBorder="1" applyAlignment="1">
      <alignment horizontal="center" vertical="center"/>
    </xf>
    <xf numFmtId="0" fontId="18" fillId="0" borderId="47" xfId="18" applyFont="1" applyBorder="1" applyAlignment="1">
      <alignment horizontal="center" vertical="center" wrapText="1"/>
    </xf>
    <xf numFmtId="0" fontId="18" fillId="0" borderId="22" xfId="18" applyFont="1" applyBorder="1" applyAlignment="1">
      <alignment horizontal="center" vertical="center" wrapText="1"/>
    </xf>
    <xf numFmtId="0" fontId="16" fillId="0" borderId="12" xfId="18" applyFont="1" applyBorder="1" applyAlignment="1">
      <alignment horizontal="center"/>
    </xf>
    <xf numFmtId="2" fontId="16" fillId="0" borderId="12" xfId="18" applyNumberFormat="1" applyFont="1" applyBorder="1" applyAlignment="1">
      <alignment horizontal="right"/>
    </xf>
    <xf numFmtId="0" fontId="16" fillId="0" borderId="6" xfId="18" applyFont="1" applyBorder="1" applyAlignment="1">
      <alignment horizontal="center"/>
    </xf>
    <xf numFmtId="2" fontId="16" fillId="0" borderId="69" xfId="18" applyNumberFormat="1" applyFont="1" applyBorder="1" applyAlignment="1">
      <alignment horizontal="right"/>
    </xf>
    <xf numFmtId="2" fontId="16" fillId="0" borderId="8" xfId="18" applyNumberFormat="1" applyFont="1" applyBorder="1" applyAlignment="1">
      <alignment horizontal="right"/>
    </xf>
    <xf numFmtId="0" fontId="17" fillId="0" borderId="32" xfId="18" applyFont="1" applyBorder="1"/>
    <xf numFmtId="0" fontId="4" fillId="0" borderId="31" xfId="18" applyBorder="1"/>
    <xf numFmtId="180" fontId="16" fillId="0" borderId="12" xfId="18" applyNumberFormat="1" applyFont="1" applyBorder="1" applyAlignment="1">
      <alignment horizontal="right"/>
    </xf>
    <xf numFmtId="9" fontId="16" fillId="0" borderId="31" xfId="22" applyFont="1" applyFill="1" applyBorder="1" applyAlignment="1">
      <alignment horizontal="right"/>
    </xf>
    <xf numFmtId="180" fontId="16" fillId="0" borderId="69" xfId="18" applyNumberFormat="1" applyFont="1" applyBorder="1" applyAlignment="1">
      <alignment horizontal="right"/>
    </xf>
    <xf numFmtId="9" fontId="16" fillId="0" borderId="8" xfId="22" applyFont="1" applyFill="1" applyBorder="1" applyAlignment="1">
      <alignment horizontal="right"/>
    </xf>
    <xf numFmtId="0" fontId="17" fillId="0" borderId="37" xfId="24" applyFont="1" applyBorder="1" applyAlignment="1">
      <alignment horizontal="center"/>
    </xf>
    <xf numFmtId="0" fontId="1" fillId="0" borderId="0" xfId="25"/>
    <xf numFmtId="0" fontId="17" fillId="0" borderId="0" xfId="24" applyFont="1" applyBorder="1" applyAlignment="1">
      <alignment horizontal="left"/>
    </xf>
    <xf numFmtId="0" fontId="4" fillId="0" borderId="28" xfId="24" applyFont="1" applyBorder="1" applyAlignment="1">
      <alignment horizontal="center" vertical="center"/>
    </xf>
    <xf numFmtId="0" fontId="4" fillId="0" borderId="41" xfId="24" applyFont="1" applyBorder="1" applyAlignment="1">
      <alignment horizontal="center"/>
    </xf>
    <xf numFmtId="0" fontId="17" fillId="0" borderId="40" xfId="24" applyFont="1" applyBorder="1" applyAlignment="1">
      <alignment horizontal="center"/>
    </xf>
    <xf numFmtId="0" fontId="4" fillId="0" borderId="40" xfId="24" applyFont="1" applyBorder="1" applyAlignment="1">
      <alignment vertical="center"/>
    </xf>
    <xf numFmtId="0" fontId="4" fillId="0" borderId="39" xfId="24" applyFont="1" applyBorder="1" applyAlignment="1">
      <alignment vertical="center"/>
    </xf>
    <xf numFmtId="0" fontId="4" fillId="0" borderId="38" xfId="24" applyFont="1" applyBorder="1" applyAlignment="1">
      <alignment horizontal="center"/>
    </xf>
    <xf numFmtId="0" fontId="17" fillId="0" borderId="37" xfId="24" applyFont="1" applyBorder="1" applyAlignment="1">
      <alignment horizontal="left"/>
    </xf>
    <xf numFmtId="0" fontId="4" fillId="0" borderId="37" xfId="24" applyFont="1" applyBorder="1" applyAlignment="1">
      <alignment horizontal="center" vertical="center"/>
    </xf>
    <xf numFmtId="0" fontId="4" fillId="0" borderId="14" xfId="24" applyFont="1" applyBorder="1" applyAlignment="1">
      <alignment horizontal="center"/>
    </xf>
    <xf numFmtId="0" fontId="17" fillId="0" borderId="0" xfId="24" applyFont="1" applyBorder="1" applyAlignment="1">
      <alignment horizontal="center"/>
    </xf>
    <xf numFmtId="0" fontId="4" fillId="0" borderId="0" xfId="24" applyFont="1" applyBorder="1" applyAlignment="1">
      <alignment horizontal="right" vertical="center"/>
    </xf>
    <xf numFmtId="0" fontId="4" fillId="0" borderId="0" xfId="24" applyFont="1" applyBorder="1" applyAlignment="1">
      <alignment horizontal="center" vertical="center"/>
    </xf>
    <xf numFmtId="0" fontId="4" fillId="0" borderId="33" xfId="24" applyFont="1" applyBorder="1" applyAlignment="1">
      <alignment horizontal="center" vertical="center"/>
    </xf>
    <xf numFmtId="0" fontId="27" fillId="0" borderId="0" xfId="24" applyFont="1" applyBorder="1" applyAlignment="1">
      <alignment horizontal="center"/>
    </xf>
    <xf numFmtId="0" fontId="4" fillId="0" borderId="0" xfId="24" applyFont="1" applyBorder="1"/>
    <xf numFmtId="0" fontId="28" fillId="0" borderId="0" xfId="24" applyFont="1" applyBorder="1" applyAlignment="1">
      <alignment horizontal="left" vertical="center"/>
    </xf>
    <xf numFmtId="0" fontId="17" fillId="0" borderId="14" xfId="24" applyFont="1" applyBorder="1" applyAlignment="1">
      <alignment horizontal="left"/>
    </xf>
    <xf numFmtId="0" fontId="4" fillId="0" borderId="0" xfId="24" applyFont="1" applyBorder="1" applyAlignment="1">
      <alignment horizontal="right"/>
    </xf>
    <xf numFmtId="0" fontId="4" fillId="0" borderId="28" xfId="24" applyFont="1" applyBorder="1" applyAlignment="1">
      <alignment horizontal="center"/>
    </xf>
    <xf numFmtId="0" fontId="4" fillId="0" borderId="0" xfId="24" applyFont="1" applyBorder="1" applyAlignment="1">
      <alignment horizontal="center"/>
    </xf>
    <xf numFmtId="0" fontId="17" fillId="0" borderId="0" xfId="24" applyFont="1" applyBorder="1" applyAlignment="1">
      <alignment horizontal="right"/>
    </xf>
    <xf numFmtId="0" fontId="4" fillId="0" borderId="28" xfId="24" applyFont="1" applyBorder="1" applyAlignment="1">
      <alignment horizontal="right"/>
    </xf>
    <xf numFmtId="0" fontId="4" fillId="0" borderId="33" xfId="24" applyFont="1" applyBorder="1" applyAlignment="1">
      <alignment horizontal="center"/>
    </xf>
    <xf numFmtId="0" fontId="4" fillId="0" borderId="9" xfId="24" applyFont="1" applyBorder="1" applyAlignment="1">
      <alignment horizontal="left"/>
    </xf>
    <xf numFmtId="0" fontId="4" fillId="0" borderId="8" xfId="24" applyFont="1" applyBorder="1" applyAlignment="1">
      <alignment horizontal="right"/>
    </xf>
    <xf numFmtId="0" fontId="4" fillId="0" borderId="8" xfId="24" applyFont="1" applyBorder="1" applyAlignment="1">
      <alignment horizontal="center"/>
    </xf>
    <xf numFmtId="0" fontId="4" fillId="0" borderId="38" xfId="24" applyFont="1" applyBorder="1"/>
    <xf numFmtId="0" fontId="4" fillId="0" borderId="37" xfId="24" applyFont="1" applyBorder="1"/>
    <xf numFmtId="0" fontId="4" fillId="0" borderId="36" xfId="24" applyFont="1" applyBorder="1"/>
    <xf numFmtId="0" fontId="17" fillId="0" borderId="14" xfId="24" applyFont="1" applyBorder="1" applyAlignment="1" applyProtection="1">
      <alignment horizontal="left"/>
      <protection locked="0"/>
    </xf>
    <xf numFmtId="0" fontId="17" fillId="0" borderId="28" xfId="24" applyFont="1" applyBorder="1" applyAlignment="1" applyProtection="1">
      <alignment horizontal="left"/>
      <protection locked="0"/>
    </xf>
    <xf numFmtId="0" fontId="17" fillId="0" borderId="0" xfId="24" applyFont="1" applyBorder="1" applyAlignment="1" applyProtection="1">
      <alignment horizontal="center"/>
      <protection locked="0"/>
    </xf>
    <xf numFmtId="0" fontId="4" fillId="0" borderId="28" xfId="24" applyFont="1" applyBorder="1" applyProtection="1">
      <protection locked="0"/>
    </xf>
    <xf numFmtId="0" fontId="4" fillId="0" borderId="0" xfId="24" applyFont="1" applyBorder="1" applyProtection="1">
      <protection locked="0"/>
    </xf>
    <xf numFmtId="0" fontId="4" fillId="0" borderId="33" xfId="24" applyFont="1" applyBorder="1"/>
    <xf numFmtId="0" fontId="17" fillId="0" borderId="14" xfId="24" applyFont="1" applyBorder="1" applyProtection="1">
      <protection locked="0"/>
    </xf>
    <xf numFmtId="0" fontId="17" fillId="0" borderId="0" xfId="24" applyFont="1" applyBorder="1"/>
    <xf numFmtId="0" fontId="4" fillId="0" borderId="28" xfId="24" applyFont="1" applyBorder="1" applyAlignment="1" applyProtection="1">
      <alignment horizontal="center"/>
      <protection locked="0"/>
    </xf>
    <xf numFmtId="0" fontId="17" fillId="0" borderId="28" xfId="24" applyFont="1" applyBorder="1"/>
    <xf numFmtId="0" fontId="4" fillId="0" borderId="31" xfId="24" applyFont="1" applyBorder="1" applyAlignment="1" applyProtection="1">
      <alignment horizontal="center"/>
      <protection locked="0"/>
    </xf>
    <xf numFmtId="0" fontId="4" fillId="0" borderId="0" xfId="24" applyFont="1" applyBorder="1" applyAlignment="1" applyProtection="1">
      <alignment horizontal="center"/>
      <protection locked="0"/>
    </xf>
    <xf numFmtId="0" fontId="4" fillId="0" borderId="33" xfId="24" applyFont="1" applyBorder="1" applyAlignment="1" applyProtection="1">
      <alignment horizontal="center"/>
      <protection locked="0"/>
    </xf>
    <xf numFmtId="0" fontId="4" fillId="0" borderId="28" xfId="24" applyFont="1" applyBorder="1"/>
    <xf numFmtId="0" fontId="4" fillId="0" borderId="27" xfId="24" applyFont="1" applyBorder="1" applyAlignment="1" applyProtection="1">
      <alignment horizontal="center"/>
      <protection locked="0"/>
    </xf>
    <xf numFmtId="0" fontId="4" fillId="0" borderId="27" xfId="24" applyFont="1" applyBorder="1" applyAlignment="1">
      <alignment horizontal="center"/>
    </xf>
    <xf numFmtId="0" fontId="21" fillId="0" borderId="27" xfId="24" applyFont="1" applyBorder="1" applyAlignment="1">
      <alignment horizontal="center"/>
    </xf>
    <xf numFmtId="0" fontId="17" fillId="0" borderId="14" xfId="24" applyFont="1" applyBorder="1" applyAlignment="1" applyProtection="1">
      <alignment vertical="top"/>
      <protection locked="0"/>
    </xf>
    <xf numFmtId="0" fontId="17" fillId="0" borderId="0" xfId="24" applyFont="1" applyBorder="1" applyAlignment="1">
      <alignment vertical="top"/>
    </xf>
    <xf numFmtId="0" fontId="4" fillId="0" borderId="0" xfId="24" applyFont="1" applyBorder="1" applyAlignment="1">
      <alignment horizontal="center" vertical="top"/>
    </xf>
    <xf numFmtId="0" fontId="4" fillId="0" borderId="0" xfId="24" applyFont="1" applyBorder="1" applyAlignment="1">
      <alignment vertical="top"/>
    </xf>
    <xf numFmtId="0" fontId="4" fillId="0" borderId="33" xfId="24" applyFont="1" applyBorder="1" applyAlignment="1">
      <alignment horizontal="center" vertical="top"/>
    </xf>
    <xf numFmtId="0" fontId="4" fillId="0" borderId="14" xfId="24" applyFont="1" applyBorder="1"/>
    <xf numFmtId="0" fontId="17" fillId="6" borderId="35" xfId="24" applyFont="1" applyFill="1" applyBorder="1" applyAlignment="1">
      <alignment horizontal="center" vertical="center"/>
    </xf>
    <xf numFmtId="0" fontId="17" fillId="6" borderId="22" xfId="24" applyFont="1" applyFill="1" applyBorder="1" applyAlignment="1">
      <alignment horizontal="center" vertical="center" wrapText="1"/>
    </xf>
    <xf numFmtId="0" fontId="17" fillId="6" borderId="24" xfId="24" applyFont="1" applyFill="1" applyBorder="1" applyAlignment="1">
      <alignment horizontal="center" vertical="center" wrapText="1"/>
    </xf>
    <xf numFmtId="0" fontId="17" fillId="6" borderId="75" xfId="24" applyFont="1" applyFill="1" applyBorder="1" applyAlignment="1">
      <alignment horizontal="center"/>
    </xf>
    <xf numFmtId="0" fontId="17" fillId="6" borderId="24" xfId="24" applyFont="1" applyFill="1" applyBorder="1" applyAlignment="1">
      <alignment horizontal="center"/>
    </xf>
    <xf numFmtId="0" fontId="1" fillId="0" borderId="0" xfId="25" applyAlignment="1">
      <alignment horizontal="center"/>
    </xf>
    <xf numFmtId="0" fontId="17" fillId="6" borderId="17" xfId="24" applyFont="1" applyFill="1" applyBorder="1"/>
    <xf numFmtId="0" fontId="4" fillId="6" borderId="16" xfId="24" applyFont="1" applyFill="1" applyBorder="1"/>
    <xf numFmtId="0" fontId="4" fillId="6" borderId="74" xfId="24" applyFont="1" applyFill="1" applyBorder="1"/>
    <xf numFmtId="0" fontId="17" fillId="0" borderId="14" xfId="24" applyFont="1" applyBorder="1"/>
    <xf numFmtId="0" fontId="4" fillId="0" borderId="8" xfId="24" applyFont="1" applyBorder="1"/>
    <xf numFmtId="0" fontId="17" fillId="0" borderId="23" xfId="24" applyFont="1" applyBorder="1" applyAlignment="1">
      <alignment horizontal="center"/>
    </xf>
    <xf numFmtId="0" fontId="17" fillId="0" borderId="22" xfId="24" applyFont="1" applyBorder="1" applyAlignment="1">
      <alignment horizontal="center"/>
    </xf>
    <xf numFmtId="0" fontId="17" fillId="0" borderId="73" xfId="24" applyFont="1" applyBorder="1" applyAlignment="1">
      <alignment horizontal="center"/>
    </xf>
    <xf numFmtId="0" fontId="17" fillId="0" borderId="72" xfId="24" applyFont="1" applyBorder="1" applyAlignment="1">
      <alignment horizontal="center"/>
    </xf>
    <xf numFmtId="0" fontId="17" fillId="0" borderId="47" xfId="24" applyFont="1" applyBorder="1" applyAlignment="1">
      <alignment horizontal="center"/>
    </xf>
    <xf numFmtId="0" fontId="17" fillId="0" borderId="68" xfId="24" applyFont="1" applyBorder="1" applyAlignment="1">
      <alignment horizontal="center"/>
    </xf>
    <xf numFmtId="0" fontId="17" fillId="0" borderId="46" xfId="24" applyFont="1" applyBorder="1" applyAlignment="1">
      <alignment horizontal="center"/>
    </xf>
    <xf numFmtId="172" fontId="4" fillId="0" borderId="20" xfId="24" applyNumberFormat="1" applyFont="1" applyBorder="1" applyAlignment="1">
      <alignment horizontal="right"/>
    </xf>
    <xf numFmtId="181" fontId="4" fillId="0" borderId="73" xfId="24" applyNumberFormat="1" applyFont="1" applyBorder="1" applyAlignment="1">
      <alignment horizontal="right"/>
    </xf>
    <xf numFmtId="2" fontId="4" fillId="0" borderId="72" xfId="24" applyNumberFormat="1" applyFont="1" applyBorder="1" applyAlignment="1">
      <alignment horizontal="right"/>
    </xf>
    <xf numFmtId="172" fontId="4" fillId="0" borderId="19" xfId="24" applyNumberFormat="1" applyFont="1" applyBorder="1" applyAlignment="1">
      <alignment horizontal="right"/>
    </xf>
    <xf numFmtId="181" fontId="4" fillId="0" borderId="72" xfId="24" applyNumberFormat="1" applyFont="1" applyBorder="1" applyAlignment="1">
      <alignment horizontal="right"/>
    </xf>
    <xf numFmtId="172" fontId="4" fillId="0" borderId="11" xfId="24" applyNumberFormat="1" applyFont="1" applyBorder="1" applyAlignment="1">
      <alignment horizontal="right"/>
    </xf>
    <xf numFmtId="4" fontId="4" fillId="0" borderId="12" xfId="24" applyNumberFormat="1" applyFont="1" applyBorder="1" applyAlignment="1">
      <alignment horizontal="right"/>
    </xf>
    <xf numFmtId="0" fontId="4" fillId="0" borderId="11" xfId="24" applyNumberFormat="1" applyFont="1" applyBorder="1" applyAlignment="1">
      <alignment horizontal="right"/>
    </xf>
    <xf numFmtId="0" fontId="4" fillId="0" borderId="71" xfId="24" applyFont="1" applyBorder="1" applyAlignment="1"/>
    <xf numFmtId="0" fontId="4" fillId="0" borderId="15" xfId="24" applyFont="1" applyBorder="1" applyAlignment="1"/>
    <xf numFmtId="181" fontId="4" fillId="0" borderId="71" xfId="24" applyNumberFormat="1" applyFont="1" applyBorder="1" applyAlignment="1">
      <alignment horizontal="right"/>
    </xf>
    <xf numFmtId="181" fontId="4" fillId="0" borderId="15" xfId="24" applyNumberFormat="1" applyFont="1" applyBorder="1" applyAlignment="1">
      <alignment horizontal="right"/>
    </xf>
    <xf numFmtId="4" fontId="4" fillId="0" borderId="11" xfId="24" applyNumberFormat="1" applyFont="1" applyBorder="1" applyAlignment="1">
      <alignment horizontal="right"/>
    </xf>
    <xf numFmtId="0" fontId="4" fillId="0" borderId="31" xfId="24" applyFont="1" applyBorder="1"/>
    <xf numFmtId="0" fontId="4" fillId="0" borderId="31" xfId="24" applyFont="1" applyBorder="1" applyAlignment="1">
      <alignment horizontal="center"/>
    </xf>
    <xf numFmtId="0" fontId="4" fillId="0" borderId="16" xfId="24" applyFont="1" applyBorder="1" applyAlignment="1">
      <alignment horizontal="center"/>
    </xf>
    <xf numFmtId="0" fontId="4" fillId="0" borderId="15" xfId="24" applyFont="1" applyBorder="1" applyAlignment="1">
      <alignment horizontal="center"/>
    </xf>
    <xf numFmtId="2" fontId="4" fillId="0" borderId="12" xfId="24" applyNumberFormat="1" applyFont="1" applyBorder="1"/>
    <xf numFmtId="4" fontId="4" fillId="0" borderId="11" xfId="26" applyNumberFormat="1" applyBorder="1"/>
    <xf numFmtId="0" fontId="4" fillId="0" borderId="69" xfId="24" applyFont="1" applyBorder="1"/>
    <xf numFmtId="4" fontId="4" fillId="0" borderId="70" xfId="24" applyNumberFormat="1" applyFont="1" applyBorder="1"/>
    <xf numFmtId="4" fontId="4" fillId="0" borderId="24" xfId="24" applyNumberFormat="1" applyFont="1" applyBorder="1"/>
    <xf numFmtId="0" fontId="17" fillId="6" borderId="32" xfId="24" applyFont="1" applyFill="1" applyBorder="1"/>
    <xf numFmtId="0" fontId="4" fillId="6" borderId="31" xfId="24" applyFont="1" applyFill="1" applyBorder="1"/>
    <xf numFmtId="0" fontId="4" fillId="6" borderId="50" xfId="24" applyFont="1" applyFill="1" applyBorder="1"/>
    <xf numFmtId="0" fontId="4" fillId="0" borderId="9" xfId="24" applyFont="1" applyBorder="1"/>
    <xf numFmtId="0" fontId="4" fillId="0" borderId="29" xfId="24" applyFont="1" applyBorder="1" applyAlignment="1">
      <alignment horizontal="left"/>
    </xf>
    <xf numFmtId="0" fontId="17" fillId="0" borderId="28" xfId="24" applyFont="1" applyBorder="1" applyAlignment="1">
      <alignment horizontal="center"/>
    </xf>
    <xf numFmtId="2" fontId="4" fillId="0" borderId="20" xfId="24" applyNumberFormat="1" applyFont="1" applyBorder="1" applyAlignment="1">
      <alignment horizontal="right"/>
    </xf>
    <xf numFmtId="182" fontId="4" fillId="0" borderId="19" xfId="27" applyNumberFormat="1" applyFont="1" applyFill="1" applyBorder="1" applyAlignment="1">
      <alignment horizontal="right"/>
    </xf>
    <xf numFmtId="181" fontId="4" fillId="0" borderId="20" xfId="24" applyNumberFormat="1" applyFont="1" applyBorder="1" applyAlignment="1">
      <alignment horizontal="right"/>
    </xf>
    <xf numFmtId="2" fontId="4" fillId="0" borderId="19" xfId="24" applyNumberFormat="1" applyFont="1" applyBorder="1" applyAlignment="1">
      <alignment horizontal="right"/>
    </xf>
    <xf numFmtId="0" fontId="4" fillId="0" borderId="32" xfId="24" applyFont="1" applyBorder="1" applyAlignment="1"/>
    <xf numFmtId="0" fontId="4" fillId="0" borderId="31" xfId="24" applyFont="1" applyBorder="1" applyAlignment="1"/>
    <xf numFmtId="0" fontId="4" fillId="0" borderId="12" xfId="24" applyFont="1" applyBorder="1"/>
    <xf numFmtId="0" fontId="4" fillId="0" borderId="66" xfId="24" applyFont="1" applyBorder="1" applyAlignment="1">
      <alignment horizontal="center"/>
    </xf>
    <xf numFmtId="0" fontId="4" fillId="0" borderId="11" xfId="24" applyFont="1" applyBorder="1"/>
    <xf numFmtId="2" fontId="4" fillId="0" borderId="24" xfId="24" applyNumberFormat="1" applyFont="1" applyBorder="1"/>
    <xf numFmtId="0" fontId="17" fillId="0" borderId="47" xfId="24" applyFont="1" applyBorder="1" applyAlignment="1">
      <alignment horizontal="center" vertical="center"/>
    </xf>
    <xf numFmtId="0" fontId="17" fillId="0" borderId="47" xfId="24" applyFont="1" applyBorder="1" applyAlignment="1">
      <alignment horizontal="center" vertical="center" wrapText="1"/>
    </xf>
    <xf numFmtId="0" fontId="17" fillId="0" borderId="22" xfId="24" applyFont="1" applyBorder="1" applyAlignment="1">
      <alignment horizontal="center" vertical="center" wrapText="1"/>
    </xf>
    <xf numFmtId="0" fontId="17" fillId="0" borderId="46" xfId="24" applyFont="1" applyBorder="1" applyAlignment="1">
      <alignment horizontal="center" vertical="center"/>
    </xf>
    <xf numFmtId="0" fontId="4" fillId="0" borderId="32" xfId="26" applyBorder="1"/>
    <xf numFmtId="0" fontId="4" fillId="0" borderId="12" xfId="24" applyFont="1" applyBorder="1" applyAlignment="1">
      <alignment horizontal="center"/>
    </xf>
    <xf numFmtId="2" fontId="4" fillId="0" borderId="31" xfId="24" applyNumberFormat="1" applyFont="1" applyBorder="1"/>
    <xf numFmtId="172" fontId="4" fillId="0" borderId="11" xfId="24" applyNumberFormat="1" applyFont="1" applyBorder="1"/>
    <xf numFmtId="0" fontId="4" fillId="0" borderId="16" xfId="24" applyFont="1" applyBorder="1" applyAlignment="1"/>
    <xf numFmtId="0" fontId="4" fillId="0" borderId="78" xfId="24" applyFont="1" applyBorder="1" applyAlignment="1">
      <alignment horizontal="center"/>
    </xf>
    <xf numFmtId="2" fontId="4" fillId="0" borderId="71" xfId="24" applyNumberFormat="1" applyFont="1" applyBorder="1" applyAlignment="1">
      <alignment horizontal="right"/>
    </xf>
    <xf numFmtId="2" fontId="4" fillId="0" borderId="15" xfId="24" applyNumberFormat="1" applyFont="1" applyBorder="1" applyAlignment="1">
      <alignment horizontal="right"/>
    </xf>
    <xf numFmtId="2" fontId="4" fillId="0" borderId="11" xfId="24" applyNumberFormat="1" applyFont="1" applyBorder="1"/>
    <xf numFmtId="0" fontId="4" fillId="0" borderId="17" xfId="24" applyFont="1" applyBorder="1" applyAlignment="1"/>
    <xf numFmtId="0" fontId="4" fillId="0" borderId="78" xfId="24" applyFont="1" applyBorder="1" applyAlignment="1"/>
    <xf numFmtId="0" fontId="4" fillId="0" borderId="78" xfId="24" applyFont="1" applyBorder="1"/>
    <xf numFmtId="0" fontId="4" fillId="0" borderId="42" xfId="24" applyFont="1" applyBorder="1"/>
    <xf numFmtId="183" fontId="4" fillId="0" borderId="24" xfId="28" applyNumberFormat="1" applyFont="1" applyFill="1" applyBorder="1"/>
    <xf numFmtId="0" fontId="17" fillId="0" borderId="22" xfId="24" applyFont="1" applyBorder="1" applyAlignment="1">
      <alignment horizontal="center" vertical="center"/>
    </xf>
    <xf numFmtId="0" fontId="17" fillId="0" borderId="46" xfId="24" applyFont="1" applyBorder="1" applyAlignment="1">
      <alignment horizontal="center" vertical="center" wrapText="1"/>
    </xf>
    <xf numFmtId="1" fontId="4" fillId="0" borderId="12" xfId="29" applyNumberFormat="1" applyFont="1" applyFill="1" applyBorder="1" applyAlignment="1">
      <alignment horizontal="center"/>
    </xf>
    <xf numFmtId="172" fontId="4" fillId="0" borderId="12" xfId="30" applyNumberFormat="1" applyFont="1" applyFill="1" applyBorder="1"/>
    <xf numFmtId="0" fontId="4" fillId="0" borderId="73" xfId="24" applyFont="1" applyBorder="1" applyAlignment="1">
      <alignment horizontal="center"/>
    </xf>
    <xf numFmtId="4" fontId="4" fillId="0" borderId="31" xfId="26" applyNumberFormat="1" applyBorder="1"/>
    <xf numFmtId="182" fontId="4" fillId="0" borderId="11" xfId="27" applyNumberFormat="1" applyFont="1" applyFill="1" applyBorder="1"/>
    <xf numFmtId="9" fontId="4" fillId="0" borderId="12" xfId="29" applyFont="1" applyFill="1" applyBorder="1" applyAlignment="1">
      <alignment horizontal="center"/>
    </xf>
    <xf numFmtId="4" fontId="4" fillId="0" borderId="12" xfId="26" applyNumberFormat="1" applyBorder="1"/>
    <xf numFmtId="2" fontId="4" fillId="0" borderId="31" xfId="24" applyNumberFormat="1" applyFont="1" applyBorder="1" applyAlignment="1">
      <alignment horizontal="right"/>
    </xf>
    <xf numFmtId="0" fontId="4" fillId="0" borderId="26" xfId="24" applyFont="1" applyBorder="1" applyAlignment="1"/>
    <xf numFmtId="0" fontId="4" fillId="0" borderId="25" xfId="24" applyFont="1" applyBorder="1" applyAlignment="1"/>
    <xf numFmtId="0" fontId="4" fillId="0" borderId="6" xfId="24" applyFont="1" applyBorder="1"/>
    <xf numFmtId="4" fontId="4" fillId="0" borderId="24" xfId="26" applyNumberFormat="1" applyBorder="1"/>
    <xf numFmtId="0" fontId="17" fillId="0" borderId="67" xfId="24" applyFont="1" applyBorder="1" applyAlignment="1">
      <alignment horizontal="center" wrapText="1"/>
    </xf>
    <xf numFmtId="0" fontId="17" fillId="0" borderId="47" xfId="24" applyFont="1" applyBorder="1" applyAlignment="1">
      <alignment horizontal="center" wrapText="1"/>
    </xf>
    <xf numFmtId="0" fontId="17" fillId="0" borderId="46" xfId="24" applyFont="1" applyBorder="1" applyAlignment="1">
      <alignment horizontal="center" wrapText="1"/>
    </xf>
    <xf numFmtId="178" fontId="17" fillId="0" borderId="31" xfId="31" applyFont="1" applyFill="1" applyBorder="1"/>
    <xf numFmtId="9" fontId="17" fillId="0" borderId="65" xfId="32" applyFont="1" applyFill="1" applyBorder="1"/>
    <xf numFmtId="9" fontId="4" fillId="0" borderId="65" xfId="26" applyNumberFormat="1" applyBorder="1"/>
    <xf numFmtId="178" fontId="4" fillId="0" borderId="11" xfId="31" applyFont="1" applyFill="1" applyBorder="1"/>
    <xf numFmtId="0" fontId="17" fillId="0" borderId="17" xfId="24" applyFont="1" applyBorder="1" applyAlignment="1"/>
    <xf numFmtId="0" fontId="17" fillId="0" borderId="16" xfId="24" applyFont="1" applyBorder="1" applyAlignment="1"/>
    <xf numFmtId="0" fontId="17" fillId="0" borderId="26" xfId="24" applyFont="1" applyBorder="1" applyAlignment="1"/>
    <xf numFmtId="0" fontId="17" fillId="0" borderId="25" xfId="24" applyFont="1" applyBorder="1" applyAlignment="1"/>
    <xf numFmtId="178" fontId="17" fillId="0" borderId="25" xfId="31" applyFont="1" applyFill="1" applyBorder="1"/>
    <xf numFmtId="9" fontId="17" fillId="0" borderId="63" xfId="32" applyFont="1" applyFill="1" applyBorder="1"/>
    <xf numFmtId="9" fontId="4" fillId="0" borderId="6" xfId="26" applyNumberFormat="1" applyBorder="1"/>
    <xf numFmtId="178" fontId="4" fillId="0" borderId="24" xfId="24" applyNumberFormat="1" applyFont="1" applyBorder="1"/>
    <xf numFmtId="0" fontId="17" fillId="0" borderId="23" xfId="24" applyFont="1" applyBorder="1"/>
    <xf numFmtId="0" fontId="4" fillId="0" borderId="22" xfId="24" applyFont="1" applyBorder="1"/>
    <xf numFmtId="0" fontId="4" fillId="0" borderId="21" xfId="24" applyFont="1" applyBorder="1"/>
    <xf numFmtId="0" fontId="4" fillId="0" borderId="50" xfId="24" applyFont="1" applyBorder="1" applyAlignment="1"/>
    <xf numFmtId="0" fontId="4" fillId="0" borderId="62" xfId="24" applyFont="1" applyBorder="1" applyAlignment="1"/>
    <xf numFmtId="0" fontId="4" fillId="0" borderId="14" xfId="24" applyFont="1" applyBorder="1" applyAlignment="1"/>
    <xf numFmtId="0" fontId="4" fillId="0" borderId="0" xfId="24" applyFont="1" applyBorder="1" applyAlignment="1"/>
    <xf numFmtId="0" fontId="4" fillId="0" borderId="33" xfId="24" applyFont="1" applyBorder="1" applyAlignment="1"/>
    <xf numFmtId="0" fontId="17" fillId="0" borderId="14" xfId="24" applyFont="1" applyBorder="1" applyAlignment="1">
      <alignment horizontal="justify" vertical="center" wrapText="1"/>
    </xf>
    <xf numFmtId="0" fontId="17" fillId="0" borderId="0" xfId="24" applyFont="1" applyBorder="1" applyAlignment="1">
      <alignment horizontal="justify" vertical="center" wrapText="1"/>
    </xf>
    <xf numFmtId="0" fontId="17" fillId="0" borderId="33" xfId="24" applyFont="1" applyBorder="1" applyAlignment="1">
      <alignment horizontal="justify" vertical="center" wrapText="1"/>
    </xf>
    <xf numFmtId="0" fontId="4" fillId="0" borderId="16" xfId="24" applyFont="1" applyBorder="1"/>
    <xf numFmtId="0" fontId="4" fillId="0" borderId="0" xfId="24" applyFont="1" applyBorder="1" applyAlignment="1">
      <alignment horizontal="left"/>
    </xf>
    <xf numFmtId="0" fontId="4" fillId="0" borderId="14" xfId="24" applyFont="1" applyBorder="1" applyAlignment="1">
      <alignment horizontal="left"/>
    </xf>
    <xf numFmtId="0" fontId="4" fillId="0" borderId="8" xfId="24" applyFont="1" applyBorder="1" applyAlignment="1">
      <alignment horizontal="left"/>
    </xf>
    <xf numFmtId="0" fontId="26" fillId="0" borderId="0" xfId="24"/>
    <xf numFmtId="0" fontId="13" fillId="0" borderId="0" xfId="26" applyFont="1" applyAlignment="1">
      <alignment horizontal="left"/>
    </xf>
    <xf numFmtId="0" fontId="12" fillId="0" borderId="0" xfId="26" applyFont="1" applyAlignment="1">
      <alignment horizontal="left"/>
    </xf>
    <xf numFmtId="0" fontId="13" fillId="0" borderId="55" xfId="26" applyFont="1" applyBorder="1" applyAlignment="1">
      <alignment horizontal="left"/>
    </xf>
    <xf numFmtId="0" fontId="12" fillId="0" borderId="55" xfId="26" applyFont="1" applyBorder="1" applyAlignment="1">
      <alignment horizontal="left"/>
    </xf>
    <xf numFmtId="0" fontId="5" fillId="4" borderId="41" xfId="15" applyFont="1" applyFill="1" applyBorder="1" applyAlignment="1">
      <alignment vertical="center"/>
    </xf>
    <xf numFmtId="0" fontId="5" fillId="4" borderId="40" xfId="15" applyFont="1" applyFill="1" applyBorder="1" applyAlignment="1">
      <alignment vertical="center"/>
    </xf>
    <xf numFmtId="0" fontId="5" fillId="4" borderId="39" xfId="15" applyFont="1" applyFill="1" applyBorder="1" applyAlignment="1">
      <alignment vertical="center"/>
    </xf>
    <xf numFmtId="0" fontId="9" fillId="0" borderId="43" xfId="14" applyFont="1" applyBorder="1" applyAlignment="1">
      <alignment horizontal="center" vertical="center"/>
    </xf>
    <xf numFmtId="0" fontId="9" fillId="0" borderId="20" xfId="14" applyFont="1" applyBorder="1" applyAlignment="1">
      <alignment horizontal="center" vertical="center"/>
    </xf>
    <xf numFmtId="0" fontId="9" fillId="0" borderId="20" xfId="9" applyFont="1" applyBorder="1" applyAlignment="1">
      <alignment horizontal="left" vertical="justify" wrapText="1"/>
    </xf>
    <xf numFmtId="4" fontId="9" fillId="0" borderId="20" xfId="11" applyNumberFormat="1" applyFont="1" applyBorder="1" applyAlignment="1">
      <alignment vertical="center" wrapText="1"/>
    </xf>
    <xf numFmtId="174" fontId="3" fillId="0" borderId="20" xfId="10" applyNumberFormat="1" applyFont="1" applyBorder="1" applyAlignment="1">
      <alignment horizontal="right" vertical="center" wrapText="1"/>
    </xf>
    <xf numFmtId="174" fontId="3" fillId="0" borderId="19" xfId="10" applyNumberFormat="1" applyFont="1" applyBorder="1" applyAlignment="1">
      <alignment horizontal="right" vertical="center" wrapText="1"/>
    </xf>
    <xf numFmtId="0" fontId="9" fillId="0" borderId="12" xfId="17" applyFont="1" applyBorder="1" applyAlignment="1">
      <alignment horizontal="center" vertical="center"/>
    </xf>
    <xf numFmtId="0" fontId="9" fillId="0" borderId="12" xfId="9" applyFont="1" applyBorder="1" applyAlignment="1">
      <alignment horizontal="left" vertical="justify" wrapText="1"/>
    </xf>
    <xf numFmtId="0" fontId="9" fillId="0" borderId="12" xfId="14" applyFont="1" applyBorder="1" applyAlignment="1">
      <alignment horizontal="center" vertical="center"/>
    </xf>
    <xf numFmtId="4" fontId="9" fillId="0" borderId="12" xfId="11" applyNumberFormat="1" applyFont="1" applyBorder="1" applyAlignment="1">
      <alignment vertical="center" wrapText="1"/>
    </xf>
    <xf numFmtId="174" fontId="3" fillId="0" borderId="12" xfId="10" applyNumberFormat="1" applyFont="1" applyBorder="1" applyAlignment="1">
      <alignment horizontal="right" vertical="center" wrapText="1"/>
    </xf>
    <xf numFmtId="174" fontId="3" fillId="0" borderId="11" xfId="10" applyNumberFormat="1" applyFont="1" applyBorder="1" applyAlignment="1">
      <alignment horizontal="right" vertical="center" wrapText="1"/>
    </xf>
    <xf numFmtId="4" fontId="9" fillId="0" borderId="12" xfId="11" applyNumberFormat="1" applyFont="1" applyFill="1" applyBorder="1" applyAlignment="1">
      <alignment vertical="center" wrapText="1"/>
    </xf>
    <xf numFmtId="174" fontId="3" fillId="0" borderId="12" xfId="10" applyNumberFormat="1" applyFont="1" applyFill="1" applyBorder="1" applyAlignment="1">
      <alignment horizontal="right" vertical="center" wrapText="1"/>
    </xf>
    <xf numFmtId="0" fontId="9" fillId="0" borderId="12" xfId="15" applyFont="1" applyBorder="1" applyAlignment="1">
      <alignment horizontal="center" vertical="center"/>
    </xf>
    <xf numFmtId="0" fontId="9" fillId="0" borderId="12" xfId="9" applyFont="1" applyBorder="1" applyAlignment="1">
      <alignment horizontal="center" vertical="center" wrapText="1"/>
    </xf>
    <xf numFmtId="174" fontId="3" fillId="0" borderId="42" xfId="10" applyNumberFormat="1" applyFont="1" applyBorder="1" applyAlignment="1">
      <alignment horizontal="right" vertical="center" wrapText="1"/>
    </xf>
    <xf numFmtId="0" fontId="3" fillId="0" borderId="9" xfId="15" applyFont="1" applyBorder="1" applyAlignment="1">
      <alignment horizontal="left" vertical="center"/>
    </xf>
    <xf numFmtId="0" fontId="3" fillId="0" borderId="0" xfId="26" applyFont="1" applyAlignment="1">
      <alignment horizontal="center" vertical="center" wrapText="1"/>
    </xf>
    <xf numFmtId="0" fontId="3" fillId="0" borderId="40" xfId="26" applyFont="1" applyBorder="1" applyAlignment="1">
      <alignment horizontal="center" vertical="center" wrapText="1"/>
    </xf>
    <xf numFmtId="0" fontId="3" fillId="2" borderId="0" xfId="4" applyFont="1" applyFill="1" applyAlignment="1">
      <alignment horizontal="center" vertical="center" wrapText="1"/>
    </xf>
    <xf numFmtId="166" fontId="3" fillId="0" borderId="2" xfId="2" applyNumberFormat="1" applyFont="1" applyBorder="1" applyAlignment="1">
      <alignment horizontal="center" vertical="top"/>
    </xf>
    <xf numFmtId="0" fontId="17" fillId="6" borderId="75" xfId="24" applyFont="1" applyFill="1" applyBorder="1" applyAlignment="1">
      <alignment horizontal="center" vertical="center"/>
    </xf>
    <xf numFmtId="0" fontId="17" fillId="6" borderId="24" xfId="24" applyFont="1" applyFill="1" applyBorder="1" applyAlignment="1">
      <alignment horizontal="center" vertical="center"/>
    </xf>
    <xf numFmtId="0" fontId="17" fillId="0" borderId="23" xfId="24" applyFont="1" applyBorder="1" applyAlignment="1">
      <alignment horizontal="left" vertical="center"/>
    </xf>
    <xf numFmtId="0" fontId="1" fillId="0" borderId="0" xfId="25" applyAlignment="1">
      <alignment horizontal="center" vertical="center"/>
    </xf>
    <xf numFmtId="0" fontId="16" fillId="2" borderId="29" xfId="18" applyFont="1" applyFill="1" applyBorder="1" applyAlignment="1">
      <alignment horizontal="left"/>
    </xf>
    <xf numFmtId="0" fontId="16" fillId="2" borderId="28" xfId="18" applyFont="1" applyFill="1" applyBorder="1" applyAlignment="1">
      <alignment horizontal="center"/>
    </xf>
    <xf numFmtId="0" fontId="16" fillId="2" borderId="72" xfId="18" applyFont="1" applyFill="1" applyBorder="1" applyAlignment="1">
      <alignment horizontal="center"/>
    </xf>
    <xf numFmtId="0" fontId="16" fillId="2" borderId="73" xfId="18" applyFont="1" applyFill="1" applyBorder="1" applyAlignment="1">
      <alignment horizontal="center"/>
    </xf>
    <xf numFmtId="44" fontId="16" fillId="2" borderId="20" xfId="33" applyFont="1" applyFill="1" applyBorder="1" applyAlignment="1">
      <alignment horizontal="center"/>
    </xf>
    <xf numFmtId="44" fontId="16" fillId="2" borderId="19" xfId="18" applyNumberFormat="1" applyFont="1" applyFill="1" applyBorder="1" applyAlignment="1">
      <alignment horizontal="center"/>
    </xf>
    <xf numFmtId="2" fontId="16" fillId="2" borderId="78" xfId="18" applyNumberFormat="1" applyFont="1" applyFill="1" applyBorder="1" applyAlignment="1">
      <alignment horizontal="right"/>
    </xf>
    <xf numFmtId="178" fontId="3" fillId="5" borderId="12" xfId="13" applyFont="1" applyFill="1" applyBorder="1" applyAlignment="1">
      <alignment vertical="center"/>
    </xf>
    <xf numFmtId="177" fontId="3" fillId="5" borderId="12" xfId="12" applyNumberFormat="1" applyFont="1" applyFill="1" applyBorder="1" applyAlignment="1">
      <alignment horizontal="right" vertical="center"/>
    </xf>
    <xf numFmtId="176" fontId="5" fillId="0" borderId="49" xfId="11" applyNumberFormat="1" applyFont="1" applyBorder="1" applyAlignment="1">
      <alignment horizontal="right" vertical="center"/>
    </xf>
    <xf numFmtId="0" fontId="3" fillId="0" borderId="6" xfId="1" applyFont="1" applyBorder="1"/>
    <xf numFmtId="0" fontId="4" fillId="0" borderId="75" xfId="18" applyBorder="1" applyAlignment="1">
      <alignment horizontal="right"/>
    </xf>
    <xf numFmtId="0" fontId="17" fillId="6" borderId="84" xfId="24" applyFont="1" applyFill="1" applyBorder="1" applyAlignment="1">
      <alignment horizontal="center"/>
    </xf>
    <xf numFmtId="0" fontId="17" fillId="6" borderId="35" xfId="24" applyFont="1" applyFill="1" applyBorder="1" applyAlignment="1">
      <alignment horizontal="center" vertical="center" wrapText="1"/>
    </xf>
    <xf numFmtId="0" fontId="17" fillId="0" borderId="75" xfId="24" applyFont="1" applyBorder="1" applyAlignment="1">
      <alignment horizontal="center"/>
    </xf>
    <xf numFmtId="0" fontId="17" fillId="0" borderId="75" xfId="24" applyFont="1" applyBorder="1" applyAlignment="1">
      <alignment horizontal="center" vertical="center"/>
    </xf>
    <xf numFmtId="44" fontId="4" fillId="0" borderId="24" xfId="24" applyNumberFormat="1" applyFont="1" applyBorder="1"/>
    <xf numFmtId="176" fontId="16" fillId="5" borderId="12" xfId="18" applyNumberFormat="1" applyFont="1" applyFill="1" applyBorder="1" applyAlignment="1">
      <alignment horizontal="right"/>
    </xf>
    <xf numFmtId="176" fontId="16" fillId="5" borderId="69" xfId="18" applyNumberFormat="1" applyFont="1" applyFill="1" applyBorder="1" applyAlignment="1">
      <alignment horizontal="right"/>
    </xf>
    <xf numFmtId="180" fontId="16" fillId="5" borderId="12" xfId="18" applyNumberFormat="1" applyFont="1" applyFill="1" applyBorder="1" applyAlignment="1">
      <alignment horizontal="right"/>
    </xf>
    <xf numFmtId="180" fontId="16" fillId="5" borderId="69" xfId="18" applyNumberFormat="1" applyFont="1" applyFill="1" applyBorder="1" applyAlignment="1">
      <alignment horizontal="right"/>
    </xf>
    <xf numFmtId="2" fontId="16" fillId="5" borderId="31" xfId="18" applyNumberFormat="1" applyFont="1" applyFill="1" applyBorder="1" applyAlignment="1">
      <alignment horizontal="right"/>
    </xf>
    <xf numFmtId="0" fontId="4" fillId="0" borderId="47" xfId="24" applyFont="1" applyBorder="1" applyAlignment="1">
      <alignment horizontal="center" vertical="center"/>
    </xf>
    <xf numFmtId="0" fontId="4" fillId="5" borderId="47" xfId="24" applyFont="1" applyFill="1" applyBorder="1" applyAlignment="1">
      <alignment horizontal="center" vertical="center"/>
    </xf>
    <xf numFmtId="0" fontId="4" fillId="5" borderId="46" xfId="24" applyFont="1" applyFill="1" applyBorder="1" applyAlignment="1">
      <alignment horizontal="center" vertical="center"/>
    </xf>
    <xf numFmtId="0" fontId="16" fillId="5" borderId="47" xfId="18" applyFont="1" applyFill="1" applyBorder="1" applyAlignment="1">
      <alignment horizontal="center" vertical="center"/>
    </xf>
    <xf numFmtId="0" fontId="16" fillId="5" borderId="46" xfId="18" applyFont="1" applyFill="1" applyBorder="1" applyAlignment="1">
      <alignment horizontal="center" vertical="center"/>
    </xf>
    <xf numFmtId="2" fontId="4" fillId="5" borderId="72" xfId="24" applyNumberFormat="1" applyFont="1" applyFill="1" applyBorder="1" applyAlignment="1">
      <alignment horizontal="right"/>
    </xf>
    <xf numFmtId="2" fontId="4" fillId="5" borderId="31" xfId="24" applyNumberFormat="1" applyFont="1" applyFill="1" applyBorder="1"/>
    <xf numFmtId="0" fontId="4" fillId="5" borderId="17" xfId="24" applyFont="1" applyFill="1" applyBorder="1" applyAlignment="1"/>
    <xf numFmtId="0" fontId="4" fillId="5" borderId="16" xfId="24" applyFont="1" applyFill="1" applyBorder="1" applyAlignment="1"/>
    <xf numFmtId="172" fontId="4" fillId="5" borderId="12" xfId="24" applyNumberFormat="1" applyFont="1" applyFill="1" applyBorder="1"/>
    <xf numFmtId="9" fontId="4" fillId="5" borderId="12" xfId="35" applyFont="1" applyFill="1" applyBorder="1" applyAlignment="1">
      <alignment horizontal="center"/>
    </xf>
    <xf numFmtId="172" fontId="4" fillId="5" borderId="12" xfId="30" applyNumberFormat="1" applyFont="1" applyFill="1" applyBorder="1"/>
    <xf numFmtId="0" fontId="4" fillId="5" borderId="73" xfId="24" applyFont="1" applyFill="1" applyBorder="1" applyAlignment="1">
      <alignment horizontal="center"/>
    </xf>
    <xf numFmtId="4" fontId="4" fillId="5" borderId="31" xfId="26" applyNumberFormat="1" applyFill="1" applyBorder="1"/>
    <xf numFmtId="182" fontId="4" fillId="5" borderId="11" xfId="27" applyNumberFormat="1" applyFont="1" applyFill="1" applyBorder="1"/>
    <xf numFmtId="44" fontId="4" fillId="5" borderId="12" xfId="34" applyFont="1" applyFill="1" applyBorder="1"/>
    <xf numFmtId="9" fontId="4" fillId="5" borderId="12" xfId="29" applyFont="1" applyFill="1" applyBorder="1" applyAlignment="1">
      <alignment horizontal="center"/>
    </xf>
    <xf numFmtId="2" fontId="4" fillId="5" borderId="28" xfId="24" applyNumberFormat="1" applyFont="1" applyFill="1" applyBorder="1" applyAlignment="1">
      <alignment horizontal="right"/>
    </xf>
    <xf numFmtId="4" fontId="4" fillId="5" borderId="11" xfId="26" applyNumberFormat="1" applyFill="1" applyBorder="1"/>
    <xf numFmtId="182" fontId="4" fillId="5" borderId="12" xfId="27" applyNumberFormat="1" applyFont="1" applyFill="1" applyBorder="1"/>
    <xf numFmtId="178" fontId="4" fillId="5" borderId="24" xfId="24" applyNumberFormat="1" applyFont="1" applyFill="1" applyBorder="1"/>
    <xf numFmtId="2" fontId="4" fillId="5" borderId="12" xfId="24" applyNumberFormat="1" applyFont="1" applyFill="1" applyBorder="1"/>
    <xf numFmtId="0" fontId="5" fillId="5" borderId="32" xfId="1" applyFont="1" applyFill="1" applyBorder="1" applyAlignment="1">
      <alignment horizontal="center" vertical="center" wrapText="1"/>
    </xf>
    <xf numFmtId="0" fontId="5" fillId="5" borderId="31" xfId="1" applyFont="1" applyFill="1" applyBorder="1" applyAlignment="1">
      <alignment horizontal="center" vertical="center" wrapText="1"/>
    </xf>
    <xf numFmtId="0" fontId="5" fillId="5" borderId="50" xfId="1" applyFont="1" applyFill="1" applyBorder="1" applyAlignment="1">
      <alignment horizontal="center" vertical="center" wrapText="1"/>
    </xf>
    <xf numFmtId="0" fontId="3" fillId="0" borderId="61" xfId="1" applyFont="1" applyBorder="1" applyAlignment="1">
      <alignment horizontal="center"/>
    </xf>
    <xf numFmtId="0" fontId="3" fillId="0" borderId="60" xfId="1" applyFont="1" applyBorder="1" applyAlignment="1">
      <alignment horizontal="center"/>
    </xf>
    <xf numFmtId="0" fontId="3" fillId="0" borderId="59" xfId="1" applyFont="1" applyBorder="1" applyAlignment="1">
      <alignment horizontal="center"/>
    </xf>
    <xf numFmtId="0" fontId="13" fillId="0" borderId="58" xfId="3" applyFont="1" applyBorder="1" applyAlignment="1">
      <alignment horizontal="center" wrapText="1"/>
    </xf>
    <xf numFmtId="0" fontId="13" fillId="0" borderId="57" xfId="3" applyFont="1" applyBorder="1" applyAlignment="1">
      <alignment horizontal="center" wrapText="1"/>
    </xf>
    <xf numFmtId="0" fontId="13" fillId="0" borderId="56" xfId="3" applyFont="1" applyBorder="1" applyAlignment="1">
      <alignment horizontal="center" wrapText="1"/>
    </xf>
    <xf numFmtId="0" fontId="5" fillId="0" borderId="54" xfId="4" applyFont="1" applyBorder="1" applyAlignment="1">
      <alignment horizontal="center"/>
    </xf>
    <xf numFmtId="0" fontId="5" fillId="0" borderId="53" xfId="4" applyFont="1" applyBorder="1" applyAlignment="1">
      <alignment horizontal="center"/>
    </xf>
    <xf numFmtId="0" fontId="5" fillId="0" borderId="52" xfId="4" applyFont="1" applyBorder="1" applyAlignment="1">
      <alignment horizontal="center"/>
    </xf>
    <xf numFmtId="0" fontId="3" fillId="0" borderId="28" xfId="4" applyFont="1" applyBorder="1" applyAlignment="1">
      <alignment horizontal="center"/>
    </xf>
    <xf numFmtId="0" fontId="3" fillId="0" borderId="27" xfId="4" applyFont="1" applyBorder="1" applyAlignment="1">
      <alignment horizontal="center"/>
    </xf>
    <xf numFmtId="0" fontId="5" fillId="5" borderId="18" xfId="1" applyFont="1" applyFill="1" applyBorder="1" applyAlignment="1">
      <alignment horizontal="center" vertical="center" wrapText="1"/>
    </xf>
    <xf numFmtId="0" fontId="5" fillId="5" borderId="12" xfId="1" applyFont="1" applyFill="1" applyBorder="1" applyAlignment="1">
      <alignment horizontal="center" vertical="center" wrapText="1"/>
    </xf>
    <xf numFmtId="0" fontId="5" fillId="5" borderId="11" xfId="1" applyFont="1" applyFill="1" applyBorder="1" applyAlignment="1">
      <alignment horizontal="center" vertical="center" wrapText="1"/>
    </xf>
    <xf numFmtId="0" fontId="5" fillId="4" borderId="9" xfId="7" applyFont="1" applyFill="1" applyBorder="1" applyAlignment="1">
      <alignment horizontal="left" vertical="center"/>
    </xf>
    <xf numFmtId="0" fontId="5" fillId="4" borderId="8" xfId="7" applyFont="1" applyFill="1" applyBorder="1" applyAlignment="1">
      <alignment horizontal="left" vertical="center"/>
    </xf>
    <xf numFmtId="0" fontId="5" fillId="4" borderId="49" xfId="7" applyFont="1" applyFill="1" applyBorder="1" applyAlignment="1">
      <alignment horizontal="left" vertical="center"/>
    </xf>
    <xf numFmtId="0" fontId="5" fillId="2" borderId="48" xfId="7" applyFont="1" applyFill="1" applyBorder="1" applyAlignment="1">
      <alignment horizontal="center" vertical="center" wrapText="1"/>
    </xf>
    <xf numFmtId="0" fontId="5" fillId="2" borderId="45" xfId="7" applyFont="1" applyFill="1" applyBorder="1" applyAlignment="1">
      <alignment horizontal="center" vertical="center" wrapText="1"/>
    </xf>
    <xf numFmtId="0" fontId="5" fillId="2" borderId="47" xfId="7" applyFont="1" applyFill="1" applyBorder="1" applyAlignment="1">
      <alignment horizontal="center" vertical="center" wrapText="1"/>
    </xf>
    <xf numFmtId="0" fontId="5" fillId="2" borderId="6" xfId="7" applyFont="1" applyFill="1" applyBorder="1" applyAlignment="1">
      <alignment horizontal="center" vertical="center" wrapText="1"/>
    </xf>
    <xf numFmtId="0" fontId="5" fillId="0" borderId="47" xfId="17" applyFont="1" applyBorder="1" applyAlignment="1">
      <alignment horizontal="center" vertical="center" wrapText="1"/>
    </xf>
    <xf numFmtId="4" fontId="5" fillId="2" borderId="47" xfId="7" applyNumberFormat="1" applyFont="1" applyFill="1" applyBorder="1" applyAlignment="1">
      <alignment horizontal="center" vertical="center" wrapText="1"/>
    </xf>
    <xf numFmtId="4" fontId="5" fillId="2" borderId="6" xfId="7" applyNumberFormat="1" applyFont="1" applyFill="1" applyBorder="1" applyAlignment="1">
      <alignment horizontal="center" vertical="center" wrapText="1"/>
    </xf>
    <xf numFmtId="4" fontId="5" fillId="2" borderId="46" xfId="7" applyNumberFormat="1" applyFont="1" applyFill="1" applyBorder="1" applyAlignment="1">
      <alignment horizontal="center" vertical="center" wrapText="1"/>
    </xf>
    <xf numFmtId="4" fontId="5" fillId="2" borderId="5" xfId="7" applyNumberFormat="1" applyFont="1" applyFill="1" applyBorder="1" applyAlignment="1">
      <alignment horizontal="center" vertical="center" wrapText="1"/>
    </xf>
    <xf numFmtId="0" fontId="5" fillId="5" borderId="41" xfId="7" applyFont="1" applyFill="1" applyBorder="1" applyAlignment="1">
      <alignment horizontal="left" vertical="center"/>
    </xf>
    <xf numFmtId="0" fontId="5" fillId="5" borderId="40" xfId="7" applyFont="1" applyFill="1" applyBorder="1" applyAlignment="1">
      <alignment horizontal="left" vertical="center"/>
    </xf>
    <xf numFmtId="0" fontId="5" fillId="5" borderId="39" xfId="7" applyFont="1" applyFill="1" applyBorder="1" applyAlignment="1">
      <alignment horizontal="left" vertical="center"/>
    </xf>
    <xf numFmtId="0" fontId="3" fillId="0" borderId="38" xfId="7" applyFont="1" applyBorder="1" applyAlignment="1">
      <alignment horizontal="center" vertical="center"/>
    </xf>
    <xf numFmtId="0" fontId="3" fillId="0" borderId="37" xfId="7" applyFont="1" applyBorder="1" applyAlignment="1">
      <alignment horizontal="center" vertical="center"/>
    </xf>
    <xf numFmtId="0" fontId="3" fillId="0" borderId="36" xfId="7" applyFont="1" applyBorder="1" applyAlignment="1">
      <alignment horizontal="center" vertical="center"/>
    </xf>
    <xf numFmtId="0" fontId="3" fillId="0" borderId="14" xfId="7" applyFont="1" applyBorder="1" applyAlignment="1">
      <alignment horizontal="center" vertical="center"/>
    </xf>
    <xf numFmtId="0" fontId="3" fillId="0" borderId="0" xfId="7" applyFont="1" applyAlignment="1">
      <alignment horizontal="center" vertical="center"/>
    </xf>
    <xf numFmtId="0" fontId="3" fillId="0" borderId="33" xfId="7" applyFont="1" applyBorder="1" applyAlignment="1">
      <alignment horizontal="center" vertical="center"/>
    </xf>
    <xf numFmtId="0" fontId="3" fillId="0" borderId="29" xfId="7" applyFont="1" applyBorder="1" applyAlignment="1">
      <alignment horizontal="center" vertical="center"/>
    </xf>
    <xf numFmtId="0" fontId="3" fillId="0" borderId="28" xfId="7" applyFont="1" applyBorder="1" applyAlignment="1">
      <alignment horizontal="center" vertical="center"/>
    </xf>
    <xf numFmtId="0" fontId="3" fillId="0" borderId="27" xfId="7" applyFont="1" applyBorder="1" applyAlignment="1">
      <alignment horizontal="center" vertical="center"/>
    </xf>
    <xf numFmtId="0" fontId="8" fillId="0" borderId="23" xfId="9" applyFont="1" applyBorder="1" applyAlignment="1">
      <alignment horizontal="left" vertical="center" wrapText="1"/>
    </xf>
    <xf numFmtId="0" fontId="8" fillId="0" borderId="22" xfId="9" applyFont="1" applyBorder="1" applyAlignment="1">
      <alignment horizontal="left" vertical="center" wrapText="1"/>
    </xf>
    <xf numFmtId="0" fontId="8" fillId="0" borderId="32" xfId="9" applyFont="1" applyBorder="1" applyAlignment="1">
      <alignment horizontal="left" vertical="center" wrapText="1"/>
    </xf>
    <xf numFmtId="0" fontId="8" fillId="0" borderId="31" xfId="9" applyFont="1" applyBorder="1" applyAlignment="1">
      <alignment horizontal="left" vertical="center" wrapText="1"/>
    </xf>
    <xf numFmtId="0" fontId="3" fillId="0" borderId="22" xfId="7" applyFont="1" applyBorder="1" applyAlignment="1">
      <alignment horizontal="center" vertical="center"/>
    </xf>
    <xf numFmtId="0" fontId="3" fillId="0" borderId="21" xfId="7" applyFont="1" applyBorder="1" applyAlignment="1">
      <alignment horizontal="center" vertical="center"/>
    </xf>
    <xf numFmtId="0" fontId="3" fillId="0" borderId="18" xfId="4" applyFont="1" applyBorder="1" applyAlignment="1">
      <alignment vertical="center" wrapText="1"/>
    </xf>
    <xf numFmtId="0" fontId="3" fillId="0" borderId="12" xfId="4" applyFont="1" applyBorder="1" applyAlignment="1">
      <alignment vertical="center" wrapText="1"/>
    </xf>
    <xf numFmtId="3" fontId="5" fillId="0" borderId="20" xfId="4" applyNumberFormat="1" applyFont="1" applyBorder="1" applyAlignment="1">
      <alignment horizontal="center" vertical="center" wrapText="1"/>
    </xf>
    <xf numFmtId="3" fontId="5" fillId="0" borderId="12" xfId="4" applyNumberFormat="1" applyFont="1" applyBorder="1" applyAlignment="1">
      <alignment horizontal="center" vertical="center"/>
    </xf>
    <xf numFmtId="0" fontId="5" fillId="0" borderId="12" xfId="4" applyFont="1" applyBorder="1" applyAlignment="1">
      <alignment horizontal="center" vertical="center" wrapText="1"/>
    </xf>
    <xf numFmtId="0" fontId="5" fillId="0" borderId="12" xfId="4" applyFont="1" applyBorder="1" applyAlignment="1">
      <alignment horizontal="center" vertical="center"/>
    </xf>
    <xf numFmtId="0" fontId="3" fillId="0" borderId="17" xfId="3" applyFont="1" applyBorder="1" applyAlignment="1">
      <alignment horizontal="center" vertical="center" wrapText="1"/>
    </xf>
    <xf numFmtId="0" fontId="3" fillId="0" borderId="16" xfId="3" applyFont="1" applyBorder="1" applyAlignment="1">
      <alignment horizontal="center" vertical="center" wrapText="1"/>
    </xf>
    <xf numFmtId="0" fontId="3" fillId="0" borderId="15" xfId="3" applyFont="1" applyBorder="1" applyAlignment="1">
      <alignment horizontal="center" vertical="center" wrapText="1"/>
    </xf>
    <xf numFmtId="0" fontId="3" fillId="0" borderId="14" xfId="3" applyFont="1" applyBorder="1" applyAlignment="1">
      <alignment horizontal="center" vertical="center" wrapText="1"/>
    </xf>
    <xf numFmtId="0" fontId="3" fillId="0" borderId="0" xfId="3" applyFont="1" applyAlignment="1">
      <alignment horizontal="center" vertical="center" wrapText="1"/>
    </xf>
    <xf numFmtId="0" fontId="3" fillId="0" borderId="13" xfId="3" applyFont="1" applyBorder="1" applyAlignment="1">
      <alignment horizontal="center" vertical="center" wrapText="1"/>
    </xf>
    <xf numFmtId="0" fontId="3" fillId="0" borderId="9" xfId="3" applyFont="1" applyBorder="1" applyAlignment="1">
      <alignment horizontal="center" vertical="center" wrapText="1"/>
    </xf>
    <xf numFmtId="0" fontId="3" fillId="0" borderId="8" xfId="3" applyFont="1" applyBorder="1" applyAlignment="1">
      <alignment horizontal="center" vertical="center" wrapText="1"/>
    </xf>
    <xf numFmtId="0" fontId="3" fillId="0" borderId="7" xfId="3" applyFont="1" applyBorder="1" applyAlignment="1">
      <alignment horizontal="center" vertical="center" wrapText="1"/>
    </xf>
    <xf numFmtId="3" fontId="5" fillId="0" borderId="12" xfId="4" applyNumberFormat="1" applyFont="1" applyBorder="1" applyAlignment="1">
      <alignment horizontal="center" vertical="center" wrapText="1"/>
    </xf>
    <xf numFmtId="0" fontId="3" fillId="2" borderId="6" xfId="4" applyFont="1" applyFill="1" applyBorder="1" applyAlignment="1">
      <alignment horizontal="center" vertical="center" wrapText="1"/>
    </xf>
    <xf numFmtId="0" fontId="3" fillId="2" borderId="5" xfId="4" applyFont="1" applyFill="1" applyBorder="1" applyAlignment="1">
      <alignment horizontal="center" vertical="center" wrapText="1"/>
    </xf>
    <xf numFmtId="0" fontId="5" fillId="0" borderId="32" xfId="1" applyFont="1" applyBorder="1" applyAlignment="1">
      <alignment horizontal="center" vertical="center" wrapText="1"/>
    </xf>
    <xf numFmtId="0" fontId="5" fillId="0" borderId="31" xfId="1" applyFont="1" applyBorder="1" applyAlignment="1">
      <alignment horizontal="center" vertical="center" wrapText="1"/>
    </xf>
    <xf numFmtId="0" fontId="5" fillId="0" borderId="50" xfId="1" applyFont="1" applyBorder="1" applyAlignment="1">
      <alignment horizontal="center" vertical="center" wrapText="1"/>
    </xf>
    <xf numFmtId="0" fontId="13" fillId="0" borderId="58" xfId="26" applyFont="1" applyBorder="1" applyAlignment="1">
      <alignment horizontal="center" wrapText="1"/>
    </xf>
    <xf numFmtId="0" fontId="13" fillId="0" borderId="57" xfId="26" applyFont="1" applyBorder="1" applyAlignment="1">
      <alignment horizontal="center" wrapText="1"/>
    </xf>
    <xf numFmtId="0" fontId="13" fillId="0" borderId="56" xfId="26" applyFont="1" applyBorder="1" applyAlignment="1">
      <alignment horizontal="center" wrapText="1"/>
    </xf>
    <xf numFmtId="0" fontId="5" fillId="3" borderId="18" xfId="1" applyFont="1" applyFill="1" applyBorder="1" applyAlignment="1">
      <alignment horizontal="center" vertical="center" wrapText="1"/>
    </xf>
    <xf numFmtId="0" fontId="5" fillId="3" borderId="12"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4" borderId="9" xfId="15" applyFont="1" applyFill="1" applyBorder="1" applyAlignment="1">
      <alignment horizontal="left" vertical="center"/>
    </xf>
    <xf numFmtId="0" fontId="5" fillId="4" borderId="8" xfId="15" applyFont="1" applyFill="1" applyBorder="1" applyAlignment="1">
      <alignment horizontal="left" vertical="center"/>
    </xf>
    <xf numFmtId="0" fontId="5" fillId="4" borderId="49" xfId="15" applyFont="1" applyFill="1" applyBorder="1" applyAlignment="1">
      <alignment horizontal="left" vertical="center"/>
    </xf>
    <xf numFmtId="0" fontId="5" fillId="2" borderId="48" xfId="15" applyFont="1" applyFill="1" applyBorder="1" applyAlignment="1">
      <alignment horizontal="center" vertical="center" wrapText="1"/>
    </xf>
    <xf numFmtId="0" fontId="5" fillId="2" borderId="45" xfId="15" applyFont="1" applyFill="1" applyBorder="1" applyAlignment="1">
      <alignment horizontal="center" vertical="center" wrapText="1"/>
    </xf>
    <xf numFmtId="0" fontId="5" fillId="2" borderId="47" xfId="15" applyFont="1" applyFill="1" applyBorder="1" applyAlignment="1">
      <alignment horizontal="center" vertical="center" wrapText="1"/>
    </xf>
    <xf numFmtId="0" fontId="5" fillId="2" borderId="6" xfId="15" applyFont="1" applyFill="1" applyBorder="1" applyAlignment="1">
      <alignment horizontal="center" vertical="center" wrapText="1"/>
    </xf>
    <xf numFmtId="4" fontId="5" fillId="2" borderId="47" xfId="15" applyNumberFormat="1" applyFont="1" applyFill="1" applyBorder="1" applyAlignment="1">
      <alignment horizontal="center" vertical="center" wrapText="1"/>
    </xf>
    <xf numFmtId="4" fontId="5" fillId="2" borderId="6" xfId="15" applyNumberFormat="1" applyFont="1" applyFill="1" applyBorder="1" applyAlignment="1">
      <alignment horizontal="center" vertical="center" wrapText="1"/>
    </xf>
    <xf numFmtId="4" fontId="5" fillId="2" borderId="46" xfId="15" applyNumberFormat="1" applyFont="1" applyFill="1" applyBorder="1" applyAlignment="1">
      <alignment horizontal="center" vertical="center" wrapText="1"/>
    </xf>
    <xf numFmtId="4" fontId="5" fillId="2" borderId="5" xfId="15" applyNumberFormat="1" applyFont="1" applyFill="1" applyBorder="1" applyAlignment="1">
      <alignment horizontal="center" vertical="center" wrapText="1"/>
    </xf>
    <xf numFmtId="0" fontId="5" fillId="0" borderId="41" xfId="15" applyFont="1" applyBorder="1" applyAlignment="1">
      <alignment horizontal="left" vertical="center"/>
    </xf>
    <xf numFmtId="0" fontId="5" fillId="0" borderId="40" xfId="15" applyFont="1" applyBorder="1" applyAlignment="1">
      <alignment horizontal="left" vertical="center"/>
    </xf>
    <xf numFmtId="0" fontId="5" fillId="0" borderId="39" xfId="15" applyFont="1" applyBorder="1" applyAlignment="1">
      <alignment horizontal="left" vertical="center"/>
    </xf>
    <xf numFmtId="0" fontId="3" fillId="0" borderId="38" xfId="15" applyFont="1" applyBorder="1" applyAlignment="1">
      <alignment horizontal="center" vertical="center"/>
    </xf>
    <xf numFmtId="0" fontId="3" fillId="0" borderId="37" xfId="15" applyFont="1" applyBorder="1" applyAlignment="1">
      <alignment horizontal="center" vertical="center"/>
    </xf>
    <xf numFmtId="0" fontId="3" fillId="0" borderId="36" xfId="15" applyFont="1" applyBorder="1" applyAlignment="1">
      <alignment horizontal="center" vertical="center"/>
    </xf>
    <xf numFmtId="0" fontId="3" fillId="0" borderId="14" xfId="15" applyFont="1" applyBorder="1" applyAlignment="1">
      <alignment horizontal="center" vertical="center"/>
    </xf>
    <xf numFmtId="0" fontId="3" fillId="0" borderId="0" xfId="15" applyFont="1" applyAlignment="1">
      <alignment horizontal="center" vertical="center"/>
    </xf>
    <xf numFmtId="0" fontId="3" fillId="0" borderId="33" xfId="15" applyFont="1" applyBorder="1" applyAlignment="1">
      <alignment horizontal="center" vertical="center"/>
    </xf>
    <xf numFmtId="0" fontId="3" fillId="0" borderId="29" xfId="15" applyFont="1" applyBorder="1" applyAlignment="1">
      <alignment horizontal="center" vertical="center"/>
    </xf>
    <xf numFmtId="0" fontId="3" fillId="0" borderId="28" xfId="15" applyFont="1" applyBorder="1" applyAlignment="1">
      <alignment horizontal="center" vertical="center"/>
    </xf>
    <xf numFmtId="0" fontId="3" fillId="0" borderId="27" xfId="15" applyFont="1" applyBorder="1" applyAlignment="1">
      <alignment horizontal="center" vertical="center"/>
    </xf>
    <xf numFmtId="0" fontId="3" fillId="0" borderId="17" xfId="26" applyFont="1" applyBorder="1" applyAlignment="1">
      <alignment horizontal="center" vertical="center" wrapText="1"/>
    </xf>
    <xf numFmtId="0" fontId="3" fillId="0" borderId="16" xfId="26" applyFont="1" applyBorder="1" applyAlignment="1">
      <alignment horizontal="center" vertical="center" wrapText="1"/>
    </xf>
    <xf numFmtId="0" fontId="3" fillId="0" borderId="15" xfId="26" applyFont="1" applyBorder="1" applyAlignment="1">
      <alignment horizontal="center" vertical="center" wrapText="1"/>
    </xf>
    <xf numFmtId="0" fontId="3" fillId="0" borderId="14" xfId="26" applyFont="1" applyBorder="1" applyAlignment="1">
      <alignment horizontal="center" vertical="center" wrapText="1"/>
    </xf>
    <xf numFmtId="0" fontId="3" fillId="0" borderId="0" xfId="26" applyFont="1" applyAlignment="1">
      <alignment horizontal="center" vertical="center" wrapText="1"/>
    </xf>
    <xf numFmtId="0" fontId="3" fillId="0" borderId="13" xfId="26" applyFont="1" applyBorder="1" applyAlignment="1">
      <alignment horizontal="center" vertical="center" wrapText="1"/>
    </xf>
    <xf numFmtId="0" fontId="3" fillId="0" borderId="9" xfId="26" applyFont="1" applyBorder="1" applyAlignment="1">
      <alignment horizontal="center" vertical="center" wrapText="1"/>
    </xf>
    <xf numFmtId="0" fontId="3" fillId="0" borderId="8" xfId="26" applyFont="1" applyBorder="1" applyAlignment="1">
      <alignment horizontal="center" vertical="center" wrapText="1"/>
    </xf>
    <xf numFmtId="0" fontId="3" fillId="0" borderId="7" xfId="26" applyFont="1" applyBorder="1" applyAlignment="1">
      <alignment horizontal="center" vertical="center" wrapText="1"/>
    </xf>
    <xf numFmtId="0" fontId="16" fillId="2" borderId="47" xfId="23" applyFont="1" applyFill="1" applyBorder="1" applyAlignment="1">
      <alignment horizontal="left" vertical="center"/>
    </xf>
    <xf numFmtId="0" fontId="16" fillId="2" borderId="12" xfId="23" applyFont="1" applyFill="1" applyBorder="1" applyAlignment="1">
      <alignment horizontal="left" vertical="center"/>
    </xf>
    <xf numFmtId="0" fontId="16" fillId="0" borderId="81" xfId="23" applyFont="1" applyBorder="1" applyAlignment="1">
      <alignment horizontal="center" vertical="center"/>
    </xf>
    <xf numFmtId="0" fontId="16" fillId="0" borderId="37" xfId="23" applyFont="1" applyBorder="1" applyAlignment="1">
      <alignment horizontal="center" vertical="center"/>
    </xf>
    <xf numFmtId="0" fontId="16" fillId="0" borderId="36" xfId="23" applyFont="1" applyBorder="1" applyAlignment="1">
      <alignment horizontal="center" vertical="center"/>
    </xf>
    <xf numFmtId="0" fontId="16" fillId="0" borderId="73" xfId="23" applyFont="1" applyBorder="1" applyAlignment="1">
      <alignment horizontal="center" vertical="center"/>
    </xf>
    <xf numFmtId="0" fontId="16" fillId="0" borderId="28" xfId="23" applyFont="1" applyBorder="1" applyAlignment="1">
      <alignment horizontal="center" vertical="center"/>
    </xf>
    <xf numFmtId="0" fontId="16" fillId="0" borderId="27" xfId="23" applyFont="1" applyBorder="1" applyAlignment="1">
      <alignment horizontal="center" vertical="center"/>
    </xf>
    <xf numFmtId="0" fontId="19" fillId="2" borderId="79" xfId="18" applyFont="1" applyFill="1" applyBorder="1" applyAlignment="1">
      <alignment horizontal="center"/>
    </xf>
    <xf numFmtId="0" fontId="19" fillId="2" borderId="0" xfId="18" applyFont="1" applyFill="1" applyAlignment="1">
      <alignment horizontal="center"/>
    </xf>
    <xf numFmtId="0" fontId="19" fillId="2" borderId="13" xfId="18" applyFont="1" applyFill="1" applyBorder="1" applyAlignment="1">
      <alignment horizontal="center"/>
    </xf>
    <xf numFmtId="0" fontId="18" fillId="2" borderId="79" xfId="18" applyFont="1" applyFill="1" applyBorder="1" applyAlignment="1">
      <alignment horizontal="center"/>
    </xf>
    <xf numFmtId="0" fontId="18" fillId="2" borderId="0" xfId="18" applyFont="1" applyFill="1" applyAlignment="1">
      <alignment horizontal="center"/>
    </xf>
    <xf numFmtId="0" fontId="18" fillId="2" borderId="13" xfId="18" applyFont="1" applyFill="1" applyBorder="1" applyAlignment="1">
      <alignment horizontal="center"/>
    </xf>
    <xf numFmtId="0" fontId="16" fillId="2" borderId="78" xfId="23" applyFont="1" applyFill="1" applyBorder="1" applyAlignment="1">
      <alignment horizontal="left" vertical="center"/>
    </xf>
    <xf numFmtId="0" fontId="16" fillId="2" borderId="20" xfId="18" applyFont="1" applyFill="1" applyBorder="1" applyAlignment="1">
      <alignment horizontal="left" vertical="center"/>
    </xf>
    <xf numFmtId="0" fontId="4" fillId="0" borderId="28" xfId="18" applyBorder="1" applyAlignment="1">
      <alignment horizontal="center"/>
    </xf>
    <xf numFmtId="0" fontId="16" fillId="2" borderId="71" xfId="23" applyFont="1" applyFill="1" applyBorder="1" applyAlignment="1">
      <alignment horizontal="center" vertical="center"/>
    </xf>
    <xf numFmtId="0" fontId="16" fillId="2" borderId="16" xfId="23" applyFont="1" applyFill="1" applyBorder="1" applyAlignment="1">
      <alignment horizontal="center" vertical="center"/>
    </xf>
    <xf numFmtId="0" fontId="16" fillId="2" borderId="74" xfId="23" applyFont="1" applyFill="1" applyBorder="1" applyAlignment="1">
      <alignment horizontal="center" vertical="center"/>
    </xf>
    <xf numFmtId="0" fontId="16" fillId="2" borderId="73" xfId="18" applyFont="1" applyFill="1" applyBorder="1" applyAlignment="1">
      <alignment horizontal="center" vertical="center"/>
    </xf>
    <xf numFmtId="0" fontId="16" fillId="2" borderId="28" xfId="18" applyFont="1" applyFill="1" applyBorder="1" applyAlignment="1">
      <alignment horizontal="center" vertical="center"/>
    </xf>
    <xf numFmtId="0" fontId="16" fillId="2" borderId="27" xfId="18" applyFont="1" applyFill="1" applyBorder="1" applyAlignment="1">
      <alignment horizontal="center" vertical="center"/>
    </xf>
    <xf numFmtId="0" fontId="17" fillId="2" borderId="79" xfId="18" applyFont="1" applyFill="1" applyBorder="1" applyAlignment="1">
      <alignment horizontal="center"/>
    </xf>
    <xf numFmtId="0" fontId="17" fillId="2" borderId="0" xfId="18" applyFont="1" applyFill="1" applyAlignment="1">
      <alignment horizontal="center"/>
    </xf>
    <xf numFmtId="0" fontId="17" fillId="2" borderId="13" xfId="18" applyFont="1" applyFill="1" applyBorder="1" applyAlignment="1">
      <alignment horizontal="center"/>
    </xf>
    <xf numFmtId="0" fontId="17" fillId="0" borderId="28" xfId="18" applyFont="1" applyBorder="1" applyAlignment="1">
      <alignment horizontal="left"/>
    </xf>
    <xf numFmtId="0" fontId="16" fillId="0" borderId="8" xfId="18" applyFont="1" applyBorder="1" applyAlignment="1">
      <alignment horizontal="center"/>
    </xf>
    <xf numFmtId="0" fontId="16" fillId="0" borderId="49" xfId="18" applyFont="1" applyBorder="1" applyAlignment="1">
      <alignment horizontal="center"/>
    </xf>
    <xf numFmtId="0" fontId="16" fillId="2" borderId="69" xfId="23" applyFont="1" applyFill="1" applyBorder="1" applyAlignment="1">
      <alignment horizontal="left" vertical="center"/>
    </xf>
    <xf numFmtId="0" fontId="16" fillId="2" borderId="78" xfId="23" applyFont="1" applyFill="1" applyBorder="1" applyAlignment="1">
      <alignment horizontal="center" vertical="center"/>
    </xf>
    <xf numFmtId="0" fontId="16" fillId="2" borderId="69" xfId="23" applyFont="1" applyFill="1" applyBorder="1" applyAlignment="1">
      <alignment horizontal="center" vertical="center"/>
    </xf>
    <xf numFmtId="0" fontId="16" fillId="2" borderId="42" xfId="23" applyFont="1" applyFill="1" applyBorder="1" applyAlignment="1">
      <alignment horizontal="center" vertical="center"/>
    </xf>
    <xf numFmtId="0" fontId="16" fillId="2" borderId="70" xfId="23" applyFont="1" applyFill="1" applyBorder="1" applyAlignment="1">
      <alignment horizontal="center" vertical="center"/>
    </xf>
    <xf numFmtId="0" fontId="17" fillId="2" borderId="76" xfId="18" applyFont="1" applyFill="1" applyBorder="1" applyAlignment="1">
      <alignment horizontal="center"/>
    </xf>
    <xf numFmtId="0" fontId="17" fillId="2" borderId="8" xfId="18" applyFont="1" applyFill="1" applyBorder="1" applyAlignment="1">
      <alignment horizontal="center"/>
    </xf>
    <xf numFmtId="0" fontId="17" fillId="2" borderId="7" xfId="18" applyFont="1" applyFill="1" applyBorder="1" applyAlignment="1">
      <alignment horizontal="center"/>
    </xf>
    <xf numFmtId="0" fontId="17" fillId="0" borderId="14" xfId="18" applyFont="1" applyBorder="1" applyAlignment="1">
      <alignment horizontal="right" vertical="center"/>
    </xf>
    <xf numFmtId="0" fontId="17" fillId="0" borderId="0" xfId="18" applyFont="1" applyAlignment="1">
      <alignment horizontal="right" vertical="center"/>
    </xf>
    <xf numFmtId="0" fontId="17" fillId="0" borderId="0" xfId="18" applyFont="1" applyAlignment="1">
      <alignment horizontal="center" vertical="center"/>
    </xf>
    <xf numFmtId="0" fontId="4" fillId="0" borderId="83" xfId="18" applyBorder="1" applyAlignment="1">
      <alignment horizontal="center"/>
    </xf>
    <xf numFmtId="0" fontId="4" fillId="0" borderId="80" xfId="18" applyBorder="1" applyAlignment="1">
      <alignment horizontal="center"/>
    </xf>
    <xf numFmtId="0" fontId="4" fillId="0" borderId="77" xfId="18" applyBorder="1" applyAlignment="1">
      <alignment horizontal="center"/>
    </xf>
    <xf numFmtId="0" fontId="25" fillId="2" borderId="81" xfId="18" applyFont="1" applyFill="1" applyBorder="1" applyAlignment="1">
      <alignment horizontal="center"/>
    </xf>
    <xf numFmtId="0" fontId="25" fillId="2" borderId="37" xfId="18" applyFont="1" applyFill="1" applyBorder="1" applyAlignment="1">
      <alignment horizontal="center"/>
    </xf>
    <xf numFmtId="0" fontId="25" fillId="2" borderId="82" xfId="18" applyFont="1" applyFill="1" applyBorder="1" applyAlignment="1">
      <alignment horizontal="center"/>
    </xf>
    <xf numFmtId="0" fontId="17" fillId="0" borderId="31" xfId="18" applyFont="1" applyBorder="1" applyAlignment="1">
      <alignment horizontal="left"/>
    </xf>
    <xf numFmtId="0" fontId="16" fillId="2" borderId="32" xfId="18" applyFont="1" applyFill="1" applyBorder="1" applyAlignment="1">
      <alignment horizontal="left"/>
    </xf>
    <xf numFmtId="0" fontId="16" fillId="2" borderId="31" xfId="18" applyFont="1" applyFill="1" applyBorder="1" applyAlignment="1">
      <alignment horizontal="left"/>
    </xf>
    <xf numFmtId="0" fontId="16" fillId="2" borderId="65" xfId="18" applyFont="1" applyFill="1" applyBorder="1" applyAlignment="1">
      <alignment horizontal="left"/>
    </xf>
    <xf numFmtId="0" fontId="16" fillId="2" borderId="66" xfId="18" applyFont="1" applyFill="1" applyBorder="1" applyAlignment="1">
      <alignment horizontal="left"/>
    </xf>
    <xf numFmtId="2" fontId="16" fillId="2" borderId="66" xfId="18" applyNumberFormat="1" applyFont="1" applyFill="1" applyBorder="1" applyAlignment="1">
      <alignment horizontal="right"/>
    </xf>
    <xf numFmtId="2" fontId="16" fillId="2" borderId="65" xfId="18" applyNumberFormat="1" applyFont="1" applyFill="1" applyBorder="1" applyAlignment="1">
      <alignment horizontal="right"/>
    </xf>
    <xf numFmtId="0" fontId="17" fillId="0" borderId="27" xfId="18" applyFont="1" applyBorder="1" applyAlignment="1">
      <alignment horizontal="left"/>
    </xf>
    <xf numFmtId="0" fontId="4" fillId="0" borderId="28" xfId="18" applyBorder="1" applyAlignment="1">
      <alignment horizontal="center" vertical="center"/>
    </xf>
    <xf numFmtId="0" fontId="15" fillId="0" borderId="16" xfId="18" applyFont="1" applyBorder="1" applyAlignment="1">
      <alignment horizontal="center" vertical="top"/>
    </xf>
    <xf numFmtId="0" fontId="20" fillId="0" borderId="18" xfId="18" applyFont="1" applyBorder="1" applyAlignment="1" applyProtection="1">
      <alignment horizontal="center"/>
      <protection locked="0"/>
    </xf>
    <xf numFmtId="0" fontId="20" fillId="0" borderId="12" xfId="18" applyFont="1" applyBorder="1" applyAlignment="1" applyProtection="1">
      <alignment horizontal="center"/>
      <protection locked="0"/>
    </xf>
    <xf numFmtId="0" fontId="20" fillId="0" borderId="11" xfId="18" applyFont="1" applyBorder="1" applyAlignment="1" applyProtection="1">
      <alignment horizontal="center"/>
      <protection locked="0"/>
    </xf>
    <xf numFmtId="0" fontId="4" fillId="0" borderId="28" xfId="18" applyBorder="1" applyAlignment="1" applyProtection="1">
      <alignment horizontal="left"/>
      <protection locked="0"/>
    </xf>
    <xf numFmtId="0" fontId="4" fillId="0" borderId="27" xfId="18" applyBorder="1" applyAlignment="1" applyProtection="1">
      <alignment horizontal="left"/>
      <protection locked="0"/>
    </xf>
    <xf numFmtId="0" fontId="17" fillId="2" borderId="23" xfId="18" applyFont="1" applyFill="1" applyBorder="1" applyAlignment="1">
      <alignment horizontal="center" vertical="center" wrapText="1"/>
    </xf>
    <xf numFmtId="0" fontId="4" fillId="2" borderId="22" xfId="18" applyFill="1" applyBorder="1" applyAlignment="1">
      <alignment horizontal="center" vertical="center" wrapText="1"/>
    </xf>
    <xf numFmtId="0" fontId="4" fillId="2" borderId="21" xfId="18" applyFill="1" applyBorder="1" applyAlignment="1">
      <alignment horizontal="center" vertical="center" wrapText="1"/>
    </xf>
    <xf numFmtId="0" fontId="17" fillId="2" borderId="23" xfId="18" applyFont="1" applyFill="1" applyBorder="1" applyAlignment="1">
      <alignment horizontal="center" vertical="center"/>
    </xf>
    <xf numFmtId="0" fontId="17" fillId="2" borderId="21" xfId="18" applyFont="1" applyFill="1" applyBorder="1" applyAlignment="1">
      <alignment horizontal="center" vertical="center"/>
    </xf>
    <xf numFmtId="0" fontId="4" fillId="2" borderId="26" xfId="18" applyFill="1" applyBorder="1" applyAlignment="1">
      <alignment horizontal="left"/>
    </xf>
    <xf numFmtId="0" fontId="4" fillId="2" borderId="25" xfId="18" applyFill="1" applyBorder="1" applyAlignment="1">
      <alignment horizontal="left"/>
    </xf>
    <xf numFmtId="0" fontId="4" fillId="2" borderId="62" xfId="18" applyFill="1" applyBorder="1" applyAlignment="1">
      <alignment horizontal="left"/>
    </xf>
    <xf numFmtId="0" fontId="4" fillId="2" borderId="26" xfId="18" applyFill="1" applyBorder="1" applyAlignment="1">
      <alignment horizontal="center"/>
    </xf>
    <xf numFmtId="0" fontId="4" fillId="2" borderId="62" xfId="18" applyFill="1" applyBorder="1" applyAlignment="1">
      <alignment horizontal="center"/>
    </xf>
    <xf numFmtId="0" fontId="18" fillId="2" borderId="23" xfId="18" applyFont="1" applyFill="1" applyBorder="1" applyAlignment="1">
      <alignment horizontal="center"/>
    </xf>
    <xf numFmtId="0" fontId="18" fillId="2" borderId="22" xfId="18" applyFont="1" applyFill="1" applyBorder="1" applyAlignment="1">
      <alignment horizontal="center"/>
    </xf>
    <xf numFmtId="0" fontId="18" fillId="2" borderId="67" xfId="18" applyFont="1" applyFill="1" applyBorder="1" applyAlignment="1">
      <alignment horizontal="center"/>
    </xf>
    <xf numFmtId="0" fontId="18" fillId="2" borderId="73" xfId="18" applyFont="1" applyFill="1" applyBorder="1" applyAlignment="1">
      <alignment horizontal="center"/>
    </xf>
    <xf numFmtId="0" fontId="18" fillId="2" borderId="72" xfId="18" applyFont="1" applyFill="1" applyBorder="1" applyAlignment="1">
      <alignment horizontal="center"/>
    </xf>
    <xf numFmtId="0" fontId="18" fillId="2" borderId="68" xfId="18" applyFont="1" applyFill="1" applyBorder="1" applyAlignment="1">
      <alignment horizontal="center"/>
    </xf>
    <xf numFmtId="180" fontId="16" fillId="2" borderId="66" xfId="18" applyNumberFormat="1" applyFont="1" applyFill="1" applyBorder="1" applyAlignment="1">
      <alignment horizontal="right"/>
    </xf>
    <xf numFmtId="180" fontId="16" fillId="2" borderId="65" xfId="18" applyNumberFormat="1" applyFont="1" applyFill="1" applyBorder="1" applyAlignment="1">
      <alignment horizontal="right"/>
    </xf>
    <xf numFmtId="0" fontId="16" fillId="2" borderId="26" xfId="18" applyFont="1" applyFill="1" applyBorder="1" applyAlignment="1">
      <alignment horizontal="left"/>
    </xf>
    <xf numFmtId="0" fontId="16" fillId="2" borderId="25" xfId="18" applyFont="1" applyFill="1" applyBorder="1" applyAlignment="1">
      <alignment horizontal="left"/>
    </xf>
    <xf numFmtId="0" fontId="16" fillId="2" borderId="63" xfId="18" applyFont="1" applyFill="1" applyBorder="1" applyAlignment="1">
      <alignment horizontal="left"/>
    </xf>
    <xf numFmtId="0" fontId="16" fillId="2" borderId="64" xfId="18" applyFont="1" applyFill="1" applyBorder="1" applyAlignment="1">
      <alignment horizontal="left"/>
    </xf>
    <xf numFmtId="2" fontId="16" fillId="2" borderId="64" xfId="18" applyNumberFormat="1" applyFont="1" applyFill="1" applyBorder="1" applyAlignment="1">
      <alignment horizontal="right"/>
    </xf>
    <xf numFmtId="2" fontId="16" fillId="2" borderId="63" xfId="18" applyNumberFormat="1" applyFont="1" applyFill="1" applyBorder="1" applyAlignment="1">
      <alignment horizontal="right"/>
    </xf>
    <xf numFmtId="0" fontId="18" fillId="2" borderId="41" xfId="18" applyFont="1" applyFill="1" applyBorder="1" applyAlignment="1">
      <alignment horizontal="right"/>
    </xf>
    <xf numFmtId="0" fontId="18" fillId="2" borderId="40" xfId="18" applyFont="1" applyFill="1" applyBorder="1" applyAlignment="1">
      <alignment horizontal="right"/>
    </xf>
    <xf numFmtId="0" fontId="18" fillId="2" borderId="39" xfId="18" applyFont="1" applyFill="1" applyBorder="1" applyAlignment="1">
      <alignment horizontal="right"/>
    </xf>
    <xf numFmtId="180" fontId="16" fillId="2" borderId="64" xfId="18" applyNumberFormat="1" applyFont="1" applyFill="1" applyBorder="1" applyAlignment="1">
      <alignment horizontal="right"/>
    </xf>
    <xf numFmtId="180" fontId="16" fillId="2" borderId="63" xfId="18" applyNumberFormat="1" applyFont="1" applyFill="1" applyBorder="1" applyAlignment="1">
      <alignment horizontal="right"/>
    </xf>
    <xf numFmtId="0" fontId="18" fillId="2" borderId="9" xfId="18" applyFont="1" applyFill="1" applyBorder="1" applyAlignment="1">
      <alignment horizontal="right"/>
    </xf>
    <xf numFmtId="0" fontId="18" fillId="2" borderId="8" xfId="18" applyFont="1" applyFill="1" applyBorder="1" applyAlignment="1">
      <alignment horizontal="right"/>
    </xf>
    <xf numFmtId="0" fontId="18" fillId="2" borderId="49" xfId="18" applyFont="1" applyFill="1" applyBorder="1" applyAlignment="1">
      <alignment horizontal="right"/>
    </xf>
    <xf numFmtId="0" fontId="18" fillId="2" borderId="23" xfId="18" applyFont="1" applyFill="1" applyBorder="1" applyAlignment="1">
      <alignment horizontal="center" vertical="center"/>
    </xf>
    <xf numFmtId="0" fontId="18" fillId="2" borderId="22" xfId="18" applyFont="1" applyFill="1" applyBorder="1" applyAlignment="1">
      <alignment horizontal="center" vertical="center"/>
    </xf>
    <xf numFmtId="0" fontId="18" fillId="2" borderId="67" xfId="18" applyFont="1" applyFill="1" applyBorder="1" applyAlignment="1">
      <alignment horizontal="center" vertical="center"/>
    </xf>
    <xf numFmtId="0" fontId="18" fillId="2" borderId="68" xfId="18" applyFont="1" applyFill="1" applyBorder="1" applyAlignment="1">
      <alignment horizontal="center" vertical="center"/>
    </xf>
    <xf numFmtId="180" fontId="16" fillId="2" borderId="64" xfId="20" applyNumberFormat="1" applyFont="1" applyFill="1" applyBorder="1" applyAlignment="1">
      <alignment horizontal="right"/>
    </xf>
    <xf numFmtId="180" fontId="16" fillId="2" borderId="63" xfId="20" applyNumberFormat="1" applyFont="1" applyFill="1" applyBorder="1" applyAlignment="1">
      <alignment horizontal="right"/>
    </xf>
    <xf numFmtId="0" fontId="16" fillId="0" borderId="28" xfId="18" applyFont="1" applyBorder="1" applyAlignment="1">
      <alignment horizontal="left"/>
    </xf>
    <xf numFmtId="0" fontId="18" fillId="2" borderId="68" xfId="18" applyFont="1" applyFill="1" applyBorder="1" applyAlignment="1">
      <alignment horizontal="center" vertical="center" wrapText="1"/>
    </xf>
    <xf numFmtId="0" fontId="18" fillId="2" borderId="67" xfId="18" applyFont="1" applyFill="1" applyBorder="1" applyAlignment="1">
      <alignment horizontal="center" vertical="center" wrapText="1"/>
    </xf>
    <xf numFmtId="4" fontId="16" fillId="2" borderId="66" xfId="18" applyNumberFormat="1" applyFont="1" applyFill="1" applyBorder="1" applyAlignment="1">
      <alignment horizontal="right"/>
    </xf>
    <xf numFmtId="4" fontId="16" fillId="2" borderId="65" xfId="18" applyNumberFormat="1" applyFont="1" applyFill="1" applyBorder="1" applyAlignment="1">
      <alignment horizontal="right"/>
    </xf>
    <xf numFmtId="4" fontId="16" fillId="2" borderId="64" xfId="18" applyNumberFormat="1" applyFont="1" applyFill="1" applyBorder="1" applyAlignment="1">
      <alignment horizontal="right"/>
    </xf>
    <xf numFmtId="4" fontId="16" fillId="2" borderId="63" xfId="18" applyNumberFormat="1" applyFont="1" applyFill="1" applyBorder="1" applyAlignment="1">
      <alignment horizontal="right"/>
    </xf>
    <xf numFmtId="0" fontId="18" fillId="2" borderId="68" xfId="18" applyFont="1" applyFill="1" applyBorder="1" applyAlignment="1">
      <alignment horizontal="center" wrapText="1"/>
    </xf>
    <xf numFmtId="0" fontId="18" fillId="2" borderId="67" xfId="18" applyFont="1" applyFill="1" applyBorder="1" applyAlignment="1">
      <alignment horizontal="center" wrapText="1"/>
    </xf>
    <xf numFmtId="0" fontId="16" fillId="2" borderId="32" xfId="18" applyFont="1" applyFill="1" applyBorder="1"/>
    <xf numFmtId="0" fontId="16" fillId="2" borderId="31" xfId="18" applyFont="1" applyFill="1" applyBorder="1"/>
    <xf numFmtId="180" fontId="16" fillId="2" borderId="66" xfId="20" applyNumberFormat="1" applyFont="1" applyFill="1" applyBorder="1" applyAlignment="1">
      <alignment horizontal="right"/>
    </xf>
    <xf numFmtId="180" fontId="16" fillId="2" borderId="65" xfId="20" applyNumberFormat="1" applyFont="1" applyFill="1" applyBorder="1" applyAlignment="1">
      <alignment horizontal="right"/>
    </xf>
    <xf numFmtId="0" fontId="16" fillId="0" borderId="16" xfId="18" applyFont="1" applyBorder="1" applyAlignment="1">
      <alignment horizontal="left"/>
    </xf>
    <xf numFmtId="0" fontId="4" fillId="0" borderId="0" xfId="18" applyAlignment="1">
      <alignment horizontal="left"/>
    </xf>
    <xf numFmtId="0" fontId="9" fillId="0" borderId="0" xfId="18" applyFont="1" applyAlignment="1">
      <alignment horizontal="right"/>
    </xf>
    <xf numFmtId="0" fontId="9" fillId="0" borderId="33" xfId="18" applyFont="1" applyBorder="1" applyAlignment="1">
      <alignment horizontal="right"/>
    </xf>
    <xf numFmtId="0" fontId="9" fillId="0" borderId="8" xfId="18" applyFont="1" applyBorder="1" applyAlignment="1">
      <alignment horizontal="right"/>
    </xf>
    <xf numFmtId="0" fontId="9" fillId="0" borderId="49" xfId="18" applyFont="1" applyBorder="1" applyAlignment="1">
      <alignment horizontal="right"/>
    </xf>
    <xf numFmtId="0" fontId="4" fillId="0" borderId="22" xfId="18" applyBorder="1" applyAlignment="1">
      <alignment horizontal="left"/>
    </xf>
    <xf numFmtId="0" fontId="4" fillId="0" borderId="21" xfId="18" applyBorder="1" applyAlignment="1">
      <alignment horizontal="left"/>
    </xf>
    <xf numFmtId="0" fontId="4" fillId="0" borderId="32" xfId="18" applyBorder="1" applyAlignment="1">
      <alignment horizontal="left"/>
    </xf>
    <xf numFmtId="0" fontId="4" fillId="0" borderId="31" xfId="18" applyBorder="1" applyAlignment="1">
      <alignment horizontal="left"/>
    </xf>
    <xf numFmtId="0" fontId="4" fillId="0" borderId="50" xfId="18" applyBorder="1" applyAlignment="1">
      <alignment horizontal="left"/>
    </xf>
    <xf numFmtId="0" fontId="4" fillId="0" borderId="26" xfId="18" applyBorder="1" applyAlignment="1">
      <alignment horizontal="left"/>
    </xf>
    <xf numFmtId="0" fontId="4" fillId="0" borderId="25" xfId="18" applyBorder="1" applyAlignment="1">
      <alignment horizontal="left"/>
    </xf>
    <xf numFmtId="0" fontId="4" fillId="0" borderId="62" xfId="18" applyBorder="1" applyAlignment="1">
      <alignment horizontal="left"/>
    </xf>
    <xf numFmtId="0" fontId="17" fillId="0" borderId="14" xfId="18" applyFont="1" applyBorder="1" applyAlignment="1">
      <alignment horizontal="justify" vertical="center" wrapText="1"/>
    </xf>
    <xf numFmtId="0" fontId="17" fillId="0" borderId="0" xfId="18" applyFont="1" applyAlignment="1">
      <alignment horizontal="justify" vertical="center" wrapText="1"/>
    </xf>
    <xf numFmtId="0" fontId="17" fillId="0" borderId="33" xfId="18" applyFont="1" applyBorder="1" applyAlignment="1">
      <alignment horizontal="justify" vertical="center" wrapText="1"/>
    </xf>
    <xf numFmtId="0" fontId="17" fillId="0" borderId="14" xfId="18" applyFont="1" applyBorder="1" applyAlignment="1">
      <alignment horizontal="justify" wrapText="1"/>
    </xf>
    <xf numFmtId="0" fontId="17" fillId="0" borderId="0" xfId="18" applyFont="1" applyAlignment="1">
      <alignment horizontal="justify" wrapText="1"/>
    </xf>
    <xf numFmtId="0" fontId="17" fillId="0" borderId="33" xfId="18" applyFont="1" applyBorder="1" applyAlignment="1">
      <alignment horizontal="justify" wrapText="1"/>
    </xf>
    <xf numFmtId="0" fontId="16" fillId="0" borderId="78" xfId="23" applyFont="1" applyBorder="1" applyAlignment="1">
      <alignment horizontal="center" vertical="center"/>
    </xf>
    <xf numFmtId="0" fontId="16" fillId="0" borderId="69" xfId="23" applyFont="1" applyBorder="1" applyAlignment="1">
      <alignment horizontal="center" vertical="center"/>
    </xf>
    <xf numFmtId="0" fontId="16" fillId="0" borderId="42" xfId="23" applyFont="1" applyBorder="1" applyAlignment="1">
      <alignment horizontal="center" vertical="center"/>
    </xf>
    <xf numFmtId="0" fontId="16" fillId="0" borderId="70" xfId="23" applyFont="1" applyBorder="1" applyAlignment="1">
      <alignment horizontal="center" vertical="center"/>
    </xf>
    <xf numFmtId="0" fontId="16" fillId="0" borderId="71" xfId="23" applyFont="1" applyBorder="1" applyAlignment="1">
      <alignment horizontal="center" vertical="center"/>
    </xf>
    <xf numFmtId="0" fontId="16" fillId="0" borderId="16" xfId="23" applyFont="1" applyBorder="1" applyAlignment="1">
      <alignment horizontal="center" vertical="center"/>
    </xf>
    <xf numFmtId="0" fontId="16" fillId="0" borderId="74" xfId="23" applyFont="1" applyBorder="1" applyAlignment="1">
      <alignment horizontal="center" vertical="center"/>
    </xf>
    <xf numFmtId="0" fontId="16" fillId="0" borderId="73" xfId="18" applyFont="1" applyBorder="1" applyAlignment="1">
      <alignment horizontal="center" vertical="center"/>
    </xf>
    <xf numFmtId="0" fontId="16" fillId="0" borderId="28" xfId="18" applyFont="1" applyBorder="1" applyAlignment="1">
      <alignment horizontal="center" vertical="center"/>
    </xf>
    <xf numFmtId="0" fontId="16" fillId="0" borderId="27" xfId="18" applyFont="1" applyBorder="1" applyAlignment="1">
      <alignment horizontal="center" vertical="center"/>
    </xf>
    <xf numFmtId="0" fontId="18" fillId="0" borderId="23" xfId="18" applyFont="1" applyBorder="1" applyAlignment="1">
      <alignment horizontal="center" vertical="center"/>
    </xf>
    <xf numFmtId="0" fontId="18" fillId="0" borderId="22" xfId="18" applyFont="1" applyBorder="1" applyAlignment="1">
      <alignment horizontal="center" vertical="center"/>
    </xf>
    <xf numFmtId="0" fontId="18" fillId="0" borderId="67" xfId="18" applyFont="1" applyBorder="1" applyAlignment="1">
      <alignment horizontal="center" vertical="center"/>
    </xf>
    <xf numFmtId="0" fontId="18" fillId="0" borderId="68" xfId="18" applyFont="1" applyBorder="1" applyAlignment="1">
      <alignment horizontal="center" vertical="center"/>
    </xf>
    <xf numFmtId="0" fontId="16" fillId="2" borderId="32" xfId="18" applyFont="1" applyFill="1" applyBorder="1" applyAlignment="1">
      <alignment horizontal="left" wrapText="1"/>
    </xf>
    <xf numFmtId="0" fontId="16" fillId="2" borderId="31" xfId="18" applyFont="1" applyFill="1" applyBorder="1" applyAlignment="1">
      <alignment horizontal="left" wrapText="1"/>
    </xf>
    <xf numFmtId="0" fontId="16" fillId="2" borderId="65" xfId="18" applyFont="1" applyFill="1" applyBorder="1" applyAlignment="1">
      <alignment horizontal="left" wrapText="1"/>
    </xf>
    <xf numFmtId="180" fontId="16" fillId="2" borderId="66" xfId="18" applyNumberFormat="1" applyFont="1" applyFill="1" applyBorder="1" applyAlignment="1">
      <alignment horizontal="right" vertical="center"/>
    </xf>
    <xf numFmtId="180" fontId="16" fillId="2" borderId="65" xfId="18" applyNumberFormat="1" applyFont="1" applyFill="1" applyBorder="1" applyAlignment="1">
      <alignment horizontal="right" vertical="center"/>
    </xf>
    <xf numFmtId="0" fontId="18" fillId="0" borderId="41" xfId="18" applyFont="1" applyBorder="1" applyAlignment="1">
      <alignment horizontal="right"/>
    </xf>
    <xf numFmtId="0" fontId="18" fillId="0" borderId="40" xfId="18" applyFont="1" applyBorder="1" applyAlignment="1">
      <alignment horizontal="right"/>
    </xf>
    <xf numFmtId="0" fontId="18" fillId="0" borderId="39" xfId="18" applyFont="1" applyBorder="1" applyAlignment="1">
      <alignment horizontal="right"/>
    </xf>
    <xf numFmtId="0" fontId="16" fillId="0" borderId="32" xfId="18" applyFont="1" applyBorder="1" applyAlignment="1">
      <alignment horizontal="left"/>
    </xf>
    <xf numFmtId="0" fontId="16" fillId="0" borderId="31" xfId="18" applyFont="1" applyBorder="1" applyAlignment="1">
      <alignment horizontal="left"/>
    </xf>
    <xf numFmtId="0" fontId="16" fillId="0" borderId="65" xfId="18" applyFont="1" applyBorder="1" applyAlignment="1">
      <alignment horizontal="left"/>
    </xf>
    <xf numFmtId="180" fontId="16" fillId="5" borderId="66" xfId="18" applyNumberFormat="1" applyFont="1" applyFill="1" applyBorder="1" applyAlignment="1">
      <alignment horizontal="right"/>
    </xf>
    <xf numFmtId="180" fontId="16" fillId="5" borderId="65" xfId="18" applyNumberFormat="1" applyFont="1" applyFill="1" applyBorder="1" applyAlignment="1">
      <alignment horizontal="right"/>
    </xf>
    <xf numFmtId="0" fontId="16" fillId="0" borderId="26" xfId="18" applyFont="1" applyBorder="1" applyAlignment="1">
      <alignment horizontal="left"/>
    </xf>
    <xf numFmtId="0" fontId="16" fillId="0" borderId="25" xfId="18" applyFont="1" applyBorder="1" applyAlignment="1">
      <alignment horizontal="left"/>
    </xf>
    <xf numFmtId="0" fontId="16" fillId="0" borderId="63" xfId="18" applyFont="1" applyBorder="1" applyAlignment="1">
      <alignment horizontal="left"/>
    </xf>
    <xf numFmtId="180" fontId="16" fillId="0" borderId="64" xfId="18" applyNumberFormat="1" applyFont="1" applyBorder="1" applyAlignment="1">
      <alignment horizontal="right"/>
    </xf>
    <xf numFmtId="180" fontId="16" fillId="0" borderId="63" xfId="18" applyNumberFormat="1" applyFont="1" applyBorder="1" applyAlignment="1">
      <alignment horizontal="right"/>
    </xf>
    <xf numFmtId="0" fontId="18" fillId="0" borderId="9" xfId="18" applyFont="1" applyBorder="1" applyAlignment="1">
      <alignment horizontal="right"/>
    </xf>
    <xf numFmtId="0" fontId="18" fillId="0" borderId="8" xfId="18" applyFont="1" applyBorder="1" applyAlignment="1">
      <alignment horizontal="right"/>
    </xf>
    <xf numFmtId="0" fontId="18" fillId="0" borderId="49" xfId="18" applyFont="1" applyBorder="1" applyAlignment="1">
      <alignment horizontal="right"/>
    </xf>
    <xf numFmtId="0" fontId="18" fillId="0" borderId="68" xfId="18" applyFont="1" applyBorder="1" applyAlignment="1">
      <alignment horizontal="center" vertical="center" wrapText="1"/>
    </xf>
    <xf numFmtId="0" fontId="18" fillId="0" borderId="67" xfId="18" applyFont="1" applyBorder="1" applyAlignment="1">
      <alignment horizontal="center" vertical="center" wrapText="1"/>
    </xf>
    <xf numFmtId="4" fontId="16" fillId="0" borderId="66" xfId="18" applyNumberFormat="1" applyFont="1" applyBorder="1" applyAlignment="1">
      <alignment horizontal="right"/>
    </xf>
    <xf numFmtId="4" fontId="16" fillId="0" borderId="65" xfId="18" applyNumberFormat="1" applyFont="1" applyBorder="1" applyAlignment="1">
      <alignment horizontal="right"/>
    </xf>
    <xf numFmtId="4" fontId="16" fillId="0" borderId="64" xfId="18" applyNumberFormat="1" applyFont="1" applyBorder="1" applyAlignment="1">
      <alignment horizontal="right"/>
    </xf>
    <xf numFmtId="4" fontId="16" fillId="0" borderId="63" xfId="18" applyNumberFormat="1" applyFont="1" applyBorder="1" applyAlignment="1">
      <alignment horizontal="right"/>
    </xf>
    <xf numFmtId="0" fontId="16" fillId="2" borderId="81" xfId="23" applyFont="1" applyFill="1" applyBorder="1" applyAlignment="1">
      <alignment horizontal="center" vertical="center"/>
    </xf>
    <xf numFmtId="0" fontId="16" fillId="2" borderId="37" xfId="23" applyFont="1" applyFill="1" applyBorder="1" applyAlignment="1">
      <alignment horizontal="center" vertical="center"/>
    </xf>
    <xf numFmtId="0" fontId="16" fillId="2" borderId="36" xfId="23" applyFont="1" applyFill="1" applyBorder="1" applyAlignment="1">
      <alignment horizontal="center" vertical="center"/>
    </xf>
    <xf numFmtId="0" fontId="16" fillId="2" borderId="73" xfId="23" applyFont="1" applyFill="1" applyBorder="1" applyAlignment="1">
      <alignment horizontal="center" vertical="center"/>
    </xf>
    <xf numFmtId="0" fontId="16" fillId="2" borderId="28" xfId="23" applyFont="1" applyFill="1" applyBorder="1" applyAlignment="1">
      <alignment horizontal="center" vertical="center"/>
    </xf>
    <xf numFmtId="0" fontId="16" fillId="2" borderId="27" xfId="23" applyFont="1" applyFill="1" applyBorder="1" applyAlignment="1">
      <alignment horizontal="center" vertical="center"/>
    </xf>
    <xf numFmtId="0" fontId="4" fillId="0" borderId="81" xfId="23" applyFont="1" applyBorder="1" applyAlignment="1">
      <alignment horizontal="center" vertical="center"/>
    </xf>
    <xf numFmtId="0" fontId="4" fillId="0" borderId="37" xfId="23" applyFont="1" applyBorder="1" applyAlignment="1">
      <alignment horizontal="center" vertical="center"/>
    </xf>
    <xf numFmtId="0" fontId="4" fillId="0" borderId="36" xfId="23" applyFont="1" applyBorder="1" applyAlignment="1">
      <alignment horizontal="center" vertical="center"/>
    </xf>
    <xf numFmtId="0" fontId="4" fillId="0" borderId="73" xfId="23" applyFont="1" applyBorder="1" applyAlignment="1">
      <alignment horizontal="center" vertical="center"/>
    </xf>
    <xf numFmtId="0" fontId="4" fillId="0" borderId="28" xfId="23" applyFont="1" applyBorder="1" applyAlignment="1">
      <alignment horizontal="center" vertical="center"/>
    </xf>
    <xf numFmtId="0" fontId="4" fillId="0" borderId="27" xfId="23" applyFont="1" applyBorder="1" applyAlignment="1">
      <alignment horizontal="center" vertical="center"/>
    </xf>
    <xf numFmtId="0" fontId="17" fillId="0" borderId="79" xfId="24" applyFont="1" applyBorder="1" applyAlignment="1">
      <alignment horizontal="left"/>
    </xf>
    <xf numFmtId="0" fontId="17" fillId="0" borderId="0" xfId="24" applyFont="1" applyBorder="1" applyAlignment="1">
      <alignment horizontal="left"/>
    </xf>
    <xf numFmtId="0" fontId="17" fillId="0" borderId="13" xfId="24" applyFont="1" applyBorder="1" applyAlignment="1">
      <alignment horizontal="left"/>
    </xf>
    <xf numFmtId="0" fontId="4" fillId="0" borderId="78" xfId="23" applyFont="1" applyBorder="1" applyAlignment="1">
      <alignment horizontal="left" vertical="center"/>
    </xf>
    <xf numFmtId="0" fontId="4" fillId="0" borderId="20" xfId="24" applyFont="1" applyBorder="1" applyAlignment="1">
      <alignment horizontal="left" vertical="center"/>
    </xf>
    <xf numFmtId="0" fontId="4" fillId="0" borderId="71" xfId="23" applyFont="1" applyBorder="1" applyAlignment="1">
      <alignment horizontal="center" vertical="center"/>
    </xf>
    <xf numFmtId="0" fontId="4" fillId="0" borderId="16" xfId="23" applyFont="1" applyBorder="1" applyAlignment="1">
      <alignment horizontal="center" vertical="center"/>
    </xf>
    <xf numFmtId="0" fontId="4" fillId="0" borderId="74" xfId="23" applyFont="1" applyBorder="1" applyAlignment="1">
      <alignment horizontal="center" vertical="center"/>
    </xf>
    <xf numFmtId="0" fontId="4" fillId="0" borderId="73" xfId="24" applyFont="1" applyBorder="1" applyAlignment="1">
      <alignment horizontal="center" vertical="center"/>
    </xf>
    <xf numFmtId="0" fontId="4" fillId="0" borderId="28" xfId="24" applyFont="1" applyBorder="1" applyAlignment="1">
      <alignment horizontal="center" vertical="center"/>
    </xf>
    <xf numFmtId="0" fontId="4" fillId="0" borderId="27" xfId="24" applyFont="1" applyBorder="1" applyAlignment="1">
      <alignment horizontal="center" vertical="center"/>
    </xf>
    <xf numFmtId="0" fontId="17" fillId="0" borderId="14" xfId="24" applyFont="1" applyBorder="1" applyAlignment="1">
      <alignment horizontal="right" vertical="center"/>
    </xf>
    <xf numFmtId="0" fontId="17" fillId="0" borderId="0" xfId="24" applyFont="1" applyBorder="1" applyAlignment="1">
      <alignment horizontal="right" vertical="center"/>
    </xf>
    <xf numFmtId="0" fontId="17" fillId="0" borderId="0" xfId="24" applyFont="1" applyBorder="1" applyAlignment="1">
      <alignment horizontal="center" vertical="center"/>
    </xf>
    <xf numFmtId="0" fontId="4" fillId="0" borderId="83" xfId="24" applyFont="1" applyBorder="1" applyAlignment="1">
      <alignment horizontal="center"/>
    </xf>
    <xf numFmtId="0" fontId="4" fillId="0" borderId="80" xfId="24" applyFont="1" applyBorder="1" applyAlignment="1">
      <alignment horizontal="center"/>
    </xf>
    <xf numFmtId="0" fontId="4" fillId="0" borderId="77" xfId="24" applyFont="1" applyBorder="1" applyAlignment="1">
      <alignment horizontal="center"/>
    </xf>
    <xf numFmtId="0" fontId="17" fillId="0" borderId="81" xfId="24" applyFont="1" applyBorder="1" applyAlignment="1">
      <alignment horizontal="center"/>
    </xf>
    <xf numFmtId="0" fontId="17" fillId="0" borderId="37" xfId="24" applyFont="1" applyBorder="1" applyAlignment="1">
      <alignment horizontal="center"/>
    </xf>
    <xf numFmtId="0" fontId="17" fillId="0" borderId="82" xfId="24" applyFont="1" applyBorder="1" applyAlignment="1">
      <alignment horizontal="center"/>
    </xf>
    <xf numFmtId="0" fontId="4" fillId="0" borderId="47" xfId="23" applyFont="1" applyBorder="1" applyAlignment="1">
      <alignment horizontal="left" vertical="center"/>
    </xf>
    <xf numFmtId="0" fontId="4" fillId="0" borderId="12" xfId="23" applyFont="1" applyBorder="1" applyAlignment="1">
      <alignment horizontal="left" vertical="center"/>
    </xf>
    <xf numFmtId="0" fontId="4" fillId="0" borderId="69" xfId="23" applyFont="1" applyBorder="1" applyAlignment="1">
      <alignment horizontal="left" vertical="center"/>
    </xf>
    <xf numFmtId="0" fontId="4" fillId="0" borderId="78" xfId="23" applyFont="1" applyBorder="1" applyAlignment="1">
      <alignment horizontal="center" vertical="center"/>
    </xf>
    <xf numFmtId="0" fontId="4" fillId="0" borderId="69" xfId="23" applyFont="1" applyBorder="1" applyAlignment="1">
      <alignment horizontal="center" vertical="center"/>
    </xf>
    <xf numFmtId="0" fontId="4" fillId="0" borderId="42" xfId="23" applyFont="1" applyBorder="1" applyAlignment="1">
      <alignment horizontal="center" vertical="center"/>
    </xf>
    <xf numFmtId="0" fontId="4" fillId="0" borderId="70" xfId="23" applyFont="1" applyBorder="1" applyAlignment="1">
      <alignment horizontal="center" vertical="center"/>
    </xf>
    <xf numFmtId="0" fontId="17" fillId="0" borderId="76" xfId="24" applyFont="1" applyBorder="1" applyAlignment="1">
      <alignment horizontal="center"/>
    </xf>
    <xf numFmtId="0" fontId="17" fillId="0" borderId="8" xfId="24" applyFont="1" applyBorder="1" applyAlignment="1">
      <alignment horizontal="center"/>
    </xf>
    <xf numFmtId="0" fontId="17" fillId="0" borderId="7" xfId="24" applyFont="1" applyBorder="1" applyAlignment="1">
      <alignment horizontal="center"/>
    </xf>
    <xf numFmtId="0" fontId="4" fillId="0" borderId="32" xfId="24" applyFont="1" applyBorder="1" applyAlignment="1">
      <alignment horizontal="left"/>
    </xf>
    <xf numFmtId="0" fontId="4" fillId="0" borderId="31" xfId="24" applyFont="1" applyBorder="1" applyAlignment="1">
      <alignment horizontal="left"/>
    </xf>
    <xf numFmtId="0" fontId="4" fillId="0" borderId="65" xfId="24" applyFont="1" applyBorder="1" applyAlignment="1">
      <alignment horizontal="left"/>
    </xf>
    <xf numFmtId="0" fontId="4" fillId="0" borderId="28" xfId="24" applyFont="1" applyBorder="1" applyAlignment="1">
      <alignment horizontal="center"/>
    </xf>
    <xf numFmtId="0" fontId="4" fillId="0" borderId="8" xfId="24" applyFont="1" applyBorder="1" applyAlignment="1">
      <alignment horizontal="center"/>
    </xf>
    <xf numFmtId="0" fontId="4" fillId="0" borderId="49" xfId="24" applyFont="1" applyBorder="1" applyAlignment="1">
      <alignment horizontal="center"/>
    </xf>
    <xf numFmtId="0" fontId="4" fillId="0" borderId="0" xfId="24" applyFont="1" applyBorder="1" applyAlignment="1">
      <alignment horizontal="center" vertical="top"/>
    </xf>
    <xf numFmtId="0" fontId="4" fillId="0" borderId="16" xfId="24" applyFont="1" applyBorder="1" applyAlignment="1">
      <alignment horizontal="center" vertical="top"/>
    </xf>
    <xf numFmtId="0" fontId="17" fillId="0" borderId="18" xfId="24" applyFont="1" applyBorder="1" applyAlignment="1" applyProtection="1">
      <alignment horizontal="center"/>
      <protection locked="0"/>
    </xf>
    <xf numFmtId="0" fontId="17" fillId="0" borderId="12" xfId="24" applyFont="1" applyBorder="1" applyAlignment="1" applyProtection="1">
      <alignment horizontal="center"/>
      <protection locked="0"/>
    </xf>
    <xf numFmtId="0" fontId="17" fillId="0" borderId="11" xfId="24" applyFont="1" applyBorder="1" applyAlignment="1" applyProtection="1">
      <alignment horizontal="center"/>
      <protection locked="0"/>
    </xf>
    <xf numFmtId="0" fontId="17" fillId="6" borderId="23" xfId="24" applyFont="1" applyFill="1" applyBorder="1" applyAlignment="1">
      <alignment horizontal="center" vertical="center" wrapText="1"/>
    </xf>
    <xf numFmtId="0" fontId="17" fillId="6" borderId="22" xfId="24" applyFont="1" applyFill="1" applyBorder="1" applyAlignment="1">
      <alignment horizontal="center" vertical="center" wrapText="1"/>
    </xf>
    <xf numFmtId="0" fontId="17" fillId="6" borderId="22" xfId="24" applyFont="1" applyFill="1" applyBorder="1" applyAlignment="1">
      <alignment horizontal="center" vertical="center"/>
    </xf>
    <xf numFmtId="0" fontId="17" fillId="6" borderId="21" xfId="24" applyFont="1" applyFill="1" applyBorder="1" applyAlignment="1">
      <alignment horizontal="center" vertical="center"/>
    </xf>
    <xf numFmtId="0" fontId="17" fillId="6" borderId="26" xfId="24" applyFont="1" applyFill="1" applyBorder="1" applyAlignment="1">
      <alignment horizontal="left"/>
    </xf>
    <xf numFmtId="0" fontId="17" fillId="6" borderId="25" xfId="24" applyFont="1" applyFill="1" applyBorder="1" applyAlignment="1">
      <alignment horizontal="left"/>
    </xf>
    <xf numFmtId="0" fontId="17" fillId="6" borderId="62" xfId="24" applyFont="1" applyFill="1" applyBorder="1" applyAlignment="1">
      <alignment horizontal="left"/>
    </xf>
    <xf numFmtId="0" fontId="17" fillId="6" borderId="26" xfId="24" applyFont="1" applyFill="1" applyBorder="1" applyAlignment="1">
      <alignment horizontal="center"/>
    </xf>
    <xf numFmtId="0" fontId="17" fillId="6" borderId="62" xfId="24" applyFont="1" applyFill="1" applyBorder="1" applyAlignment="1">
      <alignment horizontal="center"/>
    </xf>
    <xf numFmtId="0" fontId="17" fillId="0" borderId="23" xfId="24" applyFont="1" applyBorder="1" applyAlignment="1">
      <alignment horizontal="center"/>
    </xf>
    <xf numFmtId="0" fontId="17" fillId="0" borderId="22" xfId="24" applyFont="1" applyBorder="1" applyAlignment="1">
      <alignment horizontal="center"/>
    </xf>
    <xf numFmtId="0" fontId="17" fillId="0" borderId="67" xfId="24" applyFont="1" applyBorder="1" applyAlignment="1">
      <alignment horizontal="center"/>
    </xf>
    <xf numFmtId="0" fontId="17" fillId="0" borderId="73" xfId="24" applyFont="1" applyBorder="1" applyAlignment="1">
      <alignment horizontal="center"/>
    </xf>
    <xf numFmtId="0" fontId="17" fillId="0" borderId="72" xfId="24" applyFont="1" applyBorder="1" applyAlignment="1">
      <alignment horizontal="center"/>
    </xf>
    <xf numFmtId="0" fontId="17" fillId="0" borderId="68" xfId="24" applyFont="1" applyBorder="1" applyAlignment="1">
      <alignment horizontal="center"/>
    </xf>
    <xf numFmtId="0" fontId="4" fillId="0" borderId="66" xfId="24" applyFont="1" applyBorder="1" applyAlignment="1"/>
    <xf numFmtId="0" fontId="4" fillId="0" borderId="65" xfId="24" applyFont="1" applyBorder="1" applyAlignment="1"/>
    <xf numFmtId="181" fontId="4" fillId="0" borderId="66" xfId="24" applyNumberFormat="1" applyFont="1" applyBorder="1" applyAlignment="1">
      <alignment horizontal="right"/>
    </xf>
    <xf numFmtId="181" fontId="4" fillId="0" borderId="65" xfId="24" applyNumberFormat="1" applyFont="1" applyBorder="1" applyAlignment="1">
      <alignment horizontal="right"/>
    </xf>
    <xf numFmtId="0" fontId="4" fillId="0" borderId="16" xfId="24" applyFont="1" applyBorder="1" applyAlignment="1">
      <alignment horizontal="left"/>
    </xf>
    <xf numFmtId="0" fontId="4" fillId="0" borderId="32" xfId="26" applyBorder="1" applyAlignment="1">
      <alignment horizontal="left"/>
    </xf>
    <xf numFmtId="0" fontId="4" fillId="0" borderId="31" xfId="24" applyFont="1" applyBorder="1" applyAlignment="1"/>
    <xf numFmtId="0" fontId="4" fillId="0" borderId="64" xfId="24" applyFont="1" applyBorder="1" applyAlignment="1"/>
    <xf numFmtId="0" fontId="4" fillId="0" borderId="63" xfId="24" applyFont="1" applyBorder="1" applyAlignment="1"/>
    <xf numFmtId="9" fontId="4" fillId="0" borderId="64" xfId="24" applyNumberFormat="1" applyFont="1" applyBorder="1" applyAlignment="1">
      <alignment horizontal="center"/>
    </xf>
    <xf numFmtId="0" fontId="4" fillId="0" borderId="63" xfId="24" applyFont="1" applyBorder="1" applyAlignment="1">
      <alignment horizontal="center"/>
    </xf>
    <xf numFmtId="0" fontId="17" fillId="0" borderId="41" xfId="24" applyFont="1" applyBorder="1" applyAlignment="1">
      <alignment horizontal="right"/>
    </xf>
    <xf numFmtId="0" fontId="17" fillId="0" borderId="40" xfId="24" applyFont="1" applyBorder="1" applyAlignment="1">
      <alignment horizontal="right"/>
    </xf>
    <xf numFmtId="0" fontId="17" fillId="0" borderId="39" xfId="24" applyFont="1" applyBorder="1" applyAlignment="1">
      <alignment horizontal="right"/>
    </xf>
    <xf numFmtId="0" fontId="17" fillId="0" borderId="9" xfId="24" applyFont="1" applyBorder="1" applyAlignment="1">
      <alignment horizontal="right"/>
    </xf>
    <xf numFmtId="0" fontId="17" fillId="0" borderId="8" xfId="24" applyFont="1" applyBorder="1" applyAlignment="1">
      <alignment horizontal="right"/>
    </xf>
    <xf numFmtId="0" fontId="17" fillId="0" borderId="49" xfId="24" applyFont="1" applyBorder="1" applyAlignment="1">
      <alignment horizontal="right"/>
    </xf>
    <xf numFmtId="0" fontId="4" fillId="0" borderId="32" xfId="24" applyFont="1" applyBorder="1" applyAlignment="1"/>
    <xf numFmtId="0" fontId="4" fillId="0" borderId="66" xfId="24" applyFont="1" applyBorder="1" applyAlignment="1">
      <alignment horizontal="center"/>
    </xf>
    <xf numFmtId="0" fontId="4" fillId="0" borderId="65" xfId="24" applyFont="1" applyBorder="1" applyAlignment="1">
      <alignment horizontal="center"/>
    </xf>
    <xf numFmtId="0" fontId="17" fillId="0" borderId="68" xfId="24" applyFont="1" applyBorder="1" applyAlignment="1">
      <alignment horizontal="center" vertical="center"/>
    </xf>
    <xf numFmtId="0" fontId="17" fillId="0" borderId="67" xfId="24" applyFont="1" applyBorder="1" applyAlignment="1">
      <alignment horizontal="center" vertical="center"/>
    </xf>
    <xf numFmtId="172" fontId="4" fillId="5" borderId="66" xfId="24" applyNumberFormat="1" applyFont="1" applyFill="1" applyBorder="1" applyAlignment="1">
      <alignment horizontal="right"/>
    </xf>
    <xf numFmtId="172" fontId="4" fillId="5" borderId="65" xfId="24" applyNumberFormat="1" applyFont="1" applyFill="1" applyBorder="1" applyAlignment="1">
      <alignment horizontal="right"/>
    </xf>
    <xf numFmtId="2" fontId="4" fillId="0" borderId="71" xfId="24" applyNumberFormat="1" applyFont="1" applyBorder="1" applyAlignment="1">
      <alignment horizontal="right"/>
    </xf>
    <xf numFmtId="2" fontId="4" fillId="0" borderId="15" xfId="24" applyNumberFormat="1" applyFont="1" applyBorder="1" applyAlignment="1">
      <alignment horizontal="right"/>
    </xf>
    <xf numFmtId="0" fontId="17" fillId="0" borderId="23" xfId="24" applyFont="1" applyBorder="1" applyAlignment="1">
      <alignment horizontal="center" vertical="center"/>
    </xf>
    <xf numFmtId="0" fontId="17" fillId="0" borderId="22" xfId="24" applyFont="1" applyBorder="1" applyAlignment="1">
      <alignment horizontal="center" vertical="center"/>
    </xf>
    <xf numFmtId="0" fontId="17" fillId="0" borderId="68" xfId="24" applyFont="1" applyBorder="1" applyAlignment="1">
      <alignment horizontal="center" vertical="center" wrapText="1"/>
    </xf>
    <xf numFmtId="0" fontId="17" fillId="0" borderId="82" xfId="24" applyFont="1" applyBorder="1" applyAlignment="1">
      <alignment horizontal="center" vertical="center" wrapText="1"/>
    </xf>
    <xf numFmtId="0" fontId="4" fillId="0" borderId="26" xfId="24" applyFont="1" applyBorder="1" applyAlignment="1"/>
    <xf numFmtId="0" fontId="4" fillId="0" borderId="25" xfId="24" applyFont="1" applyBorder="1" applyAlignment="1"/>
    <xf numFmtId="0" fontId="4" fillId="0" borderId="6" xfId="24" applyFont="1" applyBorder="1" applyAlignment="1">
      <alignment horizontal="center"/>
    </xf>
    <xf numFmtId="0" fontId="4" fillId="0" borderId="0" xfId="24" applyFont="1" applyBorder="1" applyAlignment="1">
      <alignment horizontal="right"/>
    </xf>
    <xf numFmtId="0" fontId="4" fillId="0" borderId="33" xfId="24" applyFont="1" applyBorder="1" applyAlignment="1">
      <alignment horizontal="right"/>
    </xf>
    <xf numFmtId="0" fontId="4" fillId="0" borderId="8" xfId="24" applyFont="1" applyBorder="1" applyAlignment="1">
      <alignment horizontal="right"/>
    </xf>
    <xf numFmtId="0" fontId="4" fillId="0" borderId="49" xfId="24" applyFont="1" applyBorder="1" applyAlignment="1">
      <alignment horizontal="right"/>
    </xf>
    <xf numFmtId="0" fontId="17" fillId="0" borderId="68" xfId="24" applyFont="1" applyBorder="1" applyAlignment="1">
      <alignment horizontal="center" wrapText="1"/>
    </xf>
    <xf numFmtId="0" fontId="17" fillId="0" borderId="67" xfId="24" applyFont="1" applyBorder="1" applyAlignment="1">
      <alignment horizontal="center" wrapText="1"/>
    </xf>
    <xf numFmtId="0" fontId="17" fillId="0" borderId="32" xfId="24" applyFont="1" applyBorder="1" applyAlignment="1"/>
    <xf numFmtId="0" fontId="17" fillId="0" borderId="31" xfId="24" applyFont="1" applyBorder="1" applyAlignment="1"/>
    <xf numFmtId="178" fontId="4" fillId="0" borderId="66" xfId="31" applyFont="1" applyFill="1" applyBorder="1" applyAlignment="1">
      <alignment horizontal="right"/>
    </xf>
    <xf numFmtId="178" fontId="4" fillId="0" borderId="65" xfId="31" applyFont="1" applyFill="1" applyBorder="1" applyAlignment="1">
      <alignment horizontal="right"/>
    </xf>
    <xf numFmtId="178" fontId="4" fillId="0" borderId="64" xfId="31" applyFont="1" applyFill="1" applyBorder="1" applyAlignment="1">
      <alignment horizontal="right"/>
    </xf>
    <xf numFmtId="178" fontId="4" fillId="0" borderId="63" xfId="31" applyFont="1" applyFill="1" applyBorder="1" applyAlignment="1">
      <alignment horizontal="right"/>
    </xf>
    <xf numFmtId="0" fontId="17" fillId="0" borderId="14" xfId="24" applyFont="1" applyBorder="1" applyAlignment="1">
      <alignment horizontal="justify" vertical="center" wrapText="1"/>
    </xf>
    <xf numFmtId="0" fontId="17" fillId="0" borderId="0" xfId="24" applyFont="1" applyBorder="1" applyAlignment="1">
      <alignment horizontal="justify" vertical="center" wrapText="1"/>
    </xf>
    <xf numFmtId="0" fontId="17" fillId="0" borderId="33" xfId="24" applyFont="1" applyBorder="1" applyAlignment="1">
      <alignment horizontal="justify" vertical="center" wrapText="1"/>
    </xf>
    <xf numFmtId="0" fontId="17" fillId="0" borderId="14" xfId="24" applyFont="1" applyBorder="1" applyAlignment="1">
      <alignment horizontal="justify" wrapText="1"/>
    </xf>
    <xf numFmtId="0" fontId="17" fillId="0" borderId="0" xfId="24" applyFont="1" applyBorder="1" applyAlignment="1">
      <alignment horizontal="justify" wrapText="1"/>
    </xf>
    <xf numFmtId="0" fontId="17" fillId="0" borderId="33" xfId="24" applyFont="1" applyBorder="1" applyAlignment="1">
      <alignment horizontal="justify" wrapText="1"/>
    </xf>
    <xf numFmtId="180" fontId="16" fillId="5" borderId="64" xfId="18" applyNumberFormat="1" applyFont="1" applyFill="1" applyBorder="1" applyAlignment="1">
      <alignment horizontal="right"/>
    </xf>
    <xf numFmtId="180" fontId="16" fillId="5" borderId="63" xfId="18" applyNumberFormat="1" applyFont="1" applyFill="1" applyBorder="1" applyAlignment="1">
      <alignment horizontal="right"/>
    </xf>
    <xf numFmtId="168" fontId="16" fillId="2" borderId="66" xfId="18" applyNumberFormat="1" applyFont="1" applyFill="1" applyBorder="1" applyAlignment="1">
      <alignment horizontal="right"/>
    </xf>
    <xf numFmtId="168" fontId="16" fillId="2" borderId="65" xfId="18" applyNumberFormat="1" applyFont="1" applyFill="1" applyBorder="1" applyAlignment="1">
      <alignment horizontal="right"/>
    </xf>
    <xf numFmtId="0" fontId="17" fillId="0" borderId="79" xfId="24" applyFont="1" applyBorder="1" applyAlignment="1"/>
    <xf numFmtId="0" fontId="17" fillId="0" borderId="0" xfId="24" applyFont="1" applyBorder="1" applyAlignment="1"/>
    <xf numFmtId="0" fontId="17" fillId="0" borderId="13" xfId="24" applyFont="1" applyBorder="1" applyAlignment="1"/>
    <xf numFmtId="0" fontId="17" fillId="6" borderId="26" xfId="24" applyFont="1" applyFill="1" applyBorder="1" applyAlignment="1">
      <alignment horizontal="left" vertical="center" wrapText="1"/>
    </xf>
    <xf numFmtId="0" fontId="17" fillId="6" borderId="25" xfId="24" applyFont="1" applyFill="1" applyBorder="1" applyAlignment="1">
      <alignment horizontal="left" vertical="center" wrapText="1"/>
    </xf>
    <xf numFmtId="0" fontId="17" fillId="6" borderId="62" xfId="24" applyFont="1" applyFill="1" applyBorder="1" applyAlignment="1">
      <alignment horizontal="left" vertical="center" wrapText="1"/>
    </xf>
    <xf numFmtId="0" fontId="17" fillId="6" borderId="26" xfId="24" applyFont="1" applyFill="1" applyBorder="1" applyAlignment="1">
      <alignment horizontal="center" vertical="center"/>
    </xf>
    <xf numFmtId="0" fontId="17" fillId="6" borderId="62" xfId="24" applyFont="1" applyFill="1" applyBorder="1" applyAlignment="1">
      <alignment horizontal="center" vertical="center"/>
    </xf>
    <xf numFmtId="182" fontId="4" fillId="5" borderId="66" xfId="27" applyNumberFormat="1" applyFont="1" applyFill="1" applyBorder="1" applyAlignment="1">
      <alignment horizontal="right"/>
    </xf>
    <xf numFmtId="182" fontId="4" fillId="5" borderId="65" xfId="27" applyNumberFormat="1" applyFont="1" applyFill="1" applyBorder="1" applyAlignment="1">
      <alignment horizontal="right"/>
    </xf>
    <xf numFmtId="180" fontId="16" fillId="2" borderId="66" xfId="18" applyNumberFormat="1" applyFont="1" applyFill="1" applyBorder="1" applyAlignment="1">
      <alignment horizontal="center"/>
    </xf>
    <xf numFmtId="180" fontId="16" fillId="2" borderId="65" xfId="18" applyNumberFormat="1" applyFont="1" applyFill="1" applyBorder="1" applyAlignment="1">
      <alignment horizontal="center"/>
    </xf>
  </cellXfs>
  <cellStyles count="36">
    <cellStyle name="Millares [0] 2" xfId="28" xr:uid="{B2CF865E-DBB9-4B78-AA6F-79FA36248111}"/>
    <cellStyle name="Millares 2" xfId="2" xr:uid="{35B779F7-EEFF-4EE6-B637-1654BF244C05}"/>
    <cellStyle name="Millares 2 2" xfId="11" xr:uid="{3DA41E12-A7AF-4C27-BC33-9E719E42E19F}"/>
    <cellStyle name="Millares 2 2 3" xfId="20" xr:uid="{F794BD16-49BC-484E-8404-3B2FAD0E37B2}"/>
    <cellStyle name="Millares 2 6" xfId="31" xr:uid="{E788EA9F-0C98-4506-ACEF-F6C5B4327A8A}"/>
    <cellStyle name="Millares_FORMULARIO 4 - M-OFERENTE PPTA ECONOMICA" xfId="6" xr:uid="{21B393FD-AEA5-4616-B48E-3302368EA47D}"/>
    <cellStyle name="Millares_PPTO OFICIAL LP-SGT-SRN-001-2009 2" xfId="13" xr:uid="{D7D2E320-1012-4E0A-8528-24F63DB5835B}"/>
    <cellStyle name="Moneda" xfId="34" builtinId="4"/>
    <cellStyle name="Moneda [0] 2" xfId="27" xr:uid="{77A47BEA-0C96-4ED4-844A-C06000D717F2}"/>
    <cellStyle name="Moneda 13" xfId="19" xr:uid="{2CEFE9E8-94BF-4E32-A0D2-3C173C26A478}"/>
    <cellStyle name="Moneda 2" xfId="10" xr:uid="{E6C0D796-D697-48FD-A9E4-B43D5134595A}"/>
    <cellStyle name="Moneda 2 13" xfId="30" xr:uid="{F5DBBC86-0EC4-4482-BDF4-6BF79176C2D6}"/>
    <cellStyle name="Moneda 2 2 2 2 2" xfId="8" xr:uid="{87D19ABB-3A4A-44FA-AC2E-EC43F1DFFDC2}"/>
    <cellStyle name="Moneda 2 2 3" xfId="12" xr:uid="{4855D7F5-D287-4F19-AC8E-8C2FAD2654B8}"/>
    <cellStyle name="Moneda 3" xfId="33" xr:uid="{8E83F024-5026-4060-B88A-DF0EEFD95E22}"/>
    <cellStyle name="Normal" xfId="0" builtinId="0"/>
    <cellStyle name="Normal 10" xfId="25" xr:uid="{A40D4B33-4C71-4EAD-B577-DD8DC542DB35}"/>
    <cellStyle name="Normal 14" xfId="26" xr:uid="{D7CE1EF0-774C-4C24-B54E-B7588143F8CB}"/>
    <cellStyle name="Normal 2 10 2 2" xfId="15" xr:uid="{CBA8B246-CA1F-4FCA-877F-F51C22A0B3F4}"/>
    <cellStyle name="Normal 2 10 3" xfId="17" xr:uid="{80562B87-4202-4D73-96C8-21AD6426DF53}"/>
    <cellStyle name="Normal 2 14" xfId="24" xr:uid="{1342A100-F4D8-484B-8D88-861BEC273C9C}"/>
    <cellStyle name="Normal 2 2" xfId="7" xr:uid="{31D37148-9E4C-47EB-BB22-FC4CEAB01891}"/>
    <cellStyle name="Normal 2 2 2" xfId="14" xr:uid="{62F4DAD6-BC62-44A6-A77E-50011DA08865}"/>
    <cellStyle name="Normal 21 2" xfId="18" xr:uid="{E94AD204-A0DC-4BC6-8D8F-09F6E8CF0847}"/>
    <cellStyle name="Normal 3" xfId="1" xr:uid="{BAA5EB6F-3882-4BE7-8C4B-79480ADDDCA1}"/>
    <cellStyle name="Normal 3 11" xfId="4" xr:uid="{D634A0E6-B9A3-412B-8942-36A32FE7810E}"/>
    <cellStyle name="Normal 3 2" xfId="3" xr:uid="{2059C84F-FACA-4BE9-8BC5-1B8C12E775A8}"/>
    <cellStyle name="Normal 3 2 2" xfId="9" xr:uid="{D30F4F93-C5C1-4538-AD1D-F5619A529A7F}"/>
    <cellStyle name="Normal_modelo ACTA OBRA y MODIFICACION" xfId="16" xr:uid="{022BB696-36A4-46C8-B4D7-069AE03EA3FB}"/>
    <cellStyle name="Normal_modelo ACTA OBRA y MODIFICACION 2" xfId="23" xr:uid="{5C220155-2B18-4884-BA16-EA7436B53987}"/>
    <cellStyle name="Porcentaje" xfId="35" builtinId="5"/>
    <cellStyle name="Porcentaje 2" xfId="5" xr:uid="{20137FFE-8EBC-4726-B35F-42A181FA6E41}"/>
    <cellStyle name="Porcentaje 2 2" xfId="21" xr:uid="{387CD262-1553-4B62-90BA-F20FB755FFE6}"/>
    <cellStyle name="Porcentaje 6" xfId="32" xr:uid="{6309A1AC-2D14-4017-B936-E793CC4D65CD}"/>
    <cellStyle name="Porcentaje 8" xfId="22" xr:uid="{CBBE189B-8107-4441-ABA8-9415FF1C2891}"/>
    <cellStyle name="Porcentual 9" xfId="29" xr:uid="{EF7CE47E-69F0-4542-9C15-063C871881BE}"/>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38" Type="http://schemas.openxmlformats.org/officeDocument/2006/relationships/externalLink" Target="externalLinks/externalLink124.xml"/><Relationship Id="rId159" Type="http://schemas.openxmlformats.org/officeDocument/2006/relationships/theme" Target="theme/theme1.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53" Type="http://schemas.openxmlformats.org/officeDocument/2006/relationships/externalLink" Target="externalLinks/externalLink39.xml"/><Relationship Id="rId74" Type="http://schemas.openxmlformats.org/officeDocument/2006/relationships/externalLink" Target="externalLinks/externalLink60.xml"/><Relationship Id="rId128" Type="http://schemas.openxmlformats.org/officeDocument/2006/relationships/externalLink" Target="externalLinks/externalLink114.xml"/><Relationship Id="rId149" Type="http://schemas.openxmlformats.org/officeDocument/2006/relationships/externalLink" Target="externalLinks/externalLink135.xml"/><Relationship Id="rId5" Type="http://schemas.openxmlformats.org/officeDocument/2006/relationships/worksheet" Target="worksheets/sheet5.xml"/><Relationship Id="rId95" Type="http://schemas.openxmlformats.org/officeDocument/2006/relationships/externalLink" Target="externalLinks/externalLink81.xml"/><Relationship Id="rId160" Type="http://schemas.openxmlformats.org/officeDocument/2006/relationships/styles" Target="styles.xml"/><Relationship Id="rId22" Type="http://schemas.openxmlformats.org/officeDocument/2006/relationships/externalLink" Target="externalLinks/externalLink8.xml"/><Relationship Id="rId43" Type="http://schemas.openxmlformats.org/officeDocument/2006/relationships/externalLink" Target="externalLinks/externalLink29.xml"/><Relationship Id="rId64" Type="http://schemas.openxmlformats.org/officeDocument/2006/relationships/externalLink" Target="externalLinks/externalLink50.xml"/><Relationship Id="rId118" Type="http://schemas.openxmlformats.org/officeDocument/2006/relationships/externalLink" Target="externalLinks/externalLink104.xml"/><Relationship Id="rId139" Type="http://schemas.openxmlformats.org/officeDocument/2006/relationships/externalLink" Target="externalLinks/externalLink125.xml"/><Relationship Id="rId85" Type="http://schemas.openxmlformats.org/officeDocument/2006/relationships/externalLink" Target="externalLinks/externalLink71.xml"/><Relationship Id="rId150" Type="http://schemas.openxmlformats.org/officeDocument/2006/relationships/externalLink" Target="externalLinks/externalLink136.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externalLink" Target="externalLinks/externalLink115.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40" Type="http://schemas.openxmlformats.org/officeDocument/2006/relationships/externalLink" Target="externalLinks/externalLink126.xml"/><Relationship Id="rId145" Type="http://schemas.openxmlformats.org/officeDocument/2006/relationships/externalLink" Target="externalLinks/externalLink131.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externalLink" Target="externalLinks/externalLink116.xml"/><Relationship Id="rId135" Type="http://schemas.openxmlformats.org/officeDocument/2006/relationships/externalLink" Target="externalLinks/externalLink121.xml"/><Relationship Id="rId151" Type="http://schemas.openxmlformats.org/officeDocument/2006/relationships/externalLink" Target="externalLinks/externalLink137.xml"/><Relationship Id="rId156" Type="http://schemas.openxmlformats.org/officeDocument/2006/relationships/externalLink" Target="externalLinks/externalLink142.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141" Type="http://schemas.openxmlformats.org/officeDocument/2006/relationships/externalLink" Target="externalLinks/externalLink127.xml"/><Relationship Id="rId146" Type="http://schemas.openxmlformats.org/officeDocument/2006/relationships/externalLink" Target="externalLinks/externalLink132.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externalLink" Target="externalLinks/externalLink117.xml"/><Relationship Id="rId136" Type="http://schemas.openxmlformats.org/officeDocument/2006/relationships/externalLink" Target="externalLinks/externalLink122.xml"/><Relationship Id="rId157" Type="http://schemas.openxmlformats.org/officeDocument/2006/relationships/externalLink" Target="externalLinks/externalLink143.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52" Type="http://schemas.openxmlformats.org/officeDocument/2006/relationships/externalLink" Target="externalLinks/externalLink13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147" Type="http://schemas.openxmlformats.org/officeDocument/2006/relationships/externalLink" Target="externalLinks/externalLink133.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142" Type="http://schemas.openxmlformats.org/officeDocument/2006/relationships/externalLink" Target="externalLinks/externalLink128.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137" Type="http://schemas.openxmlformats.org/officeDocument/2006/relationships/externalLink" Target="externalLinks/externalLink123.xml"/><Relationship Id="rId158" Type="http://schemas.openxmlformats.org/officeDocument/2006/relationships/externalLink" Target="externalLinks/externalLink144.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externalLink" Target="externalLinks/externalLink118.xml"/><Relationship Id="rId153" Type="http://schemas.openxmlformats.org/officeDocument/2006/relationships/externalLink" Target="externalLinks/externalLink139.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143" Type="http://schemas.openxmlformats.org/officeDocument/2006/relationships/externalLink" Target="externalLinks/externalLink129.xml"/><Relationship Id="rId148" Type="http://schemas.openxmlformats.org/officeDocument/2006/relationships/externalLink" Target="externalLinks/externalLink134.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externalLink" Target="externalLinks/externalLink119.xml"/><Relationship Id="rId154" Type="http://schemas.openxmlformats.org/officeDocument/2006/relationships/externalLink" Target="externalLinks/externalLink140.xml"/><Relationship Id="rId16" Type="http://schemas.openxmlformats.org/officeDocument/2006/relationships/externalLink" Target="externalLinks/externalLink2.xml"/><Relationship Id="rId37" Type="http://schemas.openxmlformats.org/officeDocument/2006/relationships/externalLink" Target="externalLinks/externalLink23.xml"/><Relationship Id="rId58" Type="http://schemas.openxmlformats.org/officeDocument/2006/relationships/externalLink" Target="externalLinks/externalLink44.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44" Type="http://schemas.openxmlformats.org/officeDocument/2006/relationships/externalLink" Target="externalLinks/externalLink130.xml"/><Relationship Id="rId90" Type="http://schemas.openxmlformats.org/officeDocument/2006/relationships/externalLink" Target="externalLinks/externalLink76.xml"/><Relationship Id="rId27" Type="http://schemas.openxmlformats.org/officeDocument/2006/relationships/externalLink" Target="externalLinks/externalLink13.xml"/><Relationship Id="rId48" Type="http://schemas.openxmlformats.org/officeDocument/2006/relationships/externalLink" Target="externalLinks/externalLink34.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34" Type="http://schemas.openxmlformats.org/officeDocument/2006/relationships/externalLink" Target="externalLinks/externalLink120.xml"/><Relationship Id="rId80" Type="http://schemas.openxmlformats.org/officeDocument/2006/relationships/externalLink" Target="externalLinks/externalLink66.xml"/><Relationship Id="rId155" Type="http://schemas.openxmlformats.org/officeDocument/2006/relationships/externalLink" Target="externalLinks/externalLink14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5</xdr:col>
      <xdr:colOff>0</xdr:colOff>
      <xdr:row>12</xdr:row>
      <xdr:rowOff>0</xdr:rowOff>
    </xdr:from>
    <xdr:ext cx="104775" cy="196850"/>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3810000" y="1943100"/>
          <a:ext cx="104775" cy="19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38100</xdr:rowOff>
        </xdr:from>
        <xdr:to>
          <xdr:col>5</xdr:col>
          <xdr:colOff>19050</xdr:colOff>
          <xdr:row>9</xdr:row>
          <xdr:rowOff>276225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19050</xdr:rowOff>
        </xdr:from>
        <xdr:to>
          <xdr:col>8</xdr:col>
          <xdr:colOff>171450</xdr:colOff>
          <xdr:row>9</xdr:row>
          <xdr:rowOff>257175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38100</xdr:rowOff>
        </xdr:from>
        <xdr:to>
          <xdr:col>5</xdr:col>
          <xdr:colOff>19050</xdr:colOff>
          <xdr:row>9</xdr:row>
          <xdr:rowOff>276225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19050</xdr:rowOff>
        </xdr:from>
        <xdr:to>
          <xdr:col>8</xdr:col>
          <xdr:colOff>171450</xdr:colOff>
          <xdr:row>9</xdr:row>
          <xdr:rowOff>257175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38100</xdr:rowOff>
        </xdr:from>
        <xdr:to>
          <xdr:col>5</xdr:col>
          <xdr:colOff>19050</xdr:colOff>
          <xdr:row>9</xdr:row>
          <xdr:rowOff>276225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19050</xdr:rowOff>
        </xdr:from>
        <xdr:to>
          <xdr:col>8</xdr:col>
          <xdr:colOff>171450</xdr:colOff>
          <xdr:row>9</xdr:row>
          <xdr:rowOff>257175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200025</xdr:colOff>
          <xdr:row>0</xdr:row>
          <xdr:rowOff>171450</xdr:rowOff>
        </xdr:from>
        <xdr:to>
          <xdr:col>1</xdr:col>
          <xdr:colOff>981075</xdr:colOff>
          <xdr:row>4</xdr:row>
          <xdr:rowOff>104775</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oneCellAnchor>
    <xdr:from>
      <xdr:col>7</xdr:col>
      <xdr:colOff>421823</xdr:colOff>
      <xdr:row>0</xdr:row>
      <xdr:rowOff>186312</xdr:rowOff>
    </xdr:from>
    <xdr:ext cx="1578427" cy="696168"/>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6327323" y="186312"/>
          <a:ext cx="1578427" cy="696168"/>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161925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57150</xdr:rowOff>
        </xdr:from>
        <xdr:to>
          <xdr:col>5</xdr:col>
          <xdr:colOff>19050</xdr:colOff>
          <xdr:row>9</xdr:row>
          <xdr:rowOff>295275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38100</xdr:rowOff>
        </xdr:from>
        <xdr:to>
          <xdr:col>8</xdr:col>
          <xdr:colOff>171450</xdr:colOff>
          <xdr:row>9</xdr:row>
          <xdr:rowOff>276225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161925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57150</xdr:rowOff>
        </xdr:from>
        <xdr:to>
          <xdr:col>5</xdr:col>
          <xdr:colOff>19050</xdr:colOff>
          <xdr:row>9</xdr:row>
          <xdr:rowOff>295275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38100</xdr:rowOff>
        </xdr:from>
        <xdr:to>
          <xdr:col>8</xdr:col>
          <xdr:colOff>171450</xdr:colOff>
          <xdr:row>9</xdr:row>
          <xdr:rowOff>276225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5</xdr:col>
      <xdr:colOff>0</xdr:colOff>
      <xdr:row>12</xdr:row>
      <xdr:rowOff>0</xdr:rowOff>
    </xdr:from>
    <xdr:ext cx="104775" cy="203200"/>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3810000" y="1943100"/>
          <a:ext cx="104775" cy="203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161925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57150</xdr:rowOff>
        </xdr:from>
        <xdr:to>
          <xdr:col>5</xdr:col>
          <xdr:colOff>19050</xdr:colOff>
          <xdr:row>9</xdr:row>
          <xdr:rowOff>295275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38100</xdr:rowOff>
        </xdr:from>
        <xdr:to>
          <xdr:col>8</xdr:col>
          <xdr:colOff>180975</xdr:colOff>
          <xdr:row>9</xdr:row>
          <xdr:rowOff>276225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200025</xdr:colOff>
          <xdr:row>1</xdr:row>
          <xdr:rowOff>9525</xdr:rowOff>
        </xdr:from>
        <xdr:to>
          <xdr:col>1</xdr:col>
          <xdr:colOff>981075</xdr:colOff>
          <xdr:row>4</xdr:row>
          <xdr:rowOff>133350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421824</xdr:colOff>
      <xdr:row>0</xdr:row>
      <xdr:rowOff>172706</xdr:rowOff>
    </xdr:from>
    <xdr:to>
      <xdr:col>9</xdr:col>
      <xdr:colOff>340179</xdr:colOff>
      <xdr:row>4</xdr:row>
      <xdr:rowOff>29894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6327324" y="172706"/>
          <a:ext cx="1518555" cy="61918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180975</xdr:colOff>
          <xdr:row>0</xdr:row>
          <xdr:rowOff>171450</xdr:rowOff>
        </xdr:from>
        <xdr:to>
          <xdr:col>1</xdr:col>
          <xdr:colOff>962025</xdr:colOff>
          <xdr:row>4</xdr:row>
          <xdr:rowOff>104775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435430</xdr:colOff>
      <xdr:row>1</xdr:row>
      <xdr:rowOff>36635</xdr:rowOff>
    </xdr:from>
    <xdr:to>
      <xdr:col>9</xdr:col>
      <xdr:colOff>286550</xdr:colOff>
      <xdr:row>4</xdr:row>
      <xdr:rowOff>81644</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6340930" y="227135"/>
          <a:ext cx="1508470" cy="6165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161925</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57150</xdr:rowOff>
        </xdr:from>
        <xdr:to>
          <xdr:col>5</xdr:col>
          <xdr:colOff>19050</xdr:colOff>
          <xdr:row>9</xdr:row>
          <xdr:rowOff>295275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38100</xdr:rowOff>
        </xdr:from>
        <xdr:to>
          <xdr:col>8</xdr:col>
          <xdr:colOff>171450</xdr:colOff>
          <xdr:row>9</xdr:row>
          <xdr:rowOff>276225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161925</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57150</xdr:rowOff>
        </xdr:from>
        <xdr:to>
          <xdr:col>5</xdr:col>
          <xdr:colOff>19050</xdr:colOff>
          <xdr:row>9</xdr:row>
          <xdr:rowOff>295275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38100</xdr:rowOff>
        </xdr:from>
        <xdr:to>
          <xdr:col>8</xdr:col>
          <xdr:colOff>171450</xdr:colOff>
          <xdr:row>9</xdr:row>
          <xdr:rowOff>276225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EST.V&#205;A%20CRITERIO%20TECNIC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AMVBOL\AMVB%2009\Inf.%20Accidentalidad\ADMON\GRUPO5\PRESUP~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Users\Luis%20Acu&#241;a\Desktop\AMVBOL\AMVB%2009\Inf.%20Accidentalidad\ADMON\GRUPO5\PRESUP~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iriam-pc\amv%202009\AMV%20_%20no%20borrar\PRESUPUESTOS\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F:\Documents%20and%20Settings\Pedro%20Garcia%20Realpe\Mis%20documentos\AMV_G1_2006_TUMACO\Informes\Trimestre%20No.%201_Jul_Sept_06_Tumaco\a%20%20aaInformaci&#243;n%20GRUPO%204\A%20MInformes%20Mensuales\Informe%20de%20estado%20vial%20ene\aCCIDENTES%20DE%201995%20-%201996.xls?62B1526B" TargetMode="External"/><Relationship Id="rId1" Type="http://schemas.openxmlformats.org/officeDocument/2006/relationships/externalLinkPath" Target="file:///\\62B1526B\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invias-my.sharepoint.com/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mapale/Users/magda/Documents/MINISTERIO_EMERGENCIAS/Plan_Integral_riesgos/Ficha_visita.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PAVICOL\MSOFFICE\LICITAR\analisis%20del%20AIU\AI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EST.V&#205;A%20CRITERIO%20TECNI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ocuments%20and%20Settings\mmoran\Mis%20documentos\GRUPO%20PROGRAM%20Y%20SGTO\A&#209;O%202010\PND%202010_2014\PND%20SECTOR%20T\BASE%20PND%202011-2014%20-%20TRANSPORTE%20MT.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DOCUME~1\USER05~1\CONFIG~1\TEMP\ADMINISTRACION%20VIAL%20G2\PRESUPUESTOS\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Jalx%202.0\A.M.V.%20G-1%20DT-SUC\PRESUPUESTOS\Presupuestos%202013\DEFINITIVO\AMVB%2009\Inf.%20Accidentalidad\ADMON\GRUPO5\PRESUP~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aolaya\TODOS\1111aaaaaformulas\ELEGIBILIDAD%20000-000-000%20-%202007-NFORMUL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Documentos%20Jairo\Admonvial%20Tolu\Licitaciones%202011\Presupuestos\MEJORAMIENTO%20Y%20MANTENIMIENTO%20SABANETA%20-%20COVE&#209;AS%202012\PRESUPUESTO%20MODELO%20PARA%20MONTO%20AGOTABLE%202011\EST.V&#205;A%20CRITERIO%20TECNI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invias-my.sharepoint.com/H:/EST.V&#205;A%20CRITERIO%20TECNIC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file:///F:\Jalx%202.0\A.M.V.%20G-1%20DT-SUC\PRESUPUESTOS\Presupuestos%202013\DEFINITIVO\Users\JorgeF\Documents\amv%20grupo%203%20boyaca%202009\PRECIOS%20UNITARIOS\corregidos\2011\LICITACIONES%20AGOSTO%202011\apus%20boyaca%20VIA%20chiquinquira%20-%20TUNJA.xlsx?B1755669" TargetMode="External"/><Relationship Id="rId1" Type="http://schemas.openxmlformats.org/officeDocument/2006/relationships/externalLinkPath" Target="file:///\\B1755669\apus%20boyaca%20VIA%20chiquinquira%20-%20TUNJ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Documents%20and%20Settings\aruiz.MT\Configuraci&#243;n%20local\Archivos%20temporales%20de%20Internet\Content.Outlook\ZWQBF2DC\FICHA%20ESTRATEGIA%20PND_sep8%20(2)%20(2)%20(2)%20(2).xls"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Documents%20and%20Settings\oacosta1\Configuraci&#243;n%20local\Archivos%20temporales%20de%20Internet\Content.Outlook\2M6T2W8W\Copia%20de%20BASE%20PND%202011-2014%20-%20TRANSPORTE%20(2).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file:///F:\Jalx%202.0\A.M.V.%20G-1%20DT-SUC\PRESUPUESTOS\Presupuestos%202013\DEFINITIVO\MANTENIMIENTO%20RUTA%201001_MARZO%20DE%202008\Documents%20and%20Settings\PEDRO%20GARCIA%20REALPE\Mis%20documentos\AMV_G1_2006_TUMACO\Actas%20AMV_G1_Tumaco\a%20%20aaInformaci&#243;n?59C04483" TargetMode="External"/><Relationship Id="rId1" Type="http://schemas.openxmlformats.org/officeDocument/2006/relationships/externalLinkPath" Target="file:///\\59C04483\a%20%20aaInformaci&#243;n"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invias-my.sharepoint.com/EST.V&#205;A%20CRITERIO%20TECNIC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Documents%20and%20Settings\oacosta1\Configuraci&#243;n%20local\Archivos%20temporales%20de%20Internet\Content.Outlook\2M6T2W8W\FICHA%20ESTRATEGIA%20PND-2.xlsx" TargetMode="External"/></Relationships>
</file>

<file path=xl/externalLinks/_rels/externalLink137.xml.rels><?xml version="1.0" encoding="UTF-8" standalone="yes"?>
<Relationships xmlns="http://schemas.openxmlformats.org/package/2006/relationships"><Relationship Id="rId2" Type="http://schemas.microsoft.com/office/2019/04/relationships/externalLinkLongPath" Target="file:///F:\Jalx%202.0\A.M.V.%20G-1%20DT-SUC\PRESUPUESTOS\Presupuestos%202013\DEFINITIVO\MANTENIMIENTO%20RUTA%201001_MARZO%20DE%202008\Documents%20and%20Settings\Jaime%20Rojas\Mis%20documentos\Contrato\Interv\JunBarba\a%20%20aaInformaci&#243;n%20GRUPO%204\A%20MInformes%20M?2AB6CA96" TargetMode="External"/><Relationship Id="rId1" Type="http://schemas.openxmlformats.org/officeDocument/2006/relationships/externalLinkPath" Target="file:///\\2AB6CA96\A%20MInformes%20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41.xml.rels><?xml version="1.0" encoding="UTF-8" standalone="yes"?>
<Relationships xmlns="http://schemas.openxmlformats.org/package/2006/relationships"><Relationship Id="rId2" Type="http://schemas.openxmlformats.org/officeDocument/2006/relationships/externalLinkPath" Target="file:///C:\Users\memontes\Downloads\Presupuesto%20Oficial%20001-2024.xlsx" TargetMode="External"/><Relationship Id="rId1" Type="http://schemas.openxmlformats.org/officeDocument/2006/relationships/externalLinkPath" Target="https://invias-my.sharepoint.com/Users/memontes/Downloads/Presupuesto%20Oficial%20001-2024.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ROCESO%20MONTO%20AGOTABLE%20No.%20SA-MC-DT-SUC-001-2021/AMV%207404/PRESUPUESTO%20OFICIAL%20-%20A.P.U.&#180;s%202021.xlsx" TargetMode="External"/></Relationships>
</file>

<file path=xl/externalLinks/_rels/externalLink143.xml.rels><?xml version="1.0" encoding="UTF-8" standalone="yes"?>
<Relationships xmlns="http://schemas.openxmlformats.org/package/2006/relationships"><Relationship Id="rId2" Type="http://schemas.openxmlformats.org/officeDocument/2006/relationships/externalLinkPath" Target="file:///C:\Users\manem\AppData\Local\Temp\4cfe4b7b-35a1-4a92-82a4-f2bc0ccb5635_APU_SUCRE%20(2).zip.635\APU_7003_SUCRE__MORROSQUILLO_2023_2.xlsx" TargetMode="External"/><Relationship Id="rId1" Type="http://schemas.openxmlformats.org/officeDocument/2006/relationships/externalLinkPath" Target="https://invias-my.sharepoint.com/Users/manem/AppData/Local/Temp/4cfe4b7b-35a1-4a92-82a4-f2bc0ccb5635_APU_SUCRE%20(2).zip.635/APU_7003_SUCRE__MORROSQUILLO_2023_2.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2021/PROCESOS/MONTO%20AGOTABLE/PLIEGOS%20PROCESO%20SA-MC-DT-SUC-01-2021/Presupuesto%20Oficial%20y%20AP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BASE DE DATOS DE PRECIOS"/>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MOBLAMINETO"/>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EMPRESAS"/>
      <sheetName val="REAJUSTESACTA1PROVI"/>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ogramacion"/>
      <sheetName val="ó&gt;_x0000__x0001__x0000__x0000__"/>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refreshError="1"/>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refreshError="1"/>
      <sheetData sheetId="1698" refreshError="1"/>
      <sheetData sheetId="1699" refreshError="1"/>
      <sheetData sheetId="1700"/>
      <sheetData sheetId="1701"/>
      <sheetData sheetId="1702"/>
      <sheetData sheetId="1703"/>
      <sheetData sheetId="1704"/>
      <sheetData sheetId="1705"/>
      <sheetData sheetId="1706"/>
      <sheetData sheetId="1707"/>
      <sheetData sheetId="1708"/>
      <sheetData sheetId="1709"/>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refreshError="1"/>
      <sheetData sheetId="2478" refreshError="1"/>
      <sheetData sheetId="2479" refreshError="1"/>
      <sheetData sheetId="2480" refreshError="1"/>
      <sheetData sheetId="2481" refreshError="1"/>
      <sheetData sheetId="2482"/>
      <sheetData sheetId="2483" refreshError="1"/>
      <sheetData sheetId="2484" refreshError="1"/>
      <sheetData sheetId="2485" refreshError="1"/>
      <sheetData sheetId="2486"/>
      <sheetData sheetId="2487"/>
      <sheetData sheetId="2488" refreshError="1"/>
      <sheetData sheetId="2489" refreshError="1"/>
      <sheetData sheetId="2490"/>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sheetData sheetId="2506"/>
      <sheetData sheetId="2507"/>
      <sheetData sheetId="2508"/>
      <sheetData sheetId="2509"/>
      <sheetData sheetId="2510"/>
      <sheetData sheetId="2511" refreshError="1"/>
      <sheetData sheetId="2512" refreshError="1"/>
      <sheetData sheetId="2513"/>
      <sheetData sheetId="2514"/>
      <sheetData sheetId="2515" refreshError="1"/>
      <sheetData sheetId="2516" refreshError="1"/>
      <sheetData sheetId="2517"/>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sheetData sheetId="2528"/>
      <sheetData sheetId="2529"/>
      <sheetData sheetId="2530"/>
      <sheetData sheetId="2531"/>
      <sheetData sheetId="2532"/>
      <sheetData sheetId="2533"/>
      <sheetData sheetId="2534"/>
      <sheetData sheetId="2535" refreshError="1"/>
      <sheetData sheetId="2536" refreshError="1"/>
      <sheetData sheetId="2537" refreshError="1"/>
      <sheetData sheetId="2538" refreshError="1"/>
      <sheetData sheetId="2539" refreshError="1"/>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refreshError="1"/>
      <sheetData sheetId="5492"/>
      <sheetData sheetId="5493" refreshError="1"/>
      <sheetData sheetId="5494"/>
      <sheetData sheetId="5495"/>
      <sheetData sheetId="5496"/>
      <sheetData sheetId="5497"/>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refreshError="1"/>
      <sheetData sheetId="559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aCCIDENTES DE 19"/>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sheetData sheetId="823" refreshError="1"/>
      <sheetData sheetId="824" refreshError="1"/>
      <sheetData sheetId="825" refreshError="1"/>
      <sheetData sheetId="826" refreshError="1"/>
      <sheetData sheetId="827"/>
      <sheetData sheetId="828" refreshError="1"/>
      <sheetData sheetId="829" refreshError="1"/>
      <sheetData sheetId="830"/>
      <sheetData sheetId="83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sheetData sheetId="3152" refreshError="1"/>
      <sheetData sheetId="3153" refreshError="1"/>
      <sheetData sheetId="3154" refreshError="1"/>
      <sheetData sheetId="3155" refreshError="1"/>
      <sheetData sheetId="3156"/>
      <sheetData sheetId="3157" refreshError="1"/>
      <sheetData sheetId="3158" refreshError="1"/>
      <sheetData sheetId="3159" refreshError="1"/>
      <sheetData sheetId="3160" refreshError="1"/>
      <sheetData sheetId="3161" refreshError="1"/>
      <sheetData sheetId="3162" refreshError="1"/>
      <sheetData sheetId="3163"/>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refreshError="1"/>
      <sheetData sheetId="3344"/>
      <sheetData sheetId="3345"/>
      <sheetData sheetId="3346"/>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refreshError="1"/>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Users\avargase\AppData\Local\M"/>
      <sheetName val="\Mini HP Enero 2015\Proyectos i"/>
      <sheetName val="\C\Users\avargase\AppData\Local"/>
      <sheetName val="\Volumes\USB PIOLIN\Escritorio\"/>
      <sheetName val="\Users\HP\AppData\Local\Micros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_aCCIDENTES_DE_1995___1996_xl_3"/>
      <sheetName val="//ccefici"/>
      <sheetName val="//d.docs.live.net/a  aaInformac"/>
      <sheetName val="CANT OBRA"/>
      <sheetName val="\Users\ANDRES FELIPE MUÑOZ\Down"/>
      <sheetName val="_aCCIDENTES_DE_1995___1996_xl_2"/>
      <sheetName val="_aCCIDENTES_DE_1995___1996_xl_4"/>
      <sheetName val="HISTORICOS FUEL OIL EXP"/>
      <sheetName val="Base_Muestras"/>
      <sheetName val="Formulario_N°_4"/>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ESTADO VÍA-CRIT.TECNICO"/>
      <sheetName val="aactividad"/>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sheetData sheetId="512"/>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CCIDENTES%20DE%201995%20-%2019"/>
      <sheetName val="Hoja1"/>
      <sheetName val="AMC"/>
      <sheetName val="Basico"/>
      <sheetName val="Iva"/>
      <sheetName val="Total"/>
      <sheetName val="amc_acta"/>
      <sheetName val="amc_bas"/>
      <sheetName val="amc_iva"/>
      <sheetName val="amc_total"/>
      <sheetName val="amc_anticip"/>
      <sheetName val="Datos"/>
      <sheetName val="aCCIDENTES DE 1995 - 1996.xls"/>
      <sheetName val="CONT_ADI"/>
      <sheetName val="items"/>
      <sheetName val="ACTA DE MODIFICACION  (2)"/>
      <sheetName val="INDICMICROEMP"/>
      <sheetName val="\a  aaInformación GRUPO 4\A MIn"/>
      <sheetName val="MATERIALES"/>
      <sheetName val="Datos Básicos"/>
      <sheetName val="SALARIOS"/>
      <sheetName val="Informacion"/>
      <sheetName val="SUB APU"/>
      <sheetName val="Informe"/>
      <sheetName val="Seguim-16"/>
      <sheetName val="INV"/>
      <sheetName val="AASHTO"/>
      <sheetName val="PESOS"/>
      <sheetName val="otros"/>
      <sheetName val="PRESUPUESTO"/>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PESOS"/>
      <sheetName val="TARIFAS"/>
      <sheetName val="OCTUBRE"/>
      <sheetName val="Sheet1"/>
      <sheetName val="PrecRec"/>
      <sheetName val="EST2"/>
      <sheetName val="Hoja2"/>
      <sheetName val="Sanitario"/>
      <sheetName val="PORTADA"/>
      <sheetName val="C_C_"/>
      <sheetName val="59y22%"/>
      <sheetName val="ENTRADAS"/>
      <sheetName val="BALANCE"/>
      <sheetName val="EQ"/>
      <sheetName val="CONTROL S24"/>
      <sheetName val="data"/>
      <sheetName val="Puntos"/>
      <sheetName val="perfil"/>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Users\HP\AppData\Local\Microso"/>
      <sheetName val="SEGUIM Y REPROG MES 1 (2)"/>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Users\USUARIO\Downloads\MANTEN"/>
      <sheetName val="#REF"/>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3"/>
      <sheetName val="[a  aaInformación]__cceficien_2"/>
      <sheetName val="[a  aaInformación]__cceficien_4"/>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INSUMOS"/>
      <sheetName val="Macro1"/>
      <sheetName val="\\Amd\documentos c\Documentos-W"/>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
      <sheetName val="UNGRD"/>
      <sheetName val="DATOS BASICOS"/>
      <sheetName val="FICHA MANT. CANAL CORMAGD"/>
      <sheetName val="FICHA FACIL PORT. CORMAG."/>
      <sheetName val="FICHA CANAL DIQUE CORMAG."/>
      <sheetName val="LISTAS"/>
      <sheetName val="SITM - SETP (2)"/>
      <sheetName val="Hoja3"/>
    </sheetNames>
    <sheetDataSet>
      <sheetData sheetId="0"/>
      <sheetData sheetId="1"/>
      <sheetData sheetId="2"/>
      <sheetData sheetId="3"/>
      <sheetData sheetId="4"/>
      <sheetData sheetId="5"/>
      <sheetData sheetId="6"/>
      <sheetData sheetId="7"/>
      <sheetData sheetId="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apitulos"/>
      <sheetName val="Maqui Equip"/>
      <sheetName val="calidad"/>
      <sheetName val="FACTORES"/>
      <sheetName val="PRESUPUESTO "/>
      <sheetName val="Cuadrillas"/>
      <sheetName val="Equ"/>
      <sheetName val="Trans"/>
      <sheetName val="Mat"/>
      <sheetName val="Salarios"/>
      <sheetName val="General"/>
      <sheetName val="\\Pc1\E\AMV-3005-2005\ADMON GRU"/>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RESUMEN UNITARIOS"/>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Datos-Gráfica-Apart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ablas"/>
      <sheetName val="Total Programas"/>
    </sheetNames>
    <sheetDataSet>
      <sheetData sheetId="0"/>
      <sheetData sheetId="1"/>
      <sheetData sheetId="2"/>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sheetData sheetId="1"/>
      <sheetData sheetId="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INDICE"/>
      <sheetName val="DISTANCIA"/>
      <sheetName val="PERSONAL"/>
      <sheetName val="TARIFAS"/>
      <sheetName val="Personalizar"/>
      <sheetName val="FIBRA ÓPTICA"/>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320.1"/>
      <sheetName val="330.2"/>
      <sheetName val="700.1"/>
      <sheetName val="220.1"/>
      <sheetName val="330.1"/>
      <sheetName val="640.1.2"/>
      <sheetName val="673.1"/>
      <sheetName val="673.2"/>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 1"/>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RESUMEN PROGRAMA (1)"/>
      <sheetName val="BATERIA INDICADORES"/>
      <sheetName val="DESCRIPCION FUENTES PPI"/>
      <sheetName val="GLOSARIO DE TERMINOS"/>
      <sheetName val="RESPONSABLES DIFP-DEPP"/>
      <sheetName val="LISTA PROYECTOS 2011"/>
      <sheetName val="LISTAS"/>
    </sheetNames>
    <sheetDataSet>
      <sheetData sheetId="0"/>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ablas"/>
    </sheetNames>
    <sheetDataSet>
      <sheetData sheetId="0"/>
      <sheetData sheetId="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GCB2000"/>
      <sheetName val="A.P.U"/>
      <sheetName val="Excavación Mat. Común Estacione"/>
      <sheetName val="Demolición Pavimento"/>
      <sheetName val="SUB APU"/>
      <sheetName val="Insum"/>
      <sheetName val="Equipo"/>
      <sheetName val="PUNITARIOS%20PARA%20241201%202S"/>
      <sheetName val="RELACION MES"/>
      <sheetName val="Listas"/>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CLASIFICACION"/>
      <sheetName val="LISTA DE PRECIOS"/>
      <sheetName val="062"/>
      <sheetName val="Listado"/>
      <sheetName val="REC-COD,"/>
      <sheetName val="Lp"/>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PROGR_2"/>
      <sheetName val="PROGR_3"/>
      <sheetName val="glvc"/>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RESUMEN PROGRAMA (MCN)"/>
      <sheetName val="FICHA RESUMEN PROGRAMA (PUERTO)"/>
      <sheetName val="FICHA RESUMEN PROGRAMA (CDIQUE)"/>
      <sheetName val="faltantes"/>
      <sheetName val="LISTAS"/>
    </sheetNames>
    <sheetDataSet>
      <sheetData sheetId="0"/>
      <sheetData sheetId="1"/>
      <sheetData sheetId="2"/>
      <sheetData sheetId="3"/>
      <sheetData sheetId="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ÓMICA (Proponent)"/>
      <sheetName val="apu"/>
      <sheetName val="201.7 "/>
      <sheetName val="600.1.1"/>
      <sheetName val="610.2"/>
      <sheetName val="630.1 "/>
      <sheetName val="630.2"/>
      <sheetName val="630.3"/>
      <sheetName val="640.1"/>
      <sheetName val="671.3"/>
      <sheetName val="681.1 "/>
      <sheetName val="683.P"/>
    </sheetNames>
    <sheetDataSet>
      <sheetData sheetId="0"/>
      <sheetData sheetId="1"/>
      <sheetData sheetId="2"/>
      <sheetData sheetId="3">
        <row r="73">
          <cell r="L73">
            <v>172704</v>
          </cell>
        </row>
      </sheetData>
      <sheetData sheetId="4">
        <row r="70">
          <cell r="L70">
            <v>42866</v>
          </cell>
        </row>
      </sheetData>
      <sheetData sheetId="5">
        <row r="87">
          <cell r="N87">
            <v>146494</v>
          </cell>
        </row>
      </sheetData>
      <sheetData sheetId="6">
        <row r="75">
          <cell r="L75">
            <v>591099</v>
          </cell>
        </row>
      </sheetData>
      <sheetData sheetId="7">
        <row r="73">
          <cell r="L73">
            <v>422047</v>
          </cell>
        </row>
      </sheetData>
      <sheetData sheetId="8"/>
      <sheetData sheetId="9">
        <row r="87">
          <cell r="N87">
            <v>9385</v>
          </cell>
        </row>
      </sheetData>
      <sheetData sheetId="10">
        <row r="87">
          <cell r="N87">
            <v>892158</v>
          </cell>
        </row>
      </sheetData>
      <sheetData sheetId="11">
        <row r="72">
          <cell r="L72">
            <v>357134</v>
          </cell>
        </row>
      </sheetData>
      <sheetData sheetId="12">
        <row r="72">
          <cell r="L72">
            <v>115898</v>
          </cell>
        </row>
      </sheetData>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GENERAL"/>
      <sheetName val="201.7"/>
      <sheetName val="600.1"/>
      <sheetName val="610.2"/>
      <sheetName val="630.1"/>
      <sheetName val="630.7"/>
      <sheetName val="630.1.1"/>
      <sheetName val="632.1"/>
      <sheetName val="640.1"/>
      <sheetName val="681.1"/>
      <sheetName val="683.P"/>
    </sheetNames>
    <sheetDataSet>
      <sheetData sheetId="0">
        <row r="14">
          <cell r="B14" t="str">
            <v>201.7</v>
          </cell>
          <cell r="F14" t="str">
            <v>M3</v>
          </cell>
        </row>
        <row r="15">
          <cell r="E15" t="str">
            <v>Excavaciones varias sin clasificar</v>
          </cell>
          <cell r="F15" t="str">
            <v>M3</v>
          </cell>
        </row>
        <row r="17">
          <cell r="B17" t="str">
            <v>630.1</v>
          </cell>
          <cell r="F17" t="str">
            <v>M3</v>
          </cell>
        </row>
        <row r="18">
          <cell r="E18" t="str">
            <v>Concreto Resistencia 14 MPa (G) (Ciclopeo)</v>
          </cell>
          <cell r="F18" t="str">
            <v>M3</v>
          </cell>
        </row>
        <row r="19">
          <cell r="F19" t="str">
            <v>M3</v>
          </cell>
        </row>
        <row r="22">
          <cell r="B22" t="str">
            <v>681.1</v>
          </cell>
          <cell r="F22" t="str">
            <v>M3</v>
          </cell>
        </row>
        <row r="23">
          <cell r="B23" t="str">
            <v>683.P</v>
          </cell>
          <cell r="F23" t="str">
            <v>M2</v>
          </cell>
        </row>
        <row r="30">
          <cell r="I30">
            <v>0.2</v>
          </cell>
        </row>
        <row r="31">
          <cell r="I31">
            <v>0.05</v>
          </cell>
        </row>
        <row r="32">
          <cell r="I32">
            <v>0.05</v>
          </cell>
        </row>
      </sheetData>
      <sheetData sheetId="1">
        <row r="8">
          <cell r="K8">
            <v>3</v>
          </cell>
        </row>
      </sheetData>
      <sheetData sheetId="2"/>
      <sheetData sheetId="3">
        <row r="43">
          <cell r="J43">
            <v>75</v>
          </cell>
        </row>
      </sheetData>
      <sheetData sheetId="4">
        <row r="35">
          <cell r="I35">
            <v>7500</v>
          </cell>
        </row>
      </sheetData>
      <sheetData sheetId="5">
        <row r="47">
          <cell r="J47">
            <v>70000</v>
          </cell>
          <cell r="K47"/>
        </row>
      </sheetData>
      <sheetData sheetId="6"/>
      <sheetData sheetId="7"/>
      <sheetData sheetId="8"/>
      <sheetData sheetId="9"/>
      <sheetData sheetId="1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sheetData sheetId="5"/>
      <sheetData sheetId="6">
        <row r="23">
          <cell r="F23">
            <v>946.60720708911208</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Propuesta Económica "/>
      <sheetName val="201.7 "/>
      <sheetName val="600.1.1"/>
      <sheetName val="610.2 "/>
      <sheetName val="630.1 "/>
      <sheetName val="630.2"/>
      <sheetName val="630.3"/>
      <sheetName val="632.1 "/>
      <sheetName val="640.1 "/>
      <sheetName val="681.1 "/>
      <sheetName val="683.P"/>
      <sheetName val="Indicar código del item de pago"/>
      <sheetName val="201.7 (9004)"/>
      <sheetName val="600.1.1 (9004)"/>
      <sheetName val="610.2 (9004)"/>
      <sheetName val="630.1 (9004)"/>
      <sheetName val="630.2 (9004)"/>
      <sheetName val="640.1 (9004)"/>
      <sheetName val="683.P (9004)"/>
    </sheetNames>
    <sheetDataSet>
      <sheetData sheetId="0">
        <row r="18">
          <cell r="C18" t="str">
            <v>600.1.1</v>
          </cell>
        </row>
        <row r="21">
          <cell r="C21" t="str">
            <v>630.2</v>
          </cell>
        </row>
        <row r="22">
          <cell r="C22" t="str">
            <v>630.3</v>
          </cell>
        </row>
      </sheetData>
      <sheetData sheetId="1" refreshError="1"/>
      <sheetData sheetId="2"/>
      <sheetData sheetId="3"/>
      <sheetData sheetId="4"/>
      <sheetData sheetId="5">
        <row r="65">
          <cell r="L65">
            <v>440483.75</v>
          </cell>
        </row>
      </sheetData>
      <sheetData sheetId="6">
        <row r="63">
          <cell r="L63">
            <v>346692.3125</v>
          </cell>
        </row>
      </sheetData>
      <sheetData sheetId="7"/>
      <sheetData sheetId="8"/>
      <sheetData sheetId="9"/>
      <sheetData sheetId="10">
        <row r="51">
          <cell r="H51">
            <v>40</v>
          </cell>
        </row>
      </sheetData>
      <sheetData sheetId="11"/>
      <sheetData sheetId="12" refreshError="1"/>
      <sheetData sheetId="13"/>
      <sheetData sheetId="14"/>
      <sheetData sheetId="15"/>
      <sheetData sheetId="16"/>
      <sheetData sheetId="17">
        <row r="63">
          <cell r="L63">
            <v>330448.8125</v>
          </cell>
        </row>
      </sheetData>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image" Target="../media/image1.emf"/></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8.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2.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8.vml"/><Relationship Id="rId1" Type="http://schemas.openxmlformats.org/officeDocument/2006/relationships/drawing" Target="../drawings/drawing8.xml"/><Relationship Id="rId4" Type="http://schemas.openxmlformats.org/officeDocument/2006/relationships/image" Target="../media/image1.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9.vml"/><Relationship Id="rId1" Type="http://schemas.openxmlformats.org/officeDocument/2006/relationships/drawing" Target="../drawings/drawing9.xml"/><Relationship Id="rId4" Type="http://schemas.openxmlformats.org/officeDocument/2006/relationships/image" Target="../media/image1.emf"/></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4.x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16.x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1.emf"/><Relationship Id="rId4" Type="http://schemas.openxmlformats.org/officeDocument/2006/relationships/oleObject" Target="../embeddings/oleObject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F1311-89C2-4EB0-B2A8-E9663872AB44}">
  <dimension ref="A1:N42"/>
  <sheetViews>
    <sheetView showGridLines="0" tabSelected="1" view="pageBreakPreview" topLeftCell="A5" zoomScale="90" zoomScaleNormal="55" zoomScaleSheetLayoutView="90" zoomScalePageLayoutView="70" workbookViewId="0">
      <selection activeCell="N32" sqref="N32"/>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3"/>
      <c r="B1" s="65"/>
      <c r="C1" s="64"/>
      <c r="D1" s="65"/>
      <c r="E1" s="64"/>
      <c r="F1" s="3"/>
      <c r="G1" s="3"/>
      <c r="H1" s="3"/>
      <c r="I1" s="3"/>
      <c r="J1" s="3"/>
      <c r="K1" s="3"/>
      <c r="L1" s="3"/>
      <c r="M1" s="3"/>
    </row>
    <row r="2" spans="1:13" ht="17.25" thickTop="1">
      <c r="A2" s="3"/>
      <c r="B2" s="481"/>
      <c r="C2" s="482"/>
      <c r="D2" s="482"/>
      <c r="E2" s="482"/>
      <c r="F2" s="482"/>
      <c r="G2" s="482"/>
      <c r="H2" s="482"/>
      <c r="I2" s="482"/>
      <c r="J2" s="482"/>
      <c r="K2" s="482"/>
      <c r="L2" s="483"/>
      <c r="M2" s="3"/>
    </row>
    <row r="3" spans="1:13" ht="30.75" customHeight="1">
      <c r="A3" s="3"/>
      <c r="B3" s="11"/>
      <c r="C3" s="484" t="s">
        <v>0</v>
      </c>
      <c r="D3" s="485"/>
      <c r="E3" s="485"/>
      <c r="F3" s="486"/>
      <c r="G3" s="3"/>
      <c r="H3" s="3"/>
      <c r="I3" s="3"/>
      <c r="J3" s="3"/>
      <c r="K3" s="3"/>
      <c r="L3" s="10"/>
      <c r="M3" s="3"/>
    </row>
    <row r="4" spans="1:13">
      <c r="A4" s="3"/>
      <c r="B4" s="11"/>
      <c r="C4" s="67" t="s">
        <v>1</v>
      </c>
      <c r="D4" s="66" t="s">
        <v>2</v>
      </c>
      <c r="E4" s="67" t="s">
        <v>3</v>
      </c>
      <c r="F4" s="66">
        <v>2</v>
      </c>
      <c r="G4" s="3"/>
      <c r="H4" s="3"/>
      <c r="I4" s="3"/>
      <c r="J4" s="3"/>
      <c r="K4" s="3"/>
      <c r="L4" s="10"/>
      <c r="M4" s="3"/>
    </row>
    <row r="5" spans="1:13" ht="17.25" thickBot="1">
      <c r="A5" s="3"/>
      <c r="B5" s="11"/>
      <c r="C5" s="65"/>
      <c r="D5" s="64"/>
      <c r="E5" s="65"/>
      <c r="F5" s="64"/>
      <c r="G5" s="3"/>
      <c r="H5" s="3"/>
      <c r="I5" s="3"/>
      <c r="J5" s="3"/>
      <c r="K5" s="3"/>
      <c r="L5" s="10"/>
      <c r="M5" s="3"/>
    </row>
    <row r="6" spans="1:13" ht="31.5" customHeight="1" thickTop="1">
      <c r="A6" s="3"/>
      <c r="B6" s="11"/>
      <c r="C6" s="487" t="s">
        <v>4</v>
      </c>
      <c r="D6" s="488"/>
      <c r="E6" s="488"/>
      <c r="F6" s="488"/>
      <c r="G6" s="488"/>
      <c r="H6" s="488"/>
      <c r="I6" s="488"/>
      <c r="J6" s="488"/>
      <c r="K6" s="489"/>
      <c r="L6" s="10"/>
      <c r="M6" s="3"/>
    </row>
    <row r="7" spans="1:13">
      <c r="A7" s="3"/>
      <c r="B7" s="59"/>
      <c r="C7" s="490" t="s">
        <v>5</v>
      </c>
      <c r="D7" s="490"/>
      <c r="E7" s="490"/>
      <c r="F7" s="490"/>
      <c r="G7" s="490"/>
      <c r="H7" s="490"/>
      <c r="I7" s="490"/>
      <c r="J7" s="490"/>
      <c r="K7" s="491"/>
      <c r="L7" s="10"/>
      <c r="M7" s="3"/>
    </row>
    <row r="8" spans="1:13" s="60" customFormat="1">
      <c r="A8" s="61"/>
      <c r="B8" s="63"/>
      <c r="C8" s="492" t="s">
        <v>6</v>
      </c>
      <c r="D8" s="493"/>
      <c r="E8" s="493"/>
      <c r="F8" s="493"/>
      <c r="G8" s="493"/>
      <c r="H8" s="493"/>
      <c r="I8" s="493"/>
      <c r="J8" s="493"/>
      <c r="K8" s="494"/>
      <c r="L8" s="62"/>
      <c r="M8" s="61"/>
    </row>
    <row r="9" spans="1:13">
      <c r="A9" s="3"/>
      <c r="B9" s="59"/>
      <c r="C9" s="492"/>
      <c r="D9" s="493"/>
      <c r="E9" s="493"/>
      <c r="F9" s="493"/>
      <c r="G9" s="493"/>
      <c r="H9" s="493"/>
      <c r="I9" s="493"/>
      <c r="J9" s="493"/>
      <c r="K9" s="494"/>
      <c r="L9" s="10"/>
      <c r="M9" s="3"/>
    </row>
    <row r="10" spans="1:13" ht="34.5" customHeight="1">
      <c r="A10" s="3"/>
      <c r="B10" s="59"/>
      <c r="C10" s="478" t="s">
        <v>7</v>
      </c>
      <c r="D10" s="479"/>
      <c r="E10" s="479"/>
      <c r="F10" s="479"/>
      <c r="G10" s="479"/>
      <c r="H10" s="479"/>
      <c r="I10" s="479"/>
      <c r="J10" s="479"/>
      <c r="K10" s="480"/>
      <c r="L10" s="10"/>
      <c r="M10" s="3"/>
    </row>
    <row r="11" spans="1:13" ht="30" customHeight="1" thickBot="1">
      <c r="A11" s="3"/>
      <c r="B11" s="11"/>
      <c r="C11" s="495"/>
      <c r="D11" s="496"/>
      <c r="E11" s="496"/>
      <c r="F11" s="496"/>
      <c r="G11" s="496"/>
      <c r="H11" s="496"/>
      <c r="I11" s="496"/>
      <c r="J11" s="496"/>
      <c r="K11" s="497"/>
      <c r="L11" s="10"/>
      <c r="M11" s="3"/>
    </row>
    <row r="12" spans="1:13" ht="30" customHeight="1">
      <c r="A12" s="3"/>
      <c r="B12" s="11"/>
      <c r="C12" s="498" t="s">
        <v>8</v>
      </c>
      <c r="D12" s="500" t="s">
        <v>9</v>
      </c>
      <c r="E12" s="502" t="s">
        <v>10</v>
      </c>
      <c r="F12" s="502"/>
      <c r="G12" s="498" t="s">
        <v>11</v>
      </c>
      <c r="H12" s="500" t="s">
        <v>12</v>
      </c>
      <c r="I12" s="500" t="s">
        <v>13</v>
      </c>
      <c r="J12" s="503" t="s">
        <v>14</v>
      </c>
      <c r="K12" s="505" t="s">
        <v>15</v>
      </c>
      <c r="L12" s="10"/>
      <c r="M12" s="3"/>
    </row>
    <row r="13" spans="1:13" ht="30" customHeight="1" thickBot="1">
      <c r="A13" s="3"/>
      <c r="B13" s="11"/>
      <c r="C13" s="499"/>
      <c r="D13" s="501"/>
      <c r="E13" s="58" t="s">
        <v>16</v>
      </c>
      <c r="F13" s="58" t="s">
        <v>17</v>
      </c>
      <c r="G13" s="499"/>
      <c r="H13" s="501"/>
      <c r="I13" s="501"/>
      <c r="J13" s="504"/>
      <c r="K13" s="506"/>
      <c r="L13" s="10"/>
      <c r="M13" s="3"/>
    </row>
    <row r="14" spans="1:13" ht="30" customHeight="1" thickBot="1">
      <c r="A14" s="3"/>
      <c r="B14" s="11"/>
      <c r="C14" s="37"/>
      <c r="D14" s="36"/>
      <c r="E14" s="36"/>
      <c r="F14" s="36"/>
      <c r="G14" s="36"/>
      <c r="H14" s="36"/>
      <c r="I14" s="36"/>
      <c r="J14" s="36"/>
      <c r="K14" s="35"/>
      <c r="L14" s="10"/>
      <c r="M14" s="3"/>
    </row>
    <row r="15" spans="1:13" ht="30" customHeight="1" thickBot="1">
      <c r="A15" s="3"/>
      <c r="B15" s="11"/>
      <c r="C15" s="507" t="s">
        <v>18</v>
      </c>
      <c r="D15" s="508"/>
      <c r="E15" s="508"/>
      <c r="F15" s="508"/>
      <c r="G15" s="508"/>
      <c r="H15" s="508"/>
      <c r="I15" s="508"/>
      <c r="J15" s="508"/>
      <c r="K15" s="509"/>
      <c r="L15" s="10"/>
      <c r="M15" s="3"/>
    </row>
    <row r="16" spans="1:13" ht="30" customHeight="1">
      <c r="A16" s="3"/>
      <c r="B16" s="11"/>
      <c r="C16" s="46">
        <v>1</v>
      </c>
      <c r="D16" s="56" t="s">
        <v>19</v>
      </c>
      <c r="E16" s="56" t="s">
        <v>20</v>
      </c>
      <c r="F16" s="56"/>
      <c r="G16" s="57" t="s">
        <v>21</v>
      </c>
      <c r="H16" s="56" t="s">
        <v>22</v>
      </c>
      <c r="I16" s="53">
        <v>5</v>
      </c>
      <c r="J16" s="52">
        <f>+'[141]201.7 '!L73</f>
        <v>172704</v>
      </c>
      <c r="K16" s="55">
        <f t="shared" ref="K16:K25" si="0">+J16*I16</f>
        <v>863520</v>
      </c>
      <c r="L16" s="10"/>
      <c r="M16" s="3"/>
    </row>
    <row r="17" spans="1:14" ht="30" customHeight="1">
      <c r="A17" s="3"/>
      <c r="B17" s="11"/>
      <c r="C17" s="46">
        <f t="shared" ref="C17:C22" si="1">C16+1</f>
        <v>2</v>
      </c>
      <c r="D17" s="54" t="s">
        <v>23</v>
      </c>
      <c r="E17" s="54" t="s">
        <v>24</v>
      </c>
      <c r="F17" s="54"/>
      <c r="G17" s="45" t="s">
        <v>25</v>
      </c>
      <c r="H17" s="44" t="s">
        <v>22</v>
      </c>
      <c r="I17" s="441">
        <v>10</v>
      </c>
      <c r="J17" s="442">
        <f>+'[141]600.1.1'!L70</f>
        <v>42866</v>
      </c>
      <c r="K17" s="48">
        <f t="shared" si="0"/>
        <v>428660</v>
      </c>
      <c r="L17" s="10"/>
      <c r="M17" s="3"/>
    </row>
    <row r="18" spans="1:14" ht="30" customHeight="1">
      <c r="A18" s="3"/>
      <c r="B18" s="11"/>
      <c r="C18" s="46">
        <f t="shared" si="1"/>
        <v>3</v>
      </c>
      <c r="D18" s="44" t="s">
        <v>26</v>
      </c>
      <c r="E18" s="44" t="s">
        <v>27</v>
      </c>
      <c r="F18" s="44"/>
      <c r="G18" s="45" t="s">
        <v>28</v>
      </c>
      <c r="H18" s="44" t="s">
        <v>22</v>
      </c>
      <c r="I18" s="441">
        <v>15</v>
      </c>
      <c r="J18" s="442">
        <f>+'[141]610.2'!N87</f>
        <v>146494</v>
      </c>
      <c r="K18" s="48">
        <f t="shared" si="0"/>
        <v>2197410</v>
      </c>
      <c r="L18" s="10"/>
      <c r="M18" s="3"/>
    </row>
    <row r="19" spans="1:14" ht="30" customHeight="1">
      <c r="A19" s="3"/>
      <c r="B19" s="11"/>
      <c r="C19" s="46">
        <f t="shared" si="1"/>
        <v>4</v>
      </c>
      <c r="D19" s="50" t="s">
        <v>29</v>
      </c>
      <c r="E19" s="50" t="s">
        <v>30</v>
      </c>
      <c r="F19" s="50"/>
      <c r="G19" s="45" t="s">
        <v>31</v>
      </c>
      <c r="H19" s="44" t="s">
        <v>22</v>
      </c>
      <c r="I19" s="441">
        <v>30</v>
      </c>
      <c r="J19" s="442">
        <f>+'[141]630.1 '!L75</f>
        <v>591099</v>
      </c>
      <c r="K19" s="48">
        <f t="shared" si="0"/>
        <v>17732970</v>
      </c>
      <c r="L19" s="10"/>
      <c r="M19" s="3"/>
    </row>
    <row r="20" spans="1:14" ht="30" customHeight="1">
      <c r="A20" s="3"/>
      <c r="B20" s="11"/>
      <c r="C20" s="46">
        <f t="shared" si="1"/>
        <v>5</v>
      </c>
      <c r="D20" s="44" t="s">
        <v>32</v>
      </c>
      <c r="E20" s="50" t="s">
        <v>30</v>
      </c>
      <c r="F20" s="44"/>
      <c r="G20" s="45" t="s">
        <v>33</v>
      </c>
      <c r="H20" s="44" t="s">
        <v>22</v>
      </c>
      <c r="I20" s="441">
        <v>8</v>
      </c>
      <c r="J20" s="442">
        <f>+'[141]630.2'!L73</f>
        <v>422047</v>
      </c>
      <c r="K20" s="48">
        <f t="shared" si="0"/>
        <v>3376376</v>
      </c>
      <c r="L20" s="10"/>
      <c r="M20" s="3"/>
    </row>
    <row r="21" spans="1:14" ht="30" customHeight="1">
      <c r="A21" s="3"/>
      <c r="B21" s="11"/>
      <c r="C21" s="46">
        <f t="shared" si="1"/>
        <v>6</v>
      </c>
      <c r="D21" s="44" t="s">
        <v>34</v>
      </c>
      <c r="E21" s="50" t="str">
        <f>E20</f>
        <v>630-22</v>
      </c>
      <c r="F21" s="44"/>
      <c r="G21" s="45" t="s">
        <v>35</v>
      </c>
      <c r="H21" s="44" t="s">
        <v>22</v>
      </c>
      <c r="I21" s="441">
        <v>5</v>
      </c>
      <c r="J21" s="442">
        <f>+'630.3'!L75</f>
        <v>306477</v>
      </c>
      <c r="K21" s="48">
        <f t="shared" si="0"/>
        <v>1532385</v>
      </c>
      <c r="L21" s="10"/>
      <c r="M21" s="3"/>
    </row>
    <row r="22" spans="1:14" ht="30" customHeight="1">
      <c r="A22" s="3"/>
      <c r="B22" s="11"/>
      <c r="C22" s="46">
        <f t="shared" si="1"/>
        <v>7</v>
      </c>
      <c r="D22" s="50" t="s">
        <v>36</v>
      </c>
      <c r="E22" s="50" t="s">
        <v>37</v>
      </c>
      <c r="F22" s="50"/>
      <c r="G22" s="45" t="s">
        <v>38</v>
      </c>
      <c r="H22" s="49" t="s">
        <v>39</v>
      </c>
      <c r="I22" s="441">
        <v>1000</v>
      </c>
      <c r="J22" s="442">
        <f>+'[141]640.1'!N87</f>
        <v>9385</v>
      </c>
      <c r="K22" s="48">
        <f t="shared" si="0"/>
        <v>9385000</v>
      </c>
      <c r="L22" s="10"/>
      <c r="M22" s="3"/>
    </row>
    <row r="23" spans="1:14" ht="30" customHeight="1">
      <c r="A23" s="3"/>
      <c r="B23" s="11"/>
      <c r="C23" s="46">
        <v>8</v>
      </c>
      <c r="D23" s="51" t="s">
        <v>40</v>
      </c>
      <c r="E23" s="51" t="s">
        <v>41</v>
      </c>
      <c r="F23" s="50"/>
      <c r="G23" s="45" t="s">
        <v>42</v>
      </c>
      <c r="H23" s="49" t="s">
        <v>22</v>
      </c>
      <c r="I23" s="442">
        <v>15</v>
      </c>
      <c r="J23" s="442">
        <f>+'[141]671.3'!N87</f>
        <v>892158</v>
      </c>
      <c r="K23" s="48">
        <f t="shared" si="0"/>
        <v>13382370</v>
      </c>
      <c r="L23" s="10"/>
      <c r="M23" s="3"/>
    </row>
    <row r="24" spans="1:14" s="3" customFormat="1" ht="30" customHeight="1">
      <c r="B24" s="11"/>
      <c r="C24" s="46">
        <v>9</v>
      </c>
      <c r="D24" s="44" t="s">
        <v>43</v>
      </c>
      <c r="E24" s="44" t="s">
        <v>44</v>
      </c>
      <c r="F24" s="44"/>
      <c r="G24" s="45" t="s">
        <v>45</v>
      </c>
      <c r="H24" s="44" t="s">
        <v>22</v>
      </c>
      <c r="I24" s="441">
        <v>20</v>
      </c>
      <c r="J24" s="442">
        <f>+'[141]681.1 '!L72</f>
        <v>357134</v>
      </c>
      <c r="K24" s="48">
        <f t="shared" si="0"/>
        <v>7142680</v>
      </c>
      <c r="L24" s="10"/>
    </row>
    <row r="25" spans="1:14" ht="30" customHeight="1">
      <c r="B25" s="47"/>
      <c r="C25" s="46">
        <f>C24+1</f>
        <v>10</v>
      </c>
      <c r="D25" s="44" t="s">
        <v>46</v>
      </c>
      <c r="E25" s="44"/>
      <c r="F25" s="44" t="s">
        <v>47</v>
      </c>
      <c r="G25" s="45" t="s">
        <v>48</v>
      </c>
      <c r="H25" s="44" t="s">
        <v>49</v>
      </c>
      <c r="I25" s="441">
        <v>5</v>
      </c>
      <c r="J25" s="442">
        <f>+'[141]683.P'!L72</f>
        <v>115898</v>
      </c>
      <c r="K25" s="48">
        <f t="shared" si="0"/>
        <v>579490</v>
      </c>
      <c r="L25" s="43"/>
    </row>
    <row r="26" spans="1:14" ht="30" customHeight="1" thickBot="1">
      <c r="A26" s="3"/>
      <c r="B26" s="11"/>
      <c r="C26" s="42" t="s">
        <v>50</v>
      </c>
      <c r="D26" s="39"/>
      <c r="E26" s="41"/>
      <c r="F26" s="39"/>
      <c r="G26" s="39"/>
      <c r="H26" s="39"/>
      <c r="I26" s="40"/>
      <c r="J26" s="444"/>
      <c r="K26" s="443">
        <f>+SUM(K16:K25)</f>
        <v>56620861</v>
      </c>
      <c r="L26" s="10"/>
      <c r="M26" s="3"/>
    </row>
    <row r="27" spans="1:14" ht="30" customHeight="1" thickBot="1">
      <c r="A27" s="3"/>
      <c r="B27" s="11"/>
      <c r="C27" s="37"/>
      <c r="D27" s="36"/>
      <c r="E27" s="36"/>
      <c r="F27" s="36"/>
      <c r="G27" s="36"/>
      <c r="H27" s="36"/>
      <c r="I27" s="36"/>
      <c r="J27" s="36"/>
      <c r="K27" s="35"/>
      <c r="L27" s="10"/>
      <c r="M27" s="3"/>
    </row>
    <row r="28" spans="1:14" s="3" customFormat="1" ht="30" customHeight="1" thickBot="1">
      <c r="B28" s="11"/>
      <c r="C28" s="510"/>
      <c r="D28" s="511"/>
      <c r="E28" s="511"/>
      <c r="F28" s="511"/>
      <c r="G28" s="511"/>
      <c r="H28" s="511"/>
      <c r="I28" s="511"/>
      <c r="J28" s="511"/>
      <c r="K28" s="512"/>
      <c r="L28" s="10"/>
    </row>
    <row r="29" spans="1:14" ht="48" customHeight="1">
      <c r="A29" s="3"/>
      <c r="B29" s="11"/>
      <c r="C29" s="513"/>
      <c r="D29" s="514"/>
      <c r="E29" s="514"/>
      <c r="F29" s="515"/>
      <c r="G29" s="519" t="s">
        <v>51</v>
      </c>
      <c r="H29" s="520"/>
      <c r="I29" s="520"/>
      <c r="J29" s="520"/>
      <c r="K29" s="34">
        <v>955000</v>
      </c>
      <c r="L29" s="10"/>
      <c r="M29" s="3"/>
    </row>
    <row r="30" spans="1:14" s="3" customFormat="1" ht="41.25" customHeight="1">
      <c r="B30" s="11"/>
      <c r="C30" s="513"/>
      <c r="D30" s="514"/>
      <c r="E30" s="514"/>
      <c r="F30" s="515"/>
      <c r="G30" s="521" t="s">
        <v>52</v>
      </c>
      <c r="H30" s="522"/>
      <c r="I30" s="522"/>
      <c r="J30" s="522"/>
      <c r="K30" s="33">
        <f>+K29+K26</f>
        <v>57575861</v>
      </c>
      <c r="L30" s="10"/>
    </row>
    <row r="31" spans="1:14" ht="30" customHeight="1" thickBot="1">
      <c r="A31" s="3"/>
      <c r="B31" s="11"/>
      <c r="C31" s="513"/>
      <c r="D31" s="514"/>
      <c r="E31" s="514"/>
      <c r="F31" s="515"/>
      <c r="G31" s="521" t="s">
        <v>53</v>
      </c>
      <c r="H31" s="522"/>
      <c r="I31" s="522"/>
      <c r="J31" s="522"/>
      <c r="K31" s="32">
        <f>ROUND(((K30/(1+K39))*K38*0.19),0)</f>
        <v>420747</v>
      </c>
      <c r="L31" s="10"/>
      <c r="M31" s="3"/>
    </row>
    <row r="32" spans="1:14" ht="30" customHeight="1" thickBot="1">
      <c r="A32" s="3"/>
      <c r="B32" s="11"/>
      <c r="C32" s="516"/>
      <c r="D32" s="517"/>
      <c r="E32" s="517"/>
      <c r="F32" s="518"/>
      <c r="G32" s="31" t="s">
        <v>54</v>
      </c>
      <c r="H32" s="30"/>
      <c r="I32" s="29"/>
      <c r="J32" s="29"/>
      <c r="K32" s="28">
        <f>+K31+K30</f>
        <v>57996608</v>
      </c>
      <c r="L32" s="10"/>
      <c r="M32" s="3"/>
      <c r="N32" s="1">
        <v>57996608</v>
      </c>
    </row>
    <row r="33" spans="1:13" s="18" customFormat="1" thickBot="1">
      <c r="A33" s="15"/>
      <c r="B33" s="17"/>
      <c r="C33" s="26"/>
      <c r="D33" s="27"/>
      <c r="E33" s="27"/>
      <c r="F33" s="27"/>
      <c r="G33" s="26"/>
      <c r="H33" s="26"/>
      <c r="I33" s="25"/>
      <c r="J33" s="24"/>
      <c r="K33" s="23"/>
      <c r="L33" s="16"/>
      <c r="M33" s="15"/>
    </row>
    <row r="34" spans="1:13" s="18" customFormat="1" ht="15.75">
      <c r="A34" s="15"/>
      <c r="B34" s="17"/>
      <c r="C34" s="22"/>
      <c r="D34" s="523"/>
      <c r="E34" s="523"/>
      <c r="F34" s="523"/>
      <c r="G34" s="523"/>
      <c r="H34" s="523"/>
      <c r="I34" s="523"/>
      <c r="J34" s="523"/>
      <c r="K34" s="524"/>
      <c r="L34" s="21"/>
      <c r="M34" s="15"/>
    </row>
    <row r="35" spans="1:13" s="18" customFormat="1" ht="46.5" customHeight="1">
      <c r="A35" s="15"/>
      <c r="B35" s="17"/>
      <c r="C35" s="525" t="s">
        <v>55</v>
      </c>
      <c r="D35" s="526"/>
      <c r="E35" s="526"/>
      <c r="F35" s="526"/>
      <c r="G35" s="526"/>
      <c r="H35" s="527" t="s">
        <v>11</v>
      </c>
      <c r="I35" s="527"/>
      <c r="J35" s="527"/>
      <c r="K35" s="20" t="s">
        <v>56</v>
      </c>
      <c r="L35" s="19"/>
      <c r="M35" s="15"/>
    </row>
    <row r="36" spans="1:13" s="18" customFormat="1" ht="32.25" customHeight="1">
      <c r="A36" s="15"/>
      <c r="B36" s="17"/>
      <c r="C36" s="525" t="s">
        <v>57</v>
      </c>
      <c r="D36" s="526"/>
      <c r="E36" s="526"/>
      <c r="F36" s="526"/>
      <c r="G36" s="526"/>
      <c r="H36" s="528" t="s">
        <v>58</v>
      </c>
      <c r="I36" s="528"/>
      <c r="J36" s="13" t="s">
        <v>59</v>
      </c>
      <c r="K36" s="12">
        <v>0.2</v>
      </c>
      <c r="L36" s="19"/>
      <c r="M36" s="15"/>
    </row>
    <row r="37" spans="1:13" s="18" customFormat="1" ht="30" customHeight="1">
      <c r="A37" s="15"/>
      <c r="B37" s="17"/>
      <c r="C37" s="525" t="s">
        <v>60</v>
      </c>
      <c r="D37" s="526"/>
      <c r="E37" s="526"/>
      <c r="F37" s="526"/>
      <c r="G37" s="526"/>
      <c r="H37" s="529" t="s">
        <v>61</v>
      </c>
      <c r="I37" s="530"/>
      <c r="J37" s="13" t="s">
        <v>62</v>
      </c>
      <c r="K37" s="12">
        <v>0.05</v>
      </c>
      <c r="L37" s="19"/>
      <c r="M37" s="15"/>
    </row>
    <row r="38" spans="1:13" s="14" customFormat="1" ht="58.5" customHeight="1">
      <c r="A38" s="15"/>
      <c r="B38" s="17"/>
      <c r="C38" s="531"/>
      <c r="D38" s="532"/>
      <c r="E38" s="532"/>
      <c r="F38" s="532"/>
      <c r="G38" s="533"/>
      <c r="H38" s="540" t="s">
        <v>63</v>
      </c>
      <c r="I38" s="528"/>
      <c r="J38" s="13" t="s">
        <v>64</v>
      </c>
      <c r="K38" s="12">
        <v>0.05</v>
      </c>
      <c r="L38" s="16"/>
      <c r="M38" s="15"/>
    </row>
    <row r="39" spans="1:13" ht="39" customHeight="1">
      <c r="A39" s="3"/>
      <c r="B39" s="11"/>
      <c r="C39" s="534"/>
      <c r="D39" s="535"/>
      <c r="E39" s="535"/>
      <c r="F39" s="535"/>
      <c r="G39" s="536"/>
      <c r="H39" s="528" t="s">
        <v>65</v>
      </c>
      <c r="I39" s="528"/>
      <c r="J39" s="13" t="s">
        <v>66</v>
      </c>
      <c r="K39" s="12">
        <f>+K38+K36+K37</f>
        <v>0.3</v>
      </c>
      <c r="L39" s="10"/>
      <c r="M39" s="3"/>
    </row>
    <row r="40" spans="1:13" ht="47.25" customHeight="1" thickBot="1">
      <c r="A40" s="3"/>
      <c r="B40" s="11"/>
      <c r="C40" s="537"/>
      <c r="D40" s="538"/>
      <c r="E40" s="538"/>
      <c r="F40" s="538"/>
      <c r="G40" s="539"/>
      <c r="H40" s="541"/>
      <c r="I40" s="541"/>
      <c r="J40" s="541"/>
      <c r="K40" s="542"/>
      <c r="L40" s="10"/>
      <c r="M40" s="3"/>
    </row>
    <row r="41" spans="1:13" ht="17.25" thickBot="1">
      <c r="A41" s="3"/>
      <c r="B41" s="9"/>
      <c r="C41" s="6"/>
      <c r="D41" s="6"/>
      <c r="E41" s="8"/>
      <c r="F41" s="6"/>
      <c r="G41" s="7"/>
      <c r="H41" s="6"/>
      <c r="I41" s="6"/>
      <c r="J41" s="6"/>
      <c r="K41" s="6"/>
      <c r="L41" s="5"/>
      <c r="M41" s="3"/>
    </row>
    <row r="42" spans="1:13" ht="17.25" thickTop="1">
      <c r="A42" s="3"/>
      <c r="B42" s="3"/>
      <c r="C42" s="3"/>
      <c r="D42" s="3"/>
      <c r="E42" s="4"/>
      <c r="F42" s="3"/>
      <c r="G42" s="3"/>
      <c r="H42" s="3"/>
      <c r="I42" s="3"/>
      <c r="J42" s="3"/>
      <c r="K42" s="3"/>
      <c r="L42" s="3"/>
      <c r="M42" s="3"/>
    </row>
  </sheetData>
  <mergeCells count="32">
    <mergeCell ref="H37:I37"/>
    <mergeCell ref="C38:G40"/>
    <mergeCell ref="H38:I38"/>
    <mergeCell ref="H39:I39"/>
    <mergeCell ref="H40:K40"/>
    <mergeCell ref="C37:G37"/>
    <mergeCell ref="D34:K34"/>
    <mergeCell ref="C35:G35"/>
    <mergeCell ref="H35:J35"/>
    <mergeCell ref="C36:G36"/>
    <mergeCell ref="H36:I36"/>
    <mergeCell ref="C15:K15"/>
    <mergeCell ref="C28:K28"/>
    <mergeCell ref="C29:F32"/>
    <mergeCell ref="G29:J29"/>
    <mergeCell ref="G30:J30"/>
    <mergeCell ref="G31:J31"/>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6DB56-B86A-44DB-B7AA-CA4BBAE437B5}">
  <dimension ref="A1:M42"/>
  <sheetViews>
    <sheetView showGridLines="0" view="pageBreakPreview" topLeftCell="A5" zoomScale="55" zoomScaleNormal="55" zoomScaleSheetLayoutView="55" zoomScalePageLayoutView="70" workbookViewId="0">
      <selection activeCell="K28" sqref="K28"/>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3"/>
      <c r="B1" s="401"/>
      <c r="C1" s="402"/>
      <c r="D1" s="401"/>
      <c r="E1" s="402"/>
      <c r="F1" s="3"/>
      <c r="G1" s="3"/>
      <c r="H1" s="3"/>
      <c r="I1" s="3"/>
      <c r="J1" s="3"/>
      <c r="K1" s="3"/>
      <c r="L1" s="3"/>
      <c r="M1" s="3"/>
    </row>
    <row r="2" spans="1:13" ht="17.25" thickTop="1">
      <c r="A2" s="3"/>
      <c r="B2" s="481"/>
      <c r="C2" s="482"/>
      <c r="D2" s="482"/>
      <c r="E2" s="482"/>
      <c r="F2" s="482"/>
      <c r="G2" s="482"/>
      <c r="H2" s="482"/>
      <c r="I2" s="482"/>
      <c r="J2" s="482"/>
      <c r="K2" s="482"/>
      <c r="L2" s="483"/>
      <c r="M2" s="3"/>
    </row>
    <row r="3" spans="1:13" ht="30.75" customHeight="1">
      <c r="A3" s="3"/>
      <c r="B3" s="11"/>
      <c r="C3" s="546" t="s">
        <v>0</v>
      </c>
      <c r="D3" s="547"/>
      <c r="E3" s="547"/>
      <c r="F3" s="548"/>
      <c r="G3" s="3"/>
      <c r="H3" s="3"/>
      <c r="I3" s="3"/>
      <c r="J3" s="3"/>
      <c r="K3" s="3"/>
      <c r="L3" s="10"/>
      <c r="M3" s="3"/>
    </row>
    <row r="4" spans="1:13">
      <c r="A4" s="3"/>
      <c r="B4" s="11"/>
      <c r="C4" s="403" t="s">
        <v>1</v>
      </c>
      <c r="D4" s="404" t="s">
        <v>2</v>
      </c>
      <c r="E4" s="403" t="s">
        <v>3</v>
      </c>
      <c r="F4" s="404">
        <v>2</v>
      </c>
      <c r="G4" s="3"/>
      <c r="H4" s="3"/>
      <c r="I4" s="3"/>
      <c r="J4" s="3"/>
      <c r="K4" s="3"/>
      <c r="L4" s="10"/>
      <c r="M4" s="3"/>
    </row>
    <row r="5" spans="1:13" ht="17.25" thickBot="1">
      <c r="A5" s="3"/>
      <c r="B5" s="11"/>
      <c r="C5" s="401"/>
      <c r="D5" s="402"/>
      <c r="E5" s="401"/>
      <c r="F5" s="402"/>
      <c r="G5" s="3"/>
      <c r="H5" s="3"/>
      <c r="I5" s="3"/>
      <c r="J5" s="3"/>
      <c r="K5" s="3"/>
      <c r="L5" s="10"/>
      <c r="M5" s="3"/>
    </row>
    <row r="6" spans="1:13" ht="31.5" customHeight="1" thickTop="1">
      <c r="A6" s="3"/>
      <c r="B6" s="11"/>
      <c r="C6" s="487" t="s">
        <v>4</v>
      </c>
      <c r="D6" s="488"/>
      <c r="E6" s="488"/>
      <c r="F6" s="488"/>
      <c r="G6" s="488"/>
      <c r="H6" s="488"/>
      <c r="I6" s="488"/>
      <c r="J6" s="488"/>
      <c r="K6" s="489"/>
      <c r="L6" s="10"/>
      <c r="M6" s="3"/>
    </row>
    <row r="7" spans="1:13">
      <c r="A7" s="3"/>
      <c r="B7" s="59"/>
      <c r="C7" s="490" t="s">
        <v>67</v>
      </c>
      <c r="D7" s="490"/>
      <c r="E7" s="490"/>
      <c r="F7" s="490"/>
      <c r="G7" s="490"/>
      <c r="H7" s="490"/>
      <c r="I7" s="490"/>
      <c r="J7" s="490"/>
      <c r="K7" s="491"/>
      <c r="L7" s="10"/>
      <c r="M7" s="3"/>
    </row>
    <row r="8" spans="1:13" s="60" customFormat="1">
      <c r="A8" s="61"/>
      <c r="B8" s="63"/>
      <c r="C8" s="549" t="s">
        <v>6</v>
      </c>
      <c r="D8" s="550"/>
      <c r="E8" s="550"/>
      <c r="F8" s="550"/>
      <c r="G8" s="550"/>
      <c r="H8" s="550"/>
      <c r="I8" s="550"/>
      <c r="J8" s="550"/>
      <c r="K8" s="551"/>
      <c r="L8" s="62"/>
      <c r="M8" s="61"/>
    </row>
    <row r="9" spans="1:13">
      <c r="A9" s="3"/>
      <c r="B9" s="59"/>
      <c r="C9" s="549"/>
      <c r="D9" s="550"/>
      <c r="E9" s="550"/>
      <c r="F9" s="550"/>
      <c r="G9" s="550"/>
      <c r="H9" s="550"/>
      <c r="I9" s="550"/>
      <c r="J9" s="550"/>
      <c r="K9" s="551"/>
      <c r="L9" s="10"/>
      <c r="M9" s="3"/>
    </row>
    <row r="10" spans="1:13" ht="34.5" customHeight="1">
      <c r="A10" s="3"/>
      <c r="B10" s="59"/>
      <c r="C10" s="543" t="s">
        <v>68</v>
      </c>
      <c r="D10" s="544"/>
      <c r="E10" s="544"/>
      <c r="F10" s="544"/>
      <c r="G10" s="544"/>
      <c r="H10" s="544"/>
      <c r="I10" s="544"/>
      <c r="J10" s="544"/>
      <c r="K10" s="545"/>
      <c r="L10" s="10"/>
      <c r="M10" s="3"/>
    </row>
    <row r="11" spans="1:13" ht="30" customHeight="1" thickBot="1">
      <c r="A11" s="3"/>
      <c r="B11" s="11"/>
      <c r="C11" s="552"/>
      <c r="D11" s="553"/>
      <c r="E11" s="553"/>
      <c r="F11" s="553"/>
      <c r="G11" s="553"/>
      <c r="H11" s="553"/>
      <c r="I11" s="553"/>
      <c r="J11" s="553"/>
      <c r="K11" s="554"/>
      <c r="L11" s="10"/>
      <c r="M11" s="3"/>
    </row>
    <row r="12" spans="1:13" ht="30" customHeight="1">
      <c r="A12" s="3"/>
      <c r="B12" s="11"/>
      <c r="C12" s="555" t="s">
        <v>8</v>
      </c>
      <c r="D12" s="557" t="s">
        <v>9</v>
      </c>
      <c r="E12" s="502" t="s">
        <v>10</v>
      </c>
      <c r="F12" s="502"/>
      <c r="G12" s="555" t="s">
        <v>11</v>
      </c>
      <c r="H12" s="557" t="s">
        <v>12</v>
      </c>
      <c r="I12" s="557" t="s">
        <v>13</v>
      </c>
      <c r="J12" s="559" t="s">
        <v>14</v>
      </c>
      <c r="K12" s="561" t="s">
        <v>15</v>
      </c>
      <c r="L12" s="10"/>
      <c r="M12" s="3"/>
    </row>
    <row r="13" spans="1:13" ht="30" customHeight="1" thickBot="1">
      <c r="A13" s="3"/>
      <c r="B13" s="11"/>
      <c r="C13" s="556"/>
      <c r="D13" s="558"/>
      <c r="E13" s="58" t="s">
        <v>16</v>
      </c>
      <c r="F13" s="58" t="s">
        <v>17</v>
      </c>
      <c r="G13" s="556"/>
      <c r="H13" s="558"/>
      <c r="I13" s="558"/>
      <c r="J13" s="560"/>
      <c r="K13" s="562"/>
      <c r="L13" s="10"/>
      <c r="M13" s="3"/>
    </row>
    <row r="14" spans="1:13" ht="30" customHeight="1" thickBot="1">
      <c r="A14" s="3"/>
      <c r="B14" s="11"/>
      <c r="C14" s="405"/>
      <c r="D14" s="406"/>
      <c r="E14" s="406"/>
      <c r="F14" s="406"/>
      <c r="G14" s="406"/>
      <c r="H14" s="406"/>
      <c r="I14" s="406"/>
      <c r="J14" s="406"/>
      <c r="K14" s="407"/>
      <c r="L14" s="10"/>
      <c r="M14" s="3"/>
    </row>
    <row r="15" spans="1:13" ht="30" customHeight="1" thickBot="1">
      <c r="A15" s="3"/>
      <c r="B15" s="11"/>
      <c r="C15" s="563" t="s">
        <v>18</v>
      </c>
      <c r="D15" s="564"/>
      <c r="E15" s="564"/>
      <c r="F15" s="564"/>
      <c r="G15" s="564"/>
      <c r="H15" s="564"/>
      <c r="I15" s="564"/>
      <c r="J15" s="564"/>
      <c r="K15" s="565"/>
      <c r="L15" s="10"/>
      <c r="M15" s="3"/>
    </row>
    <row r="16" spans="1:13" ht="30" customHeight="1">
      <c r="A16" s="3"/>
      <c r="B16" s="11"/>
      <c r="C16" s="408">
        <v>1</v>
      </c>
      <c r="D16" s="409"/>
      <c r="E16" s="409"/>
      <c r="F16" s="409"/>
      <c r="G16" s="410"/>
      <c r="H16" s="409"/>
      <c r="I16" s="411"/>
      <c r="J16" s="412"/>
      <c r="K16" s="413"/>
      <c r="L16" s="10"/>
      <c r="M16" s="3"/>
    </row>
    <row r="17" spans="1:13" ht="30" customHeight="1">
      <c r="A17" s="3"/>
      <c r="B17" s="11"/>
      <c r="C17" s="408">
        <f>C16+1</f>
        <v>2</v>
      </c>
      <c r="D17" s="414"/>
      <c r="E17" s="414"/>
      <c r="F17" s="414"/>
      <c r="G17" s="415"/>
      <c r="H17" s="416"/>
      <c r="I17" s="417"/>
      <c r="J17" s="418"/>
      <c r="K17" s="419"/>
      <c r="L17" s="10"/>
      <c r="M17" s="3"/>
    </row>
    <row r="18" spans="1:13" ht="30" customHeight="1">
      <c r="A18" s="3"/>
      <c r="B18" s="11"/>
      <c r="C18" s="408">
        <f t="shared" ref="C18:C24" si="0">C17+1</f>
        <v>3</v>
      </c>
      <c r="D18" s="416"/>
      <c r="E18" s="416"/>
      <c r="F18" s="416"/>
      <c r="G18" s="415"/>
      <c r="H18" s="416"/>
      <c r="I18" s="420"/>
      <c r="J18" s="421"/>
      <c r="K18" s="419"/>
      <c r="L18" s="10"/>
      <c r="M18" s="3"/>
    </row>
    <row r="19" spans="1:13" ht="30" customHeight="1">
      <c r="A19" s="3"/>
      <c r="B19" s="11"/>
      <c r="C19" s="408">
        <f t="shared" si="0"/>
        <v>4</v>
      </c>
      <c r="D19" s="422"/>
      <c r="E19" s="422"/>
      <c r="F19" s="422"/>
      <c r="G19" s="415"/>
      <c r="H19" s="416"/>
      <c r="I19" s="420"/>
      <c r="J19" s="421"/>
      <c r="K19" s="419"/>
      <c r="L19" s="10"/>
      <c r="M19" s="3"/>
    </row>
    <row r="20" spans="1:13" ht="30" customHeight="1">
      <c r="A20" s="3"/>
      <c r="B20" s="11"/>
      <c r="C20" s="408">
        <f t="shared" si="0"/>
        <v>5</v>
      </c>
      <c r="D20" s="416"/>
      <c r="E20" s="422"/>
      <c r="F20" s="416"/>
      <c r="G20" s="415"/>
      <c r="H20" s="416"/>
      <c r="I20" s="420"/>
      <c r="J20" s="421"/>
      <c r="K20" s="419"/>
      <c r="L20" s="10"/>
      <c r="M20" s="3"/>
    </row>
    <row r="21" spans="1:13" ht="30" customHeight="1">
      <c r="A21" s="3"/>
      <c r="B21" s="11"/>
      <c r="C21" s="408">
        <f t="shared" si="0"/>
        <v>6</v>
      </c>
      <c r="D21" s="416"/>
      <c r="E21" s="422"/>
      <c r="F21" s="416"/>
      <c r="G21" s="415"/>
      <c r="H21" s="416"/>
      <c r="I21" s="420"/>
      <c r="J21" s="421"/>
      <c r="K21" s="419"/>
      <c r="L21" s="10"/>
      <c r="M21" s="3"/>
    </row>
    <row r="22" spans="1:13" ht="30" customHeight="1">
      <c r="A22" s="3"/>
      <c r="B22" s="11"/>
      <c r="C22" s="408">
        <f t="shared" si="0"/>
        <v>7</v>
      </c>
      <c r="D22" s="422"/>
      <c r="E22" s="422"/>
      <c r="F22" s="422"/>
      <c r="G22" s="415"/>
      <c r="H22" s="423"/>
      <c r="I22" s="420"/>
      <c r="J22" s="421"/>
      <c r="K22" s="419"/>
      <c r="L22" s="10"/>
      <c r="M22" s="3"/>
    </row>
    <row r="23" spans="1:13" s="3" customFormat="1" ht="30" customHeight="1">
      <c r="B23" s="11"/>
      <c r="C23" s="408">
        <f t="shared" si="0"/>
        <v>8</v>
      </c>
      <c r="D23" s="416"/>
      <c r="E23" s="416"/>
      <c r="F23" s="416"/>
      <c r="G23" s="415"/>
      <c r="H23" s="416"/>
      <c r="I23" s="420"/>
      <c r="J23" s="421"/>
      <c r="K23" s="419"/>
      <c r="L23" s="10"/>
    </row>
    <row r="24" spans="1:13" ht="30" customHeight="1" thickBot="1">
      <c r="B24" s="47"/>
      <c r="C24" s="408">
        <f t="shared" si="0"/>
        <v>9</v>
      </c>
      <c r="D24" s="416"/>
      <c r="E24" s="416"/>
      <c r="F24" s="416"/>
      <c r="G24" s="415"/>
      <c r="H24" s="416"/>
      <c r="I24" s="420"/>
      <c r="J24" s="421"/>
      <c r="K24" s="424"/>
      <c r="L24" s="43"/>
    </row>
    <row r="25" spans="1:13" ht="30" customHeight="1" thickBot="1">
      <c r="A25" s="3"/>
      <c r="B25" s="11"/>
      <c r="C25" s="425" t="s">
        <v>50</v>
      </c>
      <c r="D25" s="39"/>
      <c r="E25" s="41"/>
      <c r="F25" s="39"/>
      <c r="G25" s="39"/>
      <c r="H25" s="39"/>
      <c r="I25" s="40"/>
      <c r="J25" s="39"/>
      <c r="K25" s="38"/>
      <c r="L25" s="10"/>
      <c r="M25" s="3"/>
    </row>
    <row r="26" spans="1:13" ht="30" customHeight="1" thickBot="1">
      <c r="A26" s="3"/>
      <c r="B26" s="11"/>
      <c r="C26" s="405"/>
      <c r="D26" s="406"/>
      <c r="E26" s="406"/>
      <c r="F26" s="406"/>
      <c r="G26" s="406"/>
      <c r="H26" s="406"/>
      <c r="I26" s="406"/>
      <c r="J26" s="406"/>
      <c r="K26" s="407"/>
      <c r="L26" s="10"/>
      <c r="M26" s="3"/>
    </row>
    <row r="27" spans="1:13" s="3" customFormat="1" ht="30" customHeight="1" thickBot="1">
      <c r="B27" s="11"/>
      <c r="C27" s="566"/>
      <c r="D27" s="567"/>
      <c r="E27" s="567"/>
      <c r="F27" s="567"/>
      <c r="G27" s="567"/>
      <c r="H27" s="567"/>
      <c r="I27" s="567"/>
      <c r="J27" s="567"/>
      <c r="K27" s="568"/>
      <c r="L27" s="10"/>
    </row>
    <row r="28" spans="1:13" ht="48" customHeight="1">
      <c r="A28" s="3"/>
      <c r="B28" s="11"/>
      <c r="C28" s="569"/>
      <c r="D28" s="570"/>
      <c r="E28" s="570"/>
      <c r="F28" s="571"/>
      <c r="G28" s="519" t="s">
        <v>51</v>
      </c>
      <c r="H28" s="520"/>
      <c r="I28" s="520"/>
      <c r="J28" s="520"/>
      <c r="K28" s="34"/>
      <c r="L28" s="10"/>
      <c r="M28" s="3"/>
    </row>
    <row r="29" spans="1:13" s="3" customFormat="1" ht="41.25" customHeight="1">
      <c r="B29" s="11"/>
      <c r="C29" s="569"/>
      <c r="D29" s="570"/>
      <c r="E29" s="570"/>
      <c r="F29" s="571"/>
      <c r="G29" s="521" t="s">
        <v>52</v>
      </c>
      <c r="H29" s="522"/>
      <c r="I29" s="522"/>
      <c r="J29" s="522"/>
      <c r="K29" s="33"/>
      <c r="L29" s="10"/>
    </row>
    <row r="30" spans="1:13" ht="30" customHeight="1" thickBot="1">
      <c r="A30" s="3"/>
      <c r="B30" s="11"/>
      <c r="C30" s="569"/>
      <c r="D30" s="570"/>
      <c r="E30" s="570"/>
      <c r="F30" s="571"/>
      <c r="G30" s="521" t="s">
        <v>53</v>
      </c>
      <c r="H30" s="522"/>
      <c r="I30" s="522"/>
      <c r="J30" s="522"/>
      <c r="K30" s="32"/>
      <c r="L30" s="10"/>
      <c r="M30" s="3"/>
    </row>
    <row r="31" spans="1:13" ht="30" customHeight="1" thickBot="1">
      <c r="A31" s="3"/>
      <c r="B31" s="11"/>
      <c r="C31" s="572"/>
      <c r="D31" s="573"/>
      <c r="E31" s="573"/>
      <c r="F31" s="574"/>
      <c r="G31" s="31" t="s">
        <v>54</v>
      </c>
      <c r="H31" s="30"/>
      <c r="I31" s="29"/>
      <c r="J31" s="29"/>
      <c r="K31" s="28"/>
      <c r="L31" s="10"/>
      <c r="M31" s="3"/>
    </row>
    <row r="32" spans="1:13" s="18" customFormat="1" thickBot="1">
      <c r="A32" s="15"/>
      <c r="B32" s="17"/>
      <c r="C32" s="26"/>
      <c r="D32" s="27"/>
      <c r="E32" s="27"/>
      <c r="F32" s="27"/>
      <c r="G32" s="26"/>
      <c r="H32" s="26"/>
      <c r="I32" s="25"/>
      <c r="J32" s="24"/>
      <c r="K32" s="23"/>
      <c r="L32" s="16"/>
      <c r="M32" s="15"/>
    </row>
    <row r="33" spans="1:13" s="18" customFormat="1" ht="15.75">
      <c r="A33" s="15"/>
      <c r="B33" s="17"/>
      <c r="C33" s="22"/>
      <c r="D33" s="523"/>
      <c r="E33" s="523"/>
      <c r="F33" s="523"/>
      <c r="G33" s="523"/>
      <c r="H33" s="523"/>
      <c r="I33" s="523"/>
      <c r="J33" s="523"/>
      <c r="K33" s="524"/>
      <c r="L33" s="21"/>
      <c r="M33" s="15"/>
    </row>
    <row r="34" spans="1:13" s="18" customFormat="1" ht="46.5" customHeight="1">
      <c r="A34" s="15"/>
      <c r="B34" s="17"/>
      <c r="C34" s="525" t="s">
        <v>55</v>
      </c>
      <c r="D34" s="526"/>
      <c r="E34" s="526"/>
      <c r="F34" s="526"/>
      <c r="G34" s="526"/>
      <c r="H34" s="527" t="s">
        <v>11</v>
      </c>
      <c r="I34" s="527"/>
      <c r="J34" s="527"/>
      <c r="K34" s="20" t="s">
        <v>56</v>
      </c>
      <c r="L34" s="19"/>
      <c r="M34" s="15"/>
    </row>
    <row r="35" spans="1:13" s="18" customFormat="1" ht="32.25" customHeight="1">
      <c r="A35" s="15"/>
      <c r="B35" s="17"/>
      <c r="C35" s="525" t="s">
        <v>57</v>
      </c>
      <c r="D35" s="526"/>
      <c r="E35" s="526"/>
      <c r="F35" s="526"/>
      <c r="G35" s="526"/>
      <c r="H35" s="528" t="s">
        <v>58</v>
      </c>
      <c r="I35" s="528"/>
      <c r="J35" s="13" t="s">
        <v>59</v>
      </c>
      <c r="K35" s="12">
        <v>0.2</v>
      </c>
      <c r="L35" s="19"/>
      <c r="M35" s="15"/>
    </row>
    <row r="36" spans="1:13" s="18" customFormat="1" ht="30" customHeight="1">
      <c r="A36" s="15"/>
      <c r="B36" s="17"/>
      <c r="C36" s="525" t="s">
        <v>60</v>
      </c>
      <c r="D36" s="526"/>
      <c r="E36" s="526"/>
      <c r="F36" s="526"/>
      <c r="G36" s="526"/>
      <c r="H36" s="529" t="s">
        <v>61</v>
      </c>
      <c r="I36" s="530"/>
      <c r="J36" s="13" t="s">
        <v>62</v>
      </c>
      <c r="K36" s="12">
        <v>0.05</v>
      </c>
      <c r="L36" s="19"/>
      <c r="M36" s="15"/>
    </row>
    <row r="37" spans="1:13" s="14" customFormat="1" ht="58.5" customHeight="1">
      <c r="A37" s="15"/>
      <c r="B37" s="17"/>
      <c r="C37" s="575"/>
      <c r="D37" s="576"/>
      <c r="E37" s="576"/>
      <c r="F37" s="576"/>
      <c r="G37" s="577"/>
      <c r="H37" s="540" t="s">
        <v>63</v>
      </c>
      <c r="I37" s="528"/>
      <c r="J37" s="13" t="s">
        <v>64</v>
      </c>
      <c r="K37" s="12">
        <v>0.05</v>
      </c>
      <c r="L37" s="16"/>
      <c r="M37" s="15"/>
    </row>
    <row r="38" spans="1:13" ht="39" customHeight="1">
      <c r="A38" s="3"/>
      <c r="B38" s="11"/>
      <c r="C38" s="578"/>
      <c r="D38" s="579"/>
      <c r="E38" s="579"/>
      <c r="F38" s="579"/>
      <c r="G38" s="580"/>
      <c r="H38" s="528" t="s">
        <v>65</v>
      </c>
      <c r="I38" s="528"/>
      <c r="J38" s="13" t="s">
        <v>66</v>
      </c>
      <c r="K38" s="12">
        <f>+K37+K35+K36</f>
        <v>0.3</v>
      </c>
      <c r="L38" s="10"/>
      <c r="M38" s="3"/>
    </row>
    <row r="39" spans="1:13" ht="47.25" customHeight="1" thickBot="1">
      <c r="A39" s="3"/>
      <c r="B39" s="11"/>
      <c r="C39" s="581"/>
      <c r="D39" s="582"/>
      <c r="E39" s="582"/>
      <c r="F39" s="582"/>
      <c r="G39" s="583"/>
      <c r="H39" s="541"/>
      <c r="I39" s="541"/>
      <c r="J39" s="541"/>
      <c r="K39" s="542"/>
      <c r="L39" s="10"/>
      <c r="M39" s="3"/>
    </row>
    <row r="40" spans="1:13" ht="126" customHeight="1" thickBot="1">
      <c r="A40" s="3"/>
      <c r="B40" s="11"/>
      <c r="C40" s="426"/>
      <c r="D40" s="426"/>
      <c r="E40" s="426"/>
      <c r="F40" s="426"/>
      <c r="G40" s="427"/>
      <c r="H40" s="428"/>
      <c r="I40" s="428"/>
      <c r="J40" s="428"/>
      <c r="K40" s="428"/>
      <c r="L40" s="10"/>
      <c r="M40" s="3"/>
    </row>
    <row r="41" spans="1:13" ht="54.75" customHeight="1" thickBot="1">
      <c r="A41" s="3"/>
      <c r="B41" s="9"/>
      <c r="C41" s="6"/>
      <c r="D41" s="6"/>
      <c r="E41" s="8"/>
      <c r="F41" s="6"/>
      <c r="G41" s="429" t="s">
        <v>69</v>
      </c>
      <c r="H41" s="6"/>
      <c r="I41" s="6"/>
      <c r="J41" s="6"/>
      <c r="K41" s="6"/>
      <c r="L41" s="5"/>
      <c r="M41" s="3"/>
    </row>
    <row r="42" spans="1:13" ht="17.25" thickTop="1">
      <c r="A42" s="3"/>
      <c r="B42" s="3"/>
      <c r="C42" s="3"/>
      <c r="D42" s="3"/>
      <c r="E42" s="4"/>
      <c r="F42" s="3"/>
      <c r="G42" s="3"/>
      <c r="H42" s="3"/>
      <c r="I42" s="3"/>
      <c r="J42" s="3"/>
      <c r="K42" s="3"/>
      <c r="L42" s="3"/>
      <c r="M42" s="3"/>
    </row>
  </sheetData>
  <mergeCells count="32">
    <mergeCell ref="C37:G39"/>
    <mergeCell ref="H37:I37"/>
    <mergeCell ref="H38:I38"/>
    <mergeCell ref="H39:K39"/>
    <mergeCell ref="D33:K33"/>
    <mergeCell ref="C34:G34"/>
    <mergeCell ref="H34:J34"/>
    <mergeCell ref="C35:G35"/>
    <mergeCell ref="H35:I35"/>
    <mergeCell ref="C36:G36"/>
    <mergeCell ref="H36:I36"/>
    <mergeCell ref="C15:K15"/>
    <mergeCell ref="C27:K27"/>
    <mergeCell ref="C28:F31"/>
    <mergeCell ref="G28:J28"/>
    <mergeCell ref="G29:J29"/>
    <mergeCell ref="G30:J30"/>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B96DA-DB18-4EA7-AC6D-83A03153CED7}">
  <sheetPr>
    <tabColor rgb="FFFFFF00"/>
    <pageSetUpPr fitToPage="1"/>
  </sheetPr>
  <dimension ref="A1:L104"/>
  <sheetViews>
    <sheetView showGridLines="0" view="pageBreakPreview" topLeftCell="A10" zoomScale="90" zoomScaleNormal="75" zoomScaleSheetLayoutView="90" workbookViewId="0">
      <selection activeCell="B20" sqref="B20:L20"/>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586" t="s">
        <v>71</v>
      </c>
      <c r="K1" s="587"/>
      <c r="L1" s="588"/>
    </row>
    <row r="2" spans="1:12">
      <c r="A2" s="625"/>
      <c r="B2" s="592" t="s">
        <v>72</v>
      </c>
      <c r="C2" s="593"/>
      <c r="D2" s="593"/>
      <c r="E2" s="593"/>
      <c r="F2" s="593"/>
      <c r="G2" s="593"/>
      <c r="H2" s="594"/>
      <c r="I2" s="585"/>
      <c r="J2" s="589"/>
      <c r="K2" s="590"/>
      <c r="L2" s="591"/>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200"/>
      <c r="L8" s="199"/>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c r="B30" s="650"/>
      <c r="C30" s="651"/>
      <c r="D30" s="651"/>
      <c r="E30" s="651"/>
      <c r="F30" s="651"/>
      <c r="G30" s="651"/>
      <c r="H30" s="652"/>
      <c r="I30" s="161"/>
      <c r="J30" s="653"/>
      <c r="K30" s="654"/>
      <c r="L30" s="160"/>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c r="B35" s="632"/>
      <c r="C35" s="632"/>
      <c r="D35" s="632"/>
      <c r="E35" s="632"/>
      <c r="F35" s="633"/>
      <c r="G35" s="634"/>
      <c r="H35" s="633"/>
      <c r="I35" s="117"/>
      <c r="J35" s="635"/>
      <c r="K35" s="636"/>
      <c r="L35" s="114"/>
    </row>
    <row r="36" spans="1:12" s="79" customFormat="1" ht="12">
      <c r="A36" s="631"/>
      <c r="B36" s="632"/>
      <c r="C36" s="632"/>
      <c r="D36" s="632"/>
      <c r="E36" s="632"/>
      <c r="F36" s="633"/>
      <c r="G36" s="634"/>
      <c r="H36" s="633"/>
      <c r="I36" s="117"/>
      <c r="J36" s="635"/>
      <c r="K36" s="636"/>
      <c r="L36" s="114"/>
    </row>
    <row r="37" spans="1:12" s="79" customFormat="1" ht="12">
      <c r="A37" s="631"/>
      <c r="B37" s="632"/>
      <c r="C37" s="632"/>
      <c r="D37" s="632"/>
      <c r="E37" s="632"/>
      <c r="F37" s="633"/>
      <c r="G37" s="634"/>
      <c r="H37" s="633"/>
      <c r="I37" s="117"/>
      <c r="J37" s="635"/>
      <c r="K37" s="636"/>
      <c r="L37" s="114"/>
    </row>
    <row r="38" spans="1:12" s="79" customFormat="1" ht="12">
      <c r="A38" s="151"/>
      <c r="B38" s="150"/>
      <c r="C38" s="150"/>
      <c r="D38" s="150"/>
      <c r="E38" s="150"/>
      <c r="F38" s="148"/>
      <c r="G38" s="149"/>
      <c r="H38" s="148"/>
      <c r="I38" s="117"/>
      <c r="J38" s="147"/>
      <c r="K38" s="146"/>
      <c r="L38" s="145"/>
    </row>
    <row r="39" spans="1:12" s="79" customFormat="1" thickBot="1">
      <c r="A39" s="663"/>
      <c r="B39" s="664"/>
      <c r="C39" s="664"/>
      <c r="D39" s="664"/>
      <c r="E39" s="664"/>
      <c r="F39" s="665"/>
      <c r="G39" s="666"/>
      <c r="H39" s="665"/>
      <c r="I39" s="115"/>
      <c r="J39" s="667"/>
      <c r="K39" s="668"/>
      <c r="L39" s="135"/>
    </row>
    <row r="40" spans="1:12" s="79" customFormat="1" thickBot="1">
      <c r="A40" s="669" t="s">
        <v>105</v>
      </c>
      <c r="B40" s="670"/>
      <c r="C40" s="670"/>
      <c r="D40" s="670"/>
      <c r="E40" s="670"/>
      <c r="F40" s="670"/>
      <c r="G40" s="670"/>
      <c r="H40" s="670"/>
      <c r="I40" s="670"/>
      <c r="J40" s="670"/>
      <c r="K40" s="671"/>
      <c r="L40" s="91"/>
    </row>
    <row r="41" spans="1:12" s="79" customFormat="1" ht="12">
      <c r="A41" s="144"/>
      <c r="B41" s="93"/>
      <c r="C41" s="93"/>
      <c r="D41" s="93"/>
      <c r="E41" s="93"/>
      <c r="F41" s="93"/>
      <c r="G41" s="93"/>
      <c r="H41" s="93"/>
      <c r="I41" s="93"/>
      <c r="J41" s="93"/>
      <c r="K41" s="93"/>
      <c r="L41" s="92"/>
    </row>
    <row r="42" spans="1:12">
      <c r="A42" s="112" t="s">
        <v>106</v>
      </c>
      <c r="B42" s="111"/>
      <c r="C42" s="111"/>
      <c r="D42" s="111"/>
      <c r="E42" s="111"/>
      <c r="F42" s="111"/>
      <c r="G42" s="111"/>
      <c r="H42" s="111"/>
      <c r="I42" s="111"/>
      <c r="J42" s="111"/>
      <c r="K42" s="111"/>
      <c r="L42" s="110"/>
    </row>
    <row r="43" spans="1:12" s="79" customFormat="1" ht="3.75" customHeight="1" thickBot="1">
      <c r="A43" s="143"/>
      <c r="B43" s="142"/>
      <c r="C43" s="142"/>
      <c r="D43" s="142"/>
      <c r="E43" s="142"/>
      <c r="F43" s="142"/>
      <c r="G43" s="142"/>
      <c r="H43" s="93"/>
      <c r="I43" s="93"/>
      <c r="J43" s="93"/>
      <c r="K43" s="93"/>
      <c r="L43" s="92"/>
    </row>
    <row r="44" spans="1:12" s="79" customFormat="1" ht="12">
      <c r="A44" s="655" t="s">
        <v>97</v>
      </c>
      <c r="B44" s="656"/>
      <c r="C44" s="656"/>
      <c r="D44" s="656"/>
      <c r="E44" s="656"/>
      <c r="F44" s="656"/>
      <c r="G44" s="657"/>
      <c r="H44" s="140" t="s">
        <v>99</v>
      </c>
      <c r="I44" s="141" t="s">
        <v>13</v>
      </c>
      <c r="J44" s="660" t="s">
        <v>107</v>
      </c>
      <c r="K44" s="657"/>
      <c r="L44" s="139" t="s">
        <v>104</v>
      </c>
    </row>
    <row r="45" spans="1:12" s="79" customFormat="1" ht="12">
      <c r="A45" s="631"/>
      <c r="B45" s="632"/>
      <c r="C45" s="632"/>
      <c r="D45" s="632"/>
      <c r="E45" s="632"/>
      <c r="F45" s="632"/>
      <c r="G45" s="633"/>
      <c r="H45" s="138"/>
      <c r="I45" s="129"/>
      <c r="J45" s="661"/>
      <c r="K45" s="662"/>
      <c r="L45" s="114"/>
    </row>
    <row r="46" spans="1:12" s="79" customFormat="1" thickBot="1">
      <c r="A46" s="663"/>
      <c r="B46" s="664"/>
      <c r="C46" s="664"/>
      <c r="D46" s="664"/>
      <c r="E46" s="664"/>
      <c r="F46" s="664"/>
      <c r="G46" s="665"/>
      <c r="H46" s="137"/>
      <c r="I46" s="136"/>
      <c r="J46" s="672"/>
      <c r="K46" s="673"/>
      <c r="L46" s="135"/>
    </row>
    <row r="47" spans="1:12" s="79" customFormat="1" thickBot="1">
      <c r="A47" s="669" t="s">
        <v>105</v>
      </c>
      <c r="B47" s="670"/>
      <c r="C47" s="670"/>
      <c r="D47" s="670"/>
      <c r="E47" s="670"/>
      <c r="F47" s="670"/>
      <c r="G47" s="670"/>
      <c r="H47" s="670"/>
      <c r="I47" s="670"/>
      <c r="J47" s="670"/>
      <c r="K47" s="671"/>
      <c r="L47" s="91"/>
    </row>
    <row r="48" spans="1:12" s="79" customFormat="1" ht="12">
      <c r="A48" s="94"/>
      <c r="B48" s="93"/>
      <c r="C48" s="93"/>
      <c r="D48" s="93"/>
      <c r="E48" s="93"/>
      <c r="F48" s="93"/>
      <c r="G48" s="93"/>
      <c r="H48" s="93"/>
      <c r="I48" s="93"/>
      <c r="J48" s="93"/>
      <c r="K48" s="93"/>
      <c r="L48" s="92"/>
    </row>
    <row r="49" spans="1:12" s="79" customFormat="1">
      <c r="A49" s="112" t="s">
        <v>108</v>
      </c>
      <c r="B49" s="105"/>
      <c r="C49" s="105"/>
      <c r="D49" s="105"/>
      <c r="E49" s="105"/>
      <c r="F49" s="105"/>
      <c r="G49" s="105"/>
      <c r="H49" s="105"/>
      <c r="I49" s="105"/>
      <c r="J49" s="105"/>
      <c r="K49" s="105"/>
      <c r="L49" s="134"/>
    </row>
    <row r="50" spans="1:12" s="79" customFormat="1" ht="3.75" customHeight="1" thickBot="1">
      <c r="A50" s="94"/>
      <c r="B50" s="93"/>
      <c r="C50" s="93"/>
      <c r="D50" s="93"/>
      <c r="E50" s="93"/>
      <c r="F50" s="93"/>
      <c r="G50" s="93"/>
      <c r="H50" s="93"/>
      <c r="I50" s="93"/>
      <c r="J50" s="93"/>
      <c r="K50" s="93"/>
      <c r="L50" s="92"/>
    </row>
    <row r="51" spans="1:12" s="79" customFormat="1" ht="36" customHeight="1">
      <c r="A51" s="677" t="s">
        <v>109</v>
      </c>
      <c r="B51" s="678"/>
      <c r="C51" s="678"/>
      <c r="D51" s="678"/>
      <c r="E51" s="679"/>
      <c r="F51" s="124" t="s">
        <v>99</v>
      </c>
      <c r="G51" s="122" t="s">
        <v>110</v>
      </c>
      <c r="H51" s="123" t="s">
        <v>111</v>
      </c>
      <c r="I51" s="122" t="s">
        <v>112</v>
      </c>
      <c r="J51" s="680" t="s">
        <v>113</v>
      </c>
      <c r="K51" s="679"/>
      <c r="L51" s="133" t="s">
        <v>104</v>
      </c>
    </row>
    <row r="52" spans="1:12" s="79" customFormat="1" ht="12">
      <c r="A52" s="631"/>
      <c r="B52" s="632"/>
      <c r="C52" s="632"/>
      <c r="D52" s="632"/>
      <c r="E52" s="633"/>
      <c r="F52" s="131"/>
      <c r="G52" s="129"/>
      <c r="H52" s="130"/>
      <c r="I52" s="129"/>
      <c r="J52" s="661"/>
      <c r="K52" s="662"/>
      <c r="L52" s="114"/>
    </row>
    <row r="53" spans="1:12" s="79" customFormat="1" ht="15.75" customHeight="1" thickBot="1">
      <c r="A53" s="663"/>
      <c r="B53" s="664"/>
      <c r="C53" s="664"/>
      <c r="D53" s="664"/>
      <c r="E53" s="665"/>
      <c r="F53" s="128"/>
      <c r="G53" s="126"/>
      <c r="H53" s="127"/>
      <c r="I53" s="126"/>
      <c r="J53" s="672"/>
      <c r="K53" s="673"/>
      <c r="L53" s="125"/>
    </row>
    <row r="54" spans="1:12" s="79" customFormat="1" thickBot="1">
      <c r="A54" s="674" t="s">
        <v>105</v>
      </c>
      <c r="B54" s="675"/>
      <c r="C54" s="675"/>
      <c r="D54" s="675"/>
      <c r="E54" s="675"/>
      <c r="F54" s="675"/>
      <c r="G54" s="675"/>
      <c r="H54" s="675"/>
      <c r="I54" s="675"/>
      <c r="J54" s="675"/>
      <c r="K54" s="676"/>
      <c r="L54" s="91"/>
    </row>
    <row r="55" spans="1:12" s="79" customFormat="1" ht="12">
      <c r="A55" s="94"/>
      <c r="B55" s="93"/>
      <c r="C55" s="93"/>
      <c r="D55" s="93"/>
      <c r="E55" s="93"/>
      <c r="F55" s="93"/>
      <c r="G55" s="93"/>
      <c r="H55" s="93"/>
      <c r="I55" s="93"/>
      <c r="J55" s="93"/>
      <c r="K55" s="93"/>
      <c r="L55" s="92"/>
    </row>
    <row r="56" spans="1:12">
      <c r="A56" s="112" t="s">
        <v>114</v>
      </c>
      <c r="B56" s="111"/>
      <c r="C56" s="111"/>
      <c r="D56" s="111"/>
      <c r="E56" s="111"/>
      <c r="F56" s="111"/>
      <c r="G56" s="111"/>
      <c r="H56" s="111"/>
      <c r="I56" s="111"/>
      <c r="J56" s="111"/>
      <c r="K56" s="111"/>
      <c r="L56" s="110"/>
    </row>
    <row r="57" spans="1:12" s="79" customFormat="1" ht="3.75" customHeight="1" thickBot="1">
      <c r="A57" s="94"/>
      <c r="B57" s="93"/>
      <c r="C57" s="93"/>
      <c r="D57" s="93"/>
      <c r="E57" s="93"/>
      <c r="F57" s="93"/>
      <c r="G57" s="93"/>
      <c r="H57" s="93"/>
      <c r="I57" s="93"/>
      <c r="J57" s="93"/>
      <c r="K57" s="93"/>
      <c r="L57" s="92"/>
    </row>
    <row r="58" spans="1:12" s="79" customFormat="1" ht="25.5" customHeight="1">
      <c r="A58" s="677" t="s">
        <v>97</v>
      </c>
      <c r="B58" s="678"/>
      <c r="C58" s="678"/>
      <c r="D58" s="678"/>
      <c r="E58" s="678"/>
      <c r="F58" s="679"/>
      <c r="G58" s="124" t="s">
        <v>115</v>
      </c>
      <c r="H58" s="123" t="s">
        <v>116</v>
      </c>
      <c r="I58" s="122" t="s">
        <v>117</v>
      </c>
      <c r="J58" s="684" t="s">
        <v>103</v>
      </c>
      <c r="K58" s="685"/>
      <c r="L58" s="121" t="s">
        <v>104</v>
      </c>
    </row>
    <row r="59" spans="1:12" s="79" customFormat="1" ht="12">
      <c r="A59" s="631"/>
      <c r="B59" s="632"/>
      <c r="C59" s="632"/>
      <c r="D59" s="632"/>
      <c r="E59" s="632"/>
      <c r="F59" s="632"/>
      <c r="G59" s="117"/>
      <c r="H59" s="118"/>
      <c r="I59" s="117"/>
      <c r="J59" s="686"/>
      <c r="K59" s="687"/>
      <c r="L59" s="114"/>
    </row>
    <row r="60" spans="1:12" s="79" customFormat="1" thickBot="1">
      <c r="A60" s="663"/>
      <c r="B60" s="664"/>
      <c r="C60" s="664"/>
      <c r="D60" s="664"/>
      <c r="E60" s="664"/>
      <c r="F60" s="664"/>
      <c r="G60" s="115"/>
      <c r="H60" s="116"/>
      <c r="I60" s="115"/>
      <c r="J60" s="688"/>
      <c r="K60" s="689"/>
      <c r="L60" s="114"/>
    </row>
    <row r="61" spans="1:12" s="79" customFormat="1" thickBot="1">
      <c r="A61" s="669" t="s">
        <v>105</v>
      </c>
      <c r="B61" s="670"/>
      <c r="C61" s="670"/>
      <c r="D61" s="670"/>
      <c r="E61" s="670"/>
      <c r="F61" s="670"/>
      <c r="G61" s="670"/>
      <c r="H61" s="670"/>
      <c r="I61" s="670"/>
      <c r="J61" s="670"/>
      <c r="K61" s="671"/>
      <c r="L61" s="91"/>
    </row>
    <row r="62" spans="1:12" s="79" customFormat="1" ht="8.25" customHeight="1" thickBot="1">
      <c r="A62" s="94"/>
      <c r="B62" s="93"/>
      <c r="C62" s="93"/>
      <c r="D62" s="93"/>
      <c r="E62" s="93"/>
      <c r="F62" s="93"/>
      <c r="G62" s="93"/>
      <c r="H62" s="93"/>
      <c r="I62" s="93"/>
      <c r="J62" s="93"/>
      <c r="K62" s="93"/>
      <c r="L62" s="92"/>
    </row>
    <row r="63" spans="1:12" s="79" customFormat="1" thickBot="1">
      <c r="A63" s="669" t="s">
        <v>118</v>
      </c>
      <c r="B63" s="670"/>
      <c r="C63" s="670"/>
      <c r="D63" s="670"/>
      <c r="E63" s="670"/>
      <c r="F63" s="670"/>
      <c r="G63" s="670"/>
      <c r="H63" s="670"/>
      <c r="I63" s="670"/>
      <c r="J63" s="670"/>
      <c r="K63" s="671"/>
      <c r="L63" s="113"/>
    </row>
    <row r="64" spans="1:12" s="79" customFormat="1" ht="9" customHeight="1">
      <c r="A64" s="94"/>
      <c r="B64" s="93"/>
      <c r="C64" s="93"/>
      <c r="D64" s="93"/>
      <c r="E64" s="93"/>
      <c r="F64" s="93"/>
      <c r="G64" s="93"/>
      <c r="H64" s="93"/>
      <c r="I64" s="93"/>
      <c r="J64" s="93"/>
      <c r="K64" s="93"/>
      <c r="L64" s="92"/>
    </row>
    <row r="65" spans="1:12">
      <c r="A65" s="112" t="s">
        <v>119</v>
      </c>
      <c r="B65" s="111"/>
      <c r="C65" s="111"/>
      <c r="D65" s="111"/>
      <c r="E65" s="111"/>
      <c r="F65" s="111"/>
      <c r="G65" s="111"/>
      <c r="H65" s="111"/>
      <c r="I65" s="111"/>
      <c r="J65" s="111"/>
      <c r="K65" s="111"/>
      <c r="L65" s="110"/>
    </row>
    <row r="66" spans="1:12" s="79" customFormat="1" ht="3.75" customHeight="1" thickBot="1">
      <c r="A66" s="94"/>
      <c r="B66" s="93"/>
      <c r="C66" s="93"/>
      <c r="D66" s="93"/>
      <c r="E66" s="93"/>
      <c r="F66" s="93"/>
      <c r="G66" s="93"/>
      <c r="H66" s="93"/>
      <c r="I66" s="93"/>
      <c r="J66" s="93"/>
      <c r="K66" s="93"/>
      <c r="L66" s="92"/>
    </row>
    <row r="67" spans="1:12" s="79" customFormat="1" ht="12">
      <c r="A67" s="655" t="s">
        <v>97</v>
      </c>
      <c r="B67" s="656"/>
      <c r="C67" s="656"/>
      <c r="D67" s="656"/>
      <c r="E67" s="656"/>
      <c r="F67" s="656"/>
      <c r="G67" s="109"/>
      <c r="H67" s="107"/>
      <c r="I67" s="108" t="s">
        <v>120</v>
      </c>
      <c r="J67" s="690" t="s">
        <v>121</v>
      </c>
      <c r="K67" s="691"/>
      <c r="L67" s="106"/>
    </row>
    <row r="68" spans="1:12" s="79" customFormat="1" ht="12">
      <c r="A68" s="692"/>
      <c r="B68" s="693"/>
      <c r="C68" s="693"/>
      <c r="D68" s="693"/>
      <c r="E68" s="693"/>
      <c r="F68" s="693"/>
      <c r="G68" s="102"/>
      <c r="H68" s="101"/>
      <c r="I68" s="96"/>
      <c r="J68" s="694"/>
      <c r="K68" s="695"/>
      <c r="L68" s="95"/>
    </row>
    <row r="69" spans="1:12" s="79" customFormat="1" ht="12">
      <c r="A69" s="104"/>
      <c r="B69" s="103"/>
      <c r="C69" s="103"/>
      <c r="D69" s="103"/>
      <c r="E69" s="103"/>
      <c r="F69" s="103"/>
      <c r="G69" s="102"/>
      <c r="H69" s="101"/>
      <c r="I69" s="96"/>
      <c r="J69" s="694"/>
      <c r="K69" s="695"/>
      <c r="L69" s="95"/>
    </row>
    <row r="70" spans="1:12" s="79" customFormat="1" thickBot="1">
      <c r="A70" s="100"/>
      <c r="B70" s="99"/>
      <c r="C70" s="99"/>
      <c r="D70" s="99"/>
      <c r="E70" s="99"/>
      <c r="F70" s="99"/>
      <c r="G70" s="98"/>
      <c r="H70" s="97"/>
      <c r="I70" s="96"/>
      <c r="J70" s="681"/>
      <c r="K70" s="682"/>
      <c r="L70" s="95"/>
    </row>
    <row r="71" spans="1:12" s="79" customFormat="1" thickBot="1">
      <c r="A71" s="669" t="s">
        <v>105</v>
      </c>
      <c r="B71" s="670"/>
      <c r="C71" s="670"/>
      <c r="D71" s="670"/>
      <c r="E71" s="670"/>
      <c r="F71" s="670"/>
      <c r="G71" s="670"/>
      <c r="H71" s="670"/>
      <c r="I71" s="670"/>
      <c r="J71" s="670"/>
      <c r="K71" s="671"/>
      <c r="L71" s="91"/>
    </row>
    <row r="72" spans="1:12" s="79" customFormat="1" ht="7.5" customHeight="1" thickBot="1">
      <c r="A72" s="94"/>
      <c r="B72" s="93"/>
      <c r="C72" s="93"/>
      <c r="D72" s="93"/>
      <c r="E72" s="93"/>
      <c r="F72" s="93"/>
      <c r="G72" s="93"/>
      <c r="H72" s="93"/>
      <c r="I72" s="93"/>
      <c r="J72" s="93"/>
      <c r="K72" s="93"/>
      <c r="L72" s="92"/>
    </row>
    <row r="73" spans="1:12" s="79" customFormat="1" thickBot="1">
      <c r="A73" s="669" t="s">
        <v>122</v>
      </c>
      <c r="B73" s="670"/>
      <c r="C73" s="670"/>
      <c r="D73" s="670"/>
      <c r="E73" s="670"/>
      <c r="F73" s="670"/>
      <c r="G73" s="670"/>
      <c r="H73" s="670"/>
      <c r="I73" s="670"/>
      <c r="J73" s="670"/>
      <c r="K73" s="671"/>
      <c r="L73" s="91"/>
    </row>
    <row r="74" spans="1:12">
      <c r="A74" s="90"/>
      <c r="B74" s="89"/>
      <c r="C74" s="89"/>
      <c r="D74" s="89"/>
      <c r="E74" s="89"/>
      <c r="F74" s="89"/>
      <c r="G74" s="89"/>
      <c r="H74" s="89"/>
      <c r="I74" s="89"/>
      <c r="J74" s="89"/>
      <c r="K74" s="89"/>
      <c r="L74" s="88"/>
    </row>
    <row r="75" spans="1:12">
      <c r="A75" s="78"/>
      <c r="L75" s="77"/>
    </row>
    <row r="76" spans="1:12">
      <c r="A76" s="78"/>
      <c r="L76" s="77"/>
    </row>
    <row r="77" spans="1:12">
      <c r="A77" s="78"/>
      <c r="L77" s="77"/>
    </row>
    <row r="78" spans="1:12" s="79" customFormat="1" ht="12">
      <c r="A78" s="81"/>
      <c r="D78" s="683" t="s">
        <v>123</v>
      </c>
      <c r="E78" s="683"/>
      <c r="F78" s="683"/>
      <c r="G78" s="683"/>
      <c r="H78" s="683"/>
      <c r="L78" s="80"/>
    </row>
    <row r="79" spans="1:12" s="79" customFormat="1" ht="12">
      <c r="A79" s="81"/>
      <c r="D79" s="696" t="s">
        <v>124</v>
      </c>
      <c r="E79" s="696"/>
      <c r="F79" s="696"/>
      <c r="G79" s="696"/>
      <c r="H79" s="696"/>
      <c r="L79" s="80"/>
    </row>
    <row r="80" spans="1:12">
      <c r="A80" s="78"/>
      <c r="D80" s="697" t="s">
        <v>125</v>
      </c>
      <c r="E80" s="697"/>
      <c r="F80" s="697"/>
      <c r="G80" s="697"/>
      <c r="H80" s="697"/>
      <c r="L80" s="77"/>
    </row>
    <row r="81" spans="1:12">
      <c r="A81" s="78"/>
      <c r="D81" s="697" t="s">
        <v>126</v>
      </c>
      <c r="E81" s="697"/>
      <c r="F81" s="697"/>
      <c r="G81" s="697"/>
      <c r="H81" s="697"/>
      <c r="L81" s="77"/>
    </row>
    <row r="82" spans="1:12" ht="13.5" thickBot="1">
      <c r="A82" s="78"/>
      <c r="E82" s="68" t="s">
        <v>127</v>
      </c>
      <c r="L82" s="77"/>
    </row>
    <row r="83" spans="1:12" ht="15" customHeight="1">
      <c r="A83" s="87" t="s">
        <v>128</v>
      </c>
      <c r="B83" s="86"/>
      <c r="C83" s="702"/>
      <c r="D83" s="702"/>
      <c r="E83" s="702"/>
      <c r="F83" s="702"/>
      <c r="G83" s="702"/>
      <c r="H83" s="702"/>
      <c r="I83" s="702"/>
      <c r="J83" s="702"/>
      <c r="K83" s="702"/>
      <c r="L83" s="703"/>
    </row>
    <row r="84" spans="1:12">
      <c r="A84" s="704"/>
      <c r="B84" s="705"/>
      <c r="C84" s="705"/>
      <c r="D84" s="705"/>
      <c r="E84" s="705"/>
      <c r="F84" s="705"/>
      <c r="G84" s="705"/>
      <c r="H84" s="705"/>
      <c r="I84" s="705"/>
      <c r="J84" s="705"/>
      <c r="K84" s="705"/>
      <c r="L84" s="706"/>
    </row>
    <row r="85" spans="1:12">
      <c r="A85" s="704"/>
      <c r="B85" s="705"/>
      <c r="C85" s="705"/>
      <c r="D85" s="705"/>
      <c r="E85" s="705"/>
      <c r="F85" s="705"/>
      <c r="G85" s="705"/>
      <c r="H85" s="705"/>
      <c r="I85" s="705"/>
      <c r="J85" s="705"/>
      <c r="K85" s="705"/>
      <c r="L85" s="706"/>
    </row>
    <row r="86" spans="1:12">
      <c r="A86" s="704"/>
      <c r="B86" s="705"/>
      <c r="C86" s="705"/>
      <c r="D86" s="705"/>
      <c r="E86" s="705"/>
      <c r="F86" s="705"/>
      <c r="G86" s="705"/>
      <c r="H86" s="705"/>
      <c r="I86" s="705"/>
      <c r="J86" s="705"/>
      <c r="K86" s="705"/>
      <c r="L86" s="706"/>
    </row>
    <row r="87" spans="1:12" ht="15.75" customHeight="1" thickBot="1">
      <c r="A87" s="707"/>
      <c r="B87" s="708"/>
      <c r="C87" s="708"/>
      <c r="D87" s="708"/>
      <c r="E87" s="708"/>
      <c r="F87" s="708"/>
      <c r="G87" s="708"/>
      <c r="H87" s="708"/>
      <c r="I87" s="708"/>
      <c r="J87" s="708"/>
      <c r="K87" s="708"/>
      <c r="L87" s="709"/>
    </row>
    <row r="88" spans="1:12">
      <c r="A88" s="78"/>
      <c r="L88" s="77"/>
    </row>
    <row r="89" spans="1:12">
      <c r="A89" s="82" t="s">
        <v>129</v>
      </c>
      <c r="B89" s="75"/>
      <c r="C89" s="75"/>
      <c r="D89" s="75"/>
      <c r="E89" s="75"/>
      <c r="F89" s="75"/>
      <c r="G89" s="75"/>
      <c r="H89" s="75"/>
      <c r="I89" s="75"/>
      <c r="J89" s="75"/>
      <c r="K89" s="75"/>
      <c r="L89" s="74"/>
    </row>
    <row r="90" spans="1:12" ht="17.25" customHeight="1">
      <c r="A90" s="710" t="s">
        <v>130</v>
      </c>
      <c r="B90" s="711"/>
      <c r="C90" s="711"/>
      <c r="D90" s="711"/>
      <c r="E90" s="711"/>
      <c r="F90" s="711"/>
      <c r="G90" s="711"/>
      <c r="H90" s="711"/>
      <c r="I90" s="711"/>
      <c r="J90" s="711"/>
      <c r="K90" s="711"/>
      <c r="L90" s="712"/>
    </row>
    <row r="91" spans="1:12" ht="17.25" customHeight="1">
      <c r="A91" s="710"/>
      <c r="B91" s="711"/>
      <c r="C91" s="711"/>
      <c r="D91" s="711"/>
      <c r="E91" s="711"/>
      <c r="F91" s="711"/>
      <c r="G91" s="711"/>
      <c r="H91" s="711"/>
      <c r="I91" s="711"/>
      <c r="J91" s="711"/>
      <c r="K91" s="711"/>
      <c r="L91" s="712"/>
    </row>
    <row r="92" spans="1:12" ht="18.75" customHeight="1">
      <c r="A92" s="713" t="s">
        <v>131</v>
      </c>
      <c r="B92" s="714"/>
      <c r="C92" s="714"/>
      <c r="D92" s="714"/>
      <c r="E92" s="714"/>
      <c r="F92" s="714"/>
      <c r="G92" s="714"/>
      <c r="H92" s="714"/>
      <c r="I92" s="714"/>
      <c r="J92" s="714"/>
      <c r="K92" s="714"/>
      <c r="L92" s="715"/>
    </row>
    <row r="93" spans="1:12" ht="36" customHeight="1">
      <c r="A93" s="713"/>
      <c r="B93" s="714"/>
      <c r="C93" s="714"/>
      <c r="D93" s="714"/>
      <c r="E93" s="714"/>
      <c r="F93" s="714"/>
      <c r="G93" s="714"/>
      <c r="H93" s="714"/>
      <c r="I93" s="714"/>
      <c r="J93" s="714"/>
      <c r="K93" s="714"/>
      <c r="L93" s="715"/>
    </row>
    <row r="94" spans="1:12">
      <c r="A94" s="85"/>
      <c r="B94" s="84"/>
      <c r="C94" s="84"/>
      <c r="D94" s="84"/>
      <c r="E94" s="84"/>
      <c r="F94" s="84"/>
      <c r="G94" s="84"/>
      <c r="H94" s="84"/>
      <c r="I94" s="84"/>
      <c r="J94" s="84"/>
      <c r="K94" s="84"/>
      <c r="L94" s="83"/>
    </row>
    <row r="95" spans="1:12">
      <c r="A95" s="85"/>
      <c r="B95" s="84"/>
      <c r="C95" s="84"/>
      <c r="D95" s="84"/>
      <c r="E95" s="84"/>
      <c r="F95" s="84"/>
      <c r="G95" s="84"/>
      <c r="H95" s="84"/>
      <c r="I95" s="84"/>
      <c r="J95" s="84"/>
      <c r="K95" s="84"/>
      <c r="L95" s="83"/>
    </row>
    <row r="96" spans="1:12">
      <c r="A96" s="85"/>
      <c r="B96" s="84"/>
      <c r="C96" s="84"/>
      <c r="D96" s="84"/>
      <c r="E96" s="84"/>
      <c r="F96" s="84"/>
      <c r="G96" s="84"/>
      <c r="H96" s="84"/>
      <c r="I96" s="84"/>
      <c r="J96" s="84"/>
      <c r="K96" s="84"/>
      <c r="L96" s="83"/>
    </row>
    <row r="97" spans="1:12">
      <c r="A97" s="82"/>
      <c r="B97" s="75"/>
      <c r="C97" s="75"/>
      <c r="D97" s="75"/>
      <c r="E97" s="75"/>
      <c r="F97" s="75"/>
      <c r="G97" s="75"/>
      <c r="H97" s="75"/>
      <c r="I97" s="75"/>
      <c r="J97" s="75"/>
      <c r="K97" s="75"/>
      <c r="L97" s="74"/>
    </row>
    <row r="98" spans="1:12" s="79" customFormat="1" ht="12">
      <c r="A98" s="81"/>
      <c r="D98" s="683" t="s">
        <v>123</v>
      </c>
      <c r="E98" s="683"/>
      <c r="F98" s="683"/>
      <c r="G98" s="683"/>
      <c r="H98" s="683"/>
      <c r="L98" s="80"/>
    </row>
    <row r="99" spans="1:12" s="79" customFormat="1" ht="12">
      <c r="A99" s="81"/>
      <c r="D99" s="696" t="s">
        <v>124</v>
      </c>
      <c r="E99" s="696"/>
      <c r="F99" s="696"/>
      <c r="G99" s="696"/>
      <c r="H99" s="696"/>
      <c r="L99" s="80"/>
    </row>
    <row r="100" spans="1:12">
      <c r="A100" s="78"/>
      <c r="D100" s="697" t="s">
        <v>132</v>
      </c>
      <c r="E100" s="697"/>
      <c r="F100" s="697"/>
      <c r="G100" s="697"/>
      <c r="H100" s="697"/>
      <c r="L100" s="77"/>
    </row>
    <row r="101" spans="1:12">
      <c r="A101" s="76"/>
      <c r="B101" s="75"/>
      <c r="C101" s="75"/>
      <c r="D101" s="697" t="s">
        <v>126</v>
      </c>
      <c r="E101" s="697"/>
      <c r="F101" s="697"/>
      <c r="G101" s="697"/>
      <c r="H101" s="697"/>
      <c r="I101" s="75"/>
      <c r="J101" s="75"/>
      <c r="K101" s="75"/>
      <c r="L101" s="74"/>
    </row>
    <row r="102" spans="1:12" ht="13.5" customHeight="1">
      <c r="A102" s="76"/>
      <c r="B102" s="75"/>
      <c r="C102" s="75"/>
      <c r="D102" s="75"/>
      <c r="I102" s="75"/>
      <c r="J102" s="75"/>
      <c r="K102" s="75"/>
      <c r="L102" s="74"/>
    </row>
    <row r="103" spans="1:12" ht="12.75" customHeight="1">
      <c r="A103" s="73" t="s">
        <v>133</v>
      </c>
      <c r="B103" s="72"/>
      <c r="C103" s="72"/>
      <c r="H103" s="698"/>
      <c r="I103" s="698"/>
      <c r="J103" s="698"/>
      <c r="K103" s="698"/>
      <c r="L103" s="699"/>
    </row>
    <row r="104" spans="1:12" ht="13.5" customHeight="1" thickBot="1">
      <c r="A104" s="71" t="s">
        <v>134</v>
      </c>
      <c r="B104" s="70"/>
      <c r="C104" s="70"/>
      <c r="D104" s="69"/>
      <c r="E104" s="69"/>
      <c r="F104" s="69"/>
      <c r="G104" s="69"/>
      <c r="H104" s="700"/>
      <c r="I104" s="700"/>
      <c r="J104" s="700"/>
      <c r="K104" s="700"/>
      <c r="L104" s="701"/>
    </row>
  </sheetData>
  <mergeCells count="95">
    <mergeCell ref="D79:H79"/>
    <mergeCell ref="D80:H80"/>
    <mergeCell ref="D81:H81"/>
    <mergeCell ref="H103:L104"/>
    <mergeCell ref="C83:L83"/>
    <mergeCell ref="A84:L84"/>
    <mergeCell ref="A85:L85"/>
    <mergeCell ref="A86:L86"/>
    <mergeCell ref="A87:L87"/>
    <mergeCell ref="A90:L91"/>
    <mergeCell ref="A92:L93"/>
    <mergeCell ref="D98:H98"/>
    <mergeCell ref="D99:H99"/>
    <mergeCell ref="D100:H100"/>
    <mergeCell ref="D101:H101"/>
    <mergeCell ref="J70:K70"/>
    <mergeCell ref="A71:K71"/>
    <mergeCell ref="A73:K73"/>
    <mergeCell ref="D78:H78"/>
    <mergeCell ref="J58:K58"/>
    <mergeCell ref="A59:F59"/>
    <mergeCell ref="J59:K59"/>
    <mergeCell ref="A60:F60"/>
    <mergeCell ref="J60:K60"/>
    <mergeCell ref="A61:K61"/>
    <mergeCell ref="A67:F67"/>
    <mergeCell ref="J67:K67"/>
    <mergeCell ref="A68:F68"/>
    <mergeCell ref="J68:K68"/>
    <mergeCell ref="J69:K69"/>
    <mergeCell ref="A46:G46"/>
    <mergeCell ref="J46:K46"/>
    <mergeCell ref="A47:K47"/>
    <mergeCell ref="A63:K63"/>
    <mergeCell ref="A52:E52"/>
    <mergeCell ref="J52:K52"/>
    <mergeCell ref="A53:E53"/>
    <mergeCell ref="J53:K53"/>
    <mergeCell ref="A54:K54"/>
    <mergeCell ref="A58:F58"/>
    <mergeCell ref="A51:E51"/>
    <mergeCell ref="J51:K51"/>
    <mergeCell ref="G34:H34"/>
    <mergeCell ref="J34:K34"/>
    <mergeCell ref="A45:G45"/>
    <mergeCell ref="J45:K45"/>
    <mergeCell ref="A36:F36"/>
    <mergeCell ref="G36:H36"/>
    <mergeCell ref="J36:K36"/>
    <mergeCell ref="A37:F37"/>
    <mergeCell ref="G37:H37"/>
    <mergeCell ref="J37:K37"/>
    <mergeCell ref="A39:F39"/>
    <mergeCell ref="G39:H39"/>
    <mergeCell ref="J39:K39"/>
    <mergeCell ref="A40:K40"/>
    <mergeCell ref="A44:G44"/>
    <mergeCell ref="J44:K44"/>
    <mergeCell ref="B16:K16"/>
    <mergeCell ref="A35:F35"/>
    <mergeCell ref="G35:H35"/>
    <mergeCell ref="J35:K35"/>
    <mergeCell ref="B20:L20"/>
    <mergeCell ref="B22:H22"/>
    <mergeCell ref="E24:F24"/>
    <mergeCell ref="E25:F25"/>
    <mergeCell ref="A27:L27"/>
    <mergeCell ref="B18:G18"/>
    <mergeCell ref="I18:L18"/>
    <mergeCell ref="B29:H29"/>
    <mergeCell ref="J29:K29"/>
    <mergeCell ref="B30:H30"/>
    <mergeCell ref="J30:K30"/>
    <mergeCell ref="A34:F34"/>
    <mergeCell ref="I11:K11"/>
    <mergeCell ref="J3:L4"/>
    <mergeCell ref="B4:H4"/>
    <mergeCell ref="B5:H5"/>
    <mergeCell ref="B15:K15"/>
    <mergeCell ref="J12:L12"/>
    <mergeCell ref="I5:I6"/>
    <mergeCell ref="J5:J6"/>
    <mergeCell ref="K5:K6"/>
    <mergeCell ref="L5:L6"/>
    <mergeCell ref="B6:H6"/>
    <mergeCell ref="A10:D10"/>
    <mergeCell ref="G10:H10"/>
    <mergeCell ref="A1:A6"/>
    <mergeCell ref="B11:D11"/>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3" orientation="portrait" horizontalDpi="1200" verticalDpi="1200" r:id="rId1"/>
  <headerFooter alignWithMargins="0"/>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1025" r:id="rId4"/>
      </mc:Fallback>
    </mc:AlternateContent>
  </oleObjects>
  <mc:AlternateContent xmlns:mc="http://schemas.openxmlformats.org/markup-compatibility/2006">
    <mc:Choice Requires="x14">
      <controls>
        <mc:AlternateContent xmlns:mc="http://schemas.openxmlformats.org/markup-compatibility/2006">
          <mc:Choice Requires="x14">
            <control shapeId="1026" r:id="rId6" name="Check Box 2">
              <controlPr defaultSize="0" autoFill="0" autoLine="0" autoPict="0">
                <anchor moveWithCells="1">
                  <from>
                    <xdr:col>4</xdr:col>
                    <xdr:colOff>95250</xdr:colOff>
                    <xdr:row>9</xdr:row>
                    <xdr:rowOff>38100</xdr:rowOff>
                  </from>
                  <to>
                    <xdr:col>5</xdr:col>
                    <xdr:colOff>19050</xdr:colOff>
                    <xdr:row>9</xdr:row>
                    <xdr:rowOff>276225</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7</xdr:col>
                    <xdr:colOff>942975</xdr:colOff>
                    <xdr:row>9</xdr:row>
                    <xdr:rowOff>19050</xdr:rowOff>
                  </from>
                  <to>
                    <xdr:col>8</xdr:col>
                    <xdr:colOff>171450</xdr:colOff>
                    <xdr:row>9</xdr:row>
                    <xdr:rowOff>257175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73BF4-D747-403D-980C-13DFF5F6662A}">
  <sheetPr>
    <tabColor rgb="FF00FF00"/>
    <pageSetUpPr fitToPage="1"/>
  </sheetPr>
  <dimension ref="A1:L104"/>
  <sheetViews>
    <sheetView showGridLines="0" view="pageBreakPreview" topLeftCell="A45" zoomScaleNormal="75" zoomScaleSheetLayoutView="100" workbookViewId="0">
      <selection activeCell="A61" sqref="A61:K61"/>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586" t="s">
        <v>71</v>
      </c>
      <c r="K1" s="587"/>
      <c r="L1" s="588"/>
    </row>
    <row r="2" spans="1:12">
      <c r="A2" s="625"/>
      <c r="B2" s="592" t="s">
        <v>72</v>
      </c>
      <c r="C2" s="593"/>
      <c r="D2" s="593"/>
      <c r="E2" s="593"/>
      <c r="F2" s="593"/>
      <c r="G2" s="593"/>
      <c r="H2" s="594"/>
      <c r="I2" s="585"/>
      <c r="J2" s="589"/>
      <c r="K2" s="590"/>
      <c r="L2" s="591"/>
    </row>
    <row r="3" spans="1:12">
      <c r="A3" s="625"/>
      <c r="B3" s="595" t="s">
        <v>73</v>
      </c>
      <c r="C3" s="596"/>
      <c r="D3" s="596"/>
      <c r="E3" s="596"/>
      <c r="F3" s="596"/>
      <c r="G3" s="596"/>
      <c r="H3" s="597"/>
      <c r="I3" s="598" t="s">
        <v>74</v>
      </c>
      <c r="J3" s="720">
        <v>1</v>
      </c>
      <c r="K3" s="721"/>
      <c r="L3" s="722"/>
    </row>
    <row r="4" spans="1:12">
      <c r="A4" s="625"/>
      <c r="B4" s="595" t="s">
        <v>75</v>
      </c>
      <c r="C4" s="596"/>
      <c r="D4" s="596"/>
      <c r="E4" s="596"/>
      <c r="F4" s="596"/>
      <c r="G4" s="596"/>
      <c r="H4" s="597"/>
      <c r="I4" s="599"/>
      <c r="J4" s="723"/>
      <c r="K4" s="724"/>
      <c r="L4" s="725"/>
    </row>
    <row r="5" spans="1:12">
      <c r="A5" s="625"/>
      <c r="B5" s="607" t="s">
        <v>76</v>
      </c>
      <c r="C5" s="608"/>
      <c r="D5" s="608"/>
      <c r="E5" s="608"/>
      <c r="F5" s="608"/>
      <c r="G5" s="608"/>
      <c r="H5" s="609"/>
      <c r="I5" s="598" t="s">
        <v>77</v>
      </c>
      <c r="J5" s="716"/>
      <c r="K5" s="716" t="s">
        <v>78</v>
      </c>
      <c r="L5" s="718"/>
    </row>
    <row r="6" spans="1:12" ht="13.5" customHeight="1" thickBot="1">
      <c r="A6" s="626"/>
      <c r="B6" s="618"/>
      <c r="C6" s="619"/>
      <c r="D6" s="619"/>
      <c r="E6" s="619"/>
      <c r="F6" s="619"/>
      <c r="G6" s="619"/>
      <c r="H6" s="620"/>
      <c r="I6" s="613"/>
      <c r="J6" s="717"/>
      <c r="K6" s="717"/>
      <c r="L6" s="719"/>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'[142]PTO. GENERAL'!B14</f>
        <v>201.7</v>
      </c>
      <c r="B30" s="650" t="s">
        <v>135</v>
      </c>
      <c r="C30" s="651"/>
      <c r="D30" s="651"/>
      <c r="E30" s="651"/>
      <c r="F30" s="651"/>
      <c r="G30" s="651"/>
      <c r="H30" s="652"/>
      <c r="I30" s="161"/>
      <c r="J30" s="653" t="str">
        <f>'[142]PTO. GENERAL'!F14</f>
        <v>M3</v>
      </c>
      <c r="K30" s="654"/>
      <c r="L30" s="445">
        <v>5</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136</v>
      </c>
      <c r="B35" s="632"/>
      <c r="C35" s="632"/>
      <c r="D35" s="632"/>
      <c r="E35" s="632"/>
      <c r="F35" s="633"/>
      <c r="G35" s="634"/>
      <c r="H35" s="633"/>
      <c r="I35" s="117">
        <v>110000</v>
      </c>
      <c r="J35" s="635">
        <v>2.5</v>
      </c>
      <c r="K35" s="636"/>
      <c r="L35" s="114">
        <f>I35/J35</f>
        <v>44000</v>
      </c>
    </row>
    <row r="36" spans="1:12" s="79" customFormat="1" ht="12">
      <c r="A36" s="631" t="s">
        <v>137</v>
      </c>
      <c r="B36" s="632"/>
      <c r="C36" s="632"/>
      <c r="D36" s="632"/>
      <c r="E36" s="632"/>
      <c r="F36" s="633"/>
      <c r="G36" s="634"/>
      <c r="H36" s="633"/>
      <c r="I36" s="117">
        <v>24000</v>
      </c>
      <c r="J36" s="635">
        <f>J35</f>
        <v>2.5</v>
      </c>
      <c r="K36" s="636"/>
      <c r="L36" s="114">
        <f>I36/J36</f>
        <v>9600</v>
      </c>
    </row>
    <row r="37" spans="1:12" s="79" customFormat="1" ht="12">
      <c r="A37" s="631" t="s">
        <v>138</v>
      </c>
      <c r="B37" s="632"/>
      <c r="C37" s="632"/>
      <c r="D37" s="632"/>
      <c r="E37" s="632"/>
      <c r="F37" s="633"/>
      <c r="G37" s="634"/>
      <c r="H37" s="633"/>
      <c r="I37" s="117">
        <v>155000</v>
      </c>
      <c r="J37" s="635">
        <v>5</v>
      </c>
      <c r="K37" s="636"/>
      <c r="L37" s="114">
        <f>I37/J37</f>
        <v>31000</v>
      </c>
    </row>
    <row r="38" spans="1:12" s="79" customFormat="1" ht="12">
      <c r="A38" s="151"/>
      <c r="B38" s="150"/>
      <c r="C38" s="150"/>
      <c r="D38" s="150"/>
      <c r="E38" s="150"/>
      <c r="F38" s="148"/>
      <c r="G38" s="149"/>
      <c r="H38" s="148"/>
      <c r="I38" s="117"/>
      <c r="J38" s="147"/>
      <c r="K38" s="146"/>
      <c r="L38" s="145"/>
    </row>
    <row r="39" spans="1:12" s="79" customFormat="1" thickBot="1">
      <c r="A39" s="663" t="s">
        <v>139</v>
      </c>
      <c r="B39" s="664"/>
      <c r="C39" s="664"/>
      <c r="D39" s="664"/>
      <c r="E39" s="664"/>
      <c r="F39" s="665"/>
      <c r="G39" s="666"/>
      <c r="H39" s="665"/>
      <c r="I39" s="115"/>
      <c r="J39" s="667"/>
      <c r="K39" s="668"/>
      <c r="L39" s="135">
        <f>L61*0.05</f>
        <v>801.66666666666674</v>
      </c>
    </row>
    <row r="40" spans="1:12" s="79" customFormat="1" thickBot="1">
      <c r="A40" s="669" t="s">
        <v>105</v>
      </c>
      <c r="B40" s="670"/>
      <c r="C40" s="670"/>
      <c r="D40" s="670"/>
      <c r="E40" s="670"/>
      <c r="F40" s="670"/>
      <c r="G40" s="670"/>
      <c r="H40" s="670"/>
      <c r="I40" s="670"/>
      <c r="J40" s="670"/>
      <c r="K40" s="671"/>
      <c r="L40" s="91">
        <f>SUM(L35:L39)</f>
        <v>85401.666666666672</v>
      </c>
    </row>
    <row r="41" spans="1:12" s="79" customFormat="1" ht="12">
      <c r="A41" s="144"/>
      <c r="B41" s="93"/>
      <c r="C41" s="93"/>
      <c r="D41" s="93"/>
      <c r="E41" s="93"/>
      <c r="F41" s="93"/>
      <c r="G41" s="93"/>
      <c r="H41" s="93"/>
      <c r="I41" s="93"/>
      <c r="J41" s="93"/>
      <c r="K41" s="93"/>
      <c r="L41" s="92"/>
    </row>
    <row r="42" spans="1:12">
      <c r="A42" s="112" t="s">
        <v>106</v>
      </c>
      <c r="B42" s="111"/>
      <c r="C42" s="111"/>
      <c r="D42" s="111"/>
      <c r="E42" s="111"/>
      <c r="F42" s="111"/>
      <c r="G42" s="111"/>
      <c r="H42" s="111"/>
      <c r="I42" s="111"/>
      <c r="J42" s="111"/>
      <c r="K42" s="111"/>
      <c r="L42" s="110"/>
    </row>
    <row r="43" spans="1:12" s="79" customFormat="1" ht="3.75" customHeight="1" thickBot="1">
      <c r="A43" s="143"/>
      <c r="B43" s="142"/>
      <c r="C43" s="142"/>
      <c r="D43" s="142"/>
      <c r="E43" s="142"/>
      <c r="F43" s="142"/>
      <c r="G43" s="142"/>
      <c r="H43" s="93"/>
      <c r="I43" s="93"/>
      <c r="J43" s="93"/>
      <c r="K43" s="93"/>
      <c r="L43" s="92"/>
    </row>
    <row r="44" spans="1:12" s="79" customFormat="1" ht="12">
      <c r="A44" s="655" t="s">
        <v>97</v>
      </c>
      <c r="B44" s="656"/>
      <c r="C44" s="656"/>
      <c r="D44" s="656"/>
      <c r="E44" s="656"/>
      <c r="F44" s="656"/>
      <c r="G44" s="657"/>
      <c r="H44" s="140" t="s">
        <v>99</v>
      </c>
      <c r="I44" s="141" t="s">
        <v>13</v>
      </c>
      <c r="J44" s="660" t="s">
        <v>107</v>
      </c>
      <c r="K44" s="657"/>
      <c r="L44" s="139" t="s">
        <v>104</v>
      </c>
    </row>
    <row r="45" spans="1:12" s="79" customFormat="1" ht="39.75" customHeight="1">
      <c r="A45" s="730" t="s">
        <v>140</v>
      </c>
      <c r="B45" s="731"/>
      <c r="C45" s="731"/>
      <c r="D45" s="731"/>
      <c r="E45" s="731"/>
      <c r="F45" s="731"/>
      <c r="G45" s="732"/>
      <c r="H45" s="210" t="s">
        <v>141</v>
      </c>
      <c r="I45" s="211">
        <v>1.4</v>
      </c>
      <c r="J45" s="733">
        <v>3000</v>
      </c>
      <c r="K45" s="734"/>
      <c r="L45" s="212">
        <f>I45*J45</f>
        <v>4200</v>
      </c>
    </row>
    <row r="46" spans="1:12" s="79" customFormat="1" thickBot="1">
      <c r="A46" s="663"/>
      <c r="B46" s="664"/>
      <c r="C46" s="664"/>
      <c r="D46" s="664"/>
      <c r="E46" s="664"/>
      <c r="F46" s="664"/>
      <c r="G46" s="665"/>
      <c r="H46" s="137"/>
      <c r="I46" s="136"/>
      <c r="J46" s="672"/>
      <c r="K46" s="673"/>
      <c r="L46" s="135"/>
    </row>
    <row r="47" spans="1:12" s="79" customFormat="1" thickBot="1">
      <c r="A47" s="669" t="s">
        <v>105</v>
      </c>
      <c r="B47" s="670"/>
      <c r="C47" s="670"/>
      <c r="D47" s="670"/>
      <c r="E47" s="670"/>
      <c r="F47" s="670"/>
      <c r="G47" s="670"/>
      <c r="H47" s="670"/>
      <c r="I47" s="670"/>
      <c r="J47" s="670"/>
      <c r="K47" s="671"/>
      <c r="L47" s="91">
        <f>SUM(L45:L46)</f>
        <v>4200</v>
      </c>
    </row>
    <row r="48" spans="1:12" s="79" customFormat="1" ht="12">
      <c r="A48" s="94"/>
      <c r="B48" s="93"/>
      <c r="C48" s="93"/>
      <c r="D48" s="93"/>
      <c r="E48" s="93"/>
      <c r="F48" s="93"/>
      <c r="G48" s="93"/>
      <c r="H48" s="93"/>
      <c r="I48" s="93"/>
      <c r="J48" s="93"/>
      <c r="K48" s="93"/>
      <c r="L48" s="92"/>
    </row>
    <row r="49" spans="1:12" s="79" customFormat="1">
      <c r="A49" s="112" t="s">
        <v>108</v>
      </c>
      <c r="B49" s="105"/>
      <c r="C49" s="105"/>
      <c r="D49" s="105"/>
      <c r="E49" s="105"/>
      <c r="F49" s="105"/>
      <c r="G49" s="105"/>
      <c r="H49" s="105"/>
      <c r="I49" s="105"/>
      <c r="J49" s="105"/>
      <c r="K49" s="105"/>
      <c r="L49" s="134"/>
    </row>
    <row r="50" spans="1:12" s="79" customFormat="1" ht="3.75" customHeight="1" thickBot="1">
      <c r="A50" s="94"/>
      <c r="B50" s="93"/>
      <c r="C50" s="93"/>
      <c r="D50" s="93"/>
      <c r="E50" s="93"/>
      <c r="F50" s="93"/>
      <c r="G50" s="93"/>
      <c r="H50" s="93"/>
      <c r="I50" s="93"/>
      <c r="J50" s="93"/>
      <c r="K50" s="93"/>
      <c r="L50" s="92"/>
    </row>
    <row r="51" spans="1:12" s="79" customFormat="1" ht="36" customHeight="1">
      <c r="A51" s="726" t="s">
        <v>109</v>
      </c>
      <c r="B51" s="727"/>
      <c r="C51" s="727"/>
      <c r="D51" s="727"/>
      <c r="E51" s="728"/>
      <c r="F51" s="213" t="s">
        <v>99</v>
      </c>
      <c r="G51" s="214" t="s">
        <v>110</v>
      </c>
      <c r="H51" s="215" t="s">
        <v>111</v>
      </c>
      <c r="I51" s="214" t="s">
        <v>112</v>
      </c>
      <c r="J51" s="729" t="s">
        <v>113</v>
      </c>
      <c r="K51" s="728"/>
      <c r="L51" s="133" t="s">
        <v>104</v>
      </c>
    </row>
    <row r="52" spans="1:12" s="79" customFormat="1" ht="12">
      <c r="A52" s="738" t="s">
        <v>142</v>
      </c>
      <c r="B52" s="739"/>
      <c r="C52" s="739"/>
      <c r="D52" s="739"/>
      <c r="E52" s="740"/>
      <c r="F52" s="216" t="s">
        <v>22</v>
      </c>
      <c r="G52" s="217">
        <v>1.3</v>
      </c>
      <c r="H52" s="455">
        <v>10</v>
      </c>
      <c r="I52" s="217">
        <f>G52*H52</f>
        <v>13</v>
      </c>
      <c r="J52" s="741">
        <f>+[143]TRANSPORTE!$F$23</f>
        <v>946.60720708911208</v>
      </c>
      <c r="K52" s="742"/>
      <c r="L52" s="114">
        <f>I52*J52</f>
        <v>12305.893692158457</v>
      </c>
    </row>
    <row r="53" spans="1:12" s="79" customFormat="1" ht="15.75" customHeight="1" thickBot="1">
      <c r="A53" s="743"/>
      <c r="B53" s="744"/>
      <c r="C53" s="744"/>
      <c r="D53" s="744"/>
      <c r="E53" s="745"/>
      <c r="F53" s="218"/>
      <c r="G53" s="219"/>
      <c r="H53" s="220"/>
      <c r="I53" s="219"/>
      <c r="J53" s="746"/>
      <c r="K53" s="747"/>
      <c r="L53" s="125"/>
    </row>
    <row r="54" spans="1:12" s="79" customFormat="1" thickBot="1">
      <c r="A54" s="748" t="s">
        <v>105</v>
      </c>
      <c r="B54" s="749"/>
      <c r="C54" s="749"/>
      <c r="D54" s="749"/>
      <c r="E54" s="749"/>
      <c r="F54" s="749"/>
      <c r="G54" s="749"/>
      <c r="H54" s="749"/>
      <c r="I54" s="749"/>
      <c r="J54" s="749"/>
      <c r="K54" s="750"/>
      <c r="L54" s="91">
        <f>SUM(L52:L53)</f>
        <v>12305.893692158457</v>
      </c>
    </row>
    <row r="55" spans="1:12" s="79" customFormat="1" ht="12">
      <c r="A55" s="81"/>
      <c r="L55" s="92"/>
    </row>
    <row r="56" spans="1:12">
      <c r="A56" s="221" t="s">
        <v>114</v>
      </c>
      <c r="B56" s="222"/>
      <c r="C56" s="222"/>
      <c r="D56" s="222"/>
      <c r="E56" s="222"/>
      <c r="F56" s="222"/>
      <c r="G56" s="222"/>
      <c r="H56" s="222"/>
      <c r="I56" s="222"/>
      <c r="J56" s="222"/>
      <c r="K56" s="222"/>
      <c r="L56" s="110"/>
    </row>
    <row r="57" spans="1:12" s="79" customFormat="1" ht="3.75" customHeight="1" thickBot="1">
      <c r="A57" s="81"/>
      <c r="L57" s="92"/>
    </row>
    <row r="58" spans="1:12" s="79" customFormat="1" ht="25.5" customHeight="1">
      <c r="A58" s="726" t="s">
        <v>97</v>
      </c>
      <c r="B58" s="727"/>
      <c r="C58" s="727"/>
      <c r="D58" s="727"/>
      <c r="E58" s="727"/>
      <c r="F58" s="728"/>
      <c r="G58" s="213" t="s">
        <v>115</v>
      </c>
      <c r="H58" s="215" t="s">
        <v>116</v>
      </c>
      <c r="I58" s="214" t="s">
        <v>117</v>
      </c>
      <c r="J58" s="751" t="s">
        <v>103</v>
      </c>
      <c r="K58" s="752"/>
      <c r="L58" s="121" t="s">
        <v>104</v>
      </c>
    </row>
    <row r="59" spans="1:12" s="79" customFormat="1" ht="12">
      <c r="A59" s="738" t="s">
        <v>143</v>
      </c>
      <c r="B59" s="739"/>
      <c r="C59" s="739"/>
      <c r="D59" s="739"/>
      <c r="E59" s="739"/>
      <c r="F59" s="739"/>
      <c r="G59" s="453">
        <f>1300000/30*2</f>
        <v>86666.666666666672</v>
      </c>
      <c r="H59" s="224">
        <v>1.85</v>
      </c>
      <c r="I59" s="223">
        <f>G59*H59</f>
        <v>160333.33333333334</v>
      </c>
      <c r="J59" s="753">
        <f>J35*8</f>
        <v>20</v>
      </c>
      <c r="K59" s="754"/>
      <c r="L59" s="114">
        <f>I59/J59</f>
        <v>8016.666666666667</v>
      </c>
    </row>
    <row r="60" spans="1:12" s="79" customFormat="1" thickBot="1">
      <c r="A60" s="743" t="s">
        <v>144</v>
      </c>
      <c r="B60" s="744"/>
      <c r="C60" s="744"/>
      <c r="D60" s="744"/>
      <c r="E60" s="744"/>
      <c r="F60" s="744"/>
      <c r="G60" s="454">
        <f>1300000/30*2</f>
        <v>86666.666666666672</v>
      </c>
      <c r="H60" s="226">
        <v>1.85</v>
      </c>
      <c r="I60" s="225">
        <f>G60*H60</f>
        <v>160333.33333333334</v>
      </c>
      <c r="J60" s="755">
        <f>J59</f>
        <v>20</v>
      </c>
      <c r="K60" s="756"/>
      <c r="L60" s="114">
        <f>I60/J60</f>
        <v>8016.666666666667</v>
      </c>
    </row>
    <row r="61" spans="1:12" s="79" customFormat="1" thickBot="1">
      <c r="A61" s="735" t="s">
        <v>105</v>
      </c>
      <c r="B61" s="736"/>
      <c r="C61" s="736"/>
      <c r="D61" s="736"/>
      <c r="E61" s="736"/>
      <c r="F61" s="736"/>
      <c r="G61" s="736"/>
      <c r="H61" s="736"/>
      <c r="I61" s="736"/>
      <c r="J61" s="736"/>
      <c r="K61" s="737"/>
      <c r="L61" s="91">
        <f>SUM(L59:L60)</f>
        <v>16033.333333333334</v>
      </c>
    </row>
    <row r="62" spans="1:12" s="79" customFormat="1" ht="8.25" customHeight="1" thickBot="1">
      <c r="A62" s="81"/>
      <c r="L62" s="92"/>
    </row>
    <row r="63" spans="1:12" s="79" customFormat="1" thickBot="1">
      <c r="A63" s="735" t="s">
        <v>118</v>
      </c>
      <c r="B63" s="736"/>
      <c r="C63" s="736"/>
      <c r="D63" s="736"/>
      <c r="E63" s="736"/>
      <c r="F63" s="736"/>
      <c r="G63" s="736"/>
      <c r="H63" s="736"/>
      <c r="I63" s="736"/>
      <c r="J63" s="736"/>
      <c r="K63" s="737"/>
      <c r="L63" s="113">
        <f>L40+L47+L54+L61</f>
        <v>117940.89369215845</v>
      </c>
    </row>
    <row r="64" spans="1:12" s="79" customFormat="1" ht="9" customHeight="1">
      <c r="A64" s="94"/>
      <c r="B64" s="93"/>
      <c r="C64" s="93"/>
      <c r="D64" s="93"/>
      <c r="E64" s="93"/>
      <c r="F64" s="93"/>
      <c r="G64" s="93"/>
      <c r="H64" s="93"/>
      <c r="I64" s="93"/>
      <c r="J64" s="93"/>
      <c r="K64" s="93"/>
      <c r="L64" s="92"/>
    </row>
    <row r="65" spans="1:12">
      <c r="A65" s="112" t="s">
        <v>119</v>
      </c>
      <c r="B65" s="111"/>
      <c r="C65" s="111"/>
      <c r="D65" s="111"/>
      <c r="E65" s="111"/>
      <c r="F65" s="111"/>
      <c r="G65" s="111"/>
      <c r="H65" s="111"/>
      <c r="I65" s="111"/>
      <c r="J65" s="111"/>
      <c r="K65" s="111"/>
      <c r="L65" s="110"/>
    </row>
    <row r="66" spans="1:12" s="79" customFormat="1" ht="3.75" customHeight="1" thickBot="1">
      <c r="A66" s="94"/>
      <c r="B66" s="93"/>
      <c r="C66" s="93"/>
      <c r="D66" s="93"/>
      <c r="E66" s="93"/>
      <c r="F66" s="93"/>
      <c r="G66" s="93"/>
      <c r="H66" s="93"/>
      <c r="I66" s="93"/>
      <c r="J66" s="93"/>
      <c r="K66" s="93"/>
      <c r="L66" s="92"/>
    </row>
    <row r="67" spans="1:12" s="79" customFormat="1" ht="12">
      <c r="A67" s="655" t="s">
        <v>97</v>
      </c>
      <c r="B67" s="656"/>
      <c r="C67" s="656"/>
      <c r="D67" s="656"/>
      <c r="E67" s="656"/>
      <c r="F67" s="656"/>
      <c r="G67" s="109"/>
      <c r="H67" s="107"/>
      <c r="I67" s="108" t="s">
        <v>120</v>
      </c>
      <c r="J67" s="690" t="s">
        <v>121</v>
      </c>
      <c r="K67" s="691"/>
      <c r="L67" s="106"/>
    </row>
    <row r="68" spans="1:12" s="79" customFormat="1" ht="12">
      <c r="A68" s="692" t="s">
        <v>145</v>
      </c>
      <c r="B68" s="693"/>
      <c r="C68" s="693"/>
      <c r="D68" s="693"/>
      <c r="E68" s="693"/>
      <c r="F68" s="693"/>
      <c r="G68" s="102"/>
      <c r="H68" s="101"/>
      <c r="I68" s="96">
        <f>'[142]PTO. GENERAL'!I30</f>
        <v>0.2</v>
      </c>
      <c r="J68" s="694">
        <f>L63*I68</f>
        <v>23588.178738431692</v>
      </c>
      <c r="K68" s="695"/>
      <c r="L68" s="95"/>
    </row>
    <row r="69" spans="1:12" s="79" customFormat="1" ht="12">
      <c r="A69" s="104" t="s">
        <v>146</v>
      </c>
      <c r="B69" s="103"/>
      <c r="C69" s="103"/>
      <c r="D69" s="103"/>
      <c r="E69" s="103"/>
      <c r="F69" s="103"/>
      <c r="G69" s="102"/>
      <c r="H69" s="101"/>
      <c r="I69" s="96">
        <f>'[142]PTO. GENERAL'!I31</f>
        <v>0.05</v>
      </c>
      <c r="J69" s="694">
        <f>L63*I69</f>
        <v>5897.044684607923</v>
      </c>
      <c r="K69" s="695"/>
      <c r="L69" s="95"/>
    </row>
    <row r="70" spans="1:12" s="79" customFormat="1" thickBot="1">
      <c r="A70" s="100" t="s">
        <v>147</v>
      </c>
      <c r="B70" s="99"/>
      <c r="C70" s="99"/>
      <c r="D70" s="99"/>
      <c r="E70" s="99"/>
      <c r="F70" s="99"/>
      <c r="G70" s="98"/>
      <c r="H70" s="97"/>
      <c r="I70" s="96">
        <f>'[142]PTO. GENERAL'!I32</f>
        <v>0.05</v>
      </c>
      <c r="J70" s="681">
        <f>L63*I70</f>
        <v>5897.044684607923</v>
      </c>
      <c r="K70" s="682"/>
      <c r="L70" s="95"/>
    </row>
    <row r="71" spans="1:12" s="79" customFormat="1" thickBot="1">
      <c r="A71" s="669" t="s">
        <v>105</v>
      </c>
      <c r="B71" s="670"/>
      <c r="C71" s="670"/>
      <c r="D71" s="670"/>
      <c r="E71" s="670"/>
      <c r="F71" s="670"/>
      <c r="G71" s="670"/>
      <c r="H71" s="670"/>
      <c r="I71" s="670"/>
      <c r="J71" s="670"/>
      <c r="K71" s="671"/>
      <c r="L71" s="91">
        <f>SUM(J68:K70)</f>
        <v>35382.268107647535</v>
      </c>
    </row>
    <row r="72" spans="1:12" s="79" customFormat="1" ht="7.5" customHeight="1" thickBot="1">
      <c r="A72" s="94"/>
      <c r="B72" s="93"/>
      <c r="C72" s="93"/>
      <c r="D72" s="93"/>
      <c r="E72" s="93"/>
      <c r="F72" s="93"/>
      <c r="G72" s="93"/>
      <c r="H72" s="93"/>
      <c r="I72" s="93"/>
      <c r="J72" s="93"/>
      <c r="K72" s="93"/>
      <c r="L72" s="92"/>
    </row>
    <row r="73" spans="1:12" s="79" customFormat="1" thickBot="1">
      <c r="A73" s="669" t="s">
        <v>122</v>
      </c>
      <c r="B73" s="670"/>
      <c r="C73" s="670"/>
      <c r="D73" s="670"/>
      <c r="E73" s="670"/>
      <c r="F73" s="670"/>
      <c r="G73" s="670"/>
      <c r="H73" s="670"/>
      <c r="I73" s="670"/>
      <c r="J73" s="670"/>
      <c r="K73" s="671"/>
      <c r="L73" s="91">
        <f>ROUND(L63+L71,0)</f>
        <v>153323</v>
      </c>
    </row>
    <row r="74" spans="1:12">
      <c r="A74" s="90"/>
      <c r="B74" s="89"/>
      <c r="C74" s="89"/>
      <c r="D74" s="89"/>
      <c r="E74" s="89"/>
      <c r="F74" s="89"/>
      <c r="G74" s="89"/>
      <c r="H74" s="89"/>
      <c r="I74" s="89"/>
      <c r="J74" s="89"/>
      <c r="K74" s="89"/>
      <c r="L74" s="88"/>
    </row>
    <row r="75" spans="1:12">
      <c r="A75" s="78"/>
      <c r="L75" s="77"/>
    </row>
    <row r="76" spans="1:12">
      <c r="A76" s="78"/>
      <c r="L76" s="77"/>
    </row>
    <row r="77" spans="1:12">
      <c r="A77" s="78"/>
      <c r="L77" s="77"/>
    </row>
    <row r="78" spans="1:12" s="79" customFormat="1" ht="12">
      <c r="A78" s="81"/>
      <c r="D78" s="683" t="s">
        <v>123</v>
      </c>
      <c r="E78" s="683"/>
      <c r="F78" s="683"/>
      <c r="G78" s="683"/>
      <c r="H78" s="683"/>
      <c r="L78" s="80"/>
    </row>
    <row r="79" spans="1:12" s="79" customFormat="1" ht="12">
      <c r="A79" s="81"/>
      <c r="D79" s="696" t="s">
        <v>124</v>
      </c>
      <c r="E79" s="696"/>
      <c r="F79" s="696"/>
      <c r="G79" s="696"/>
      <c r="H79" s="696"/>
      <c r="L79" s="80"/>
    </row>
    <row r="80" spans="1:12">
      <c r="A80" s="78"/>
      <c r="D80" s="697" t="s">
        <v>125</v>
      </c>
      <c r="E80" s="697"/>
      <c r="F80" s="697"/>
      <c r="G80" s="697"/>
      <c r="H80" s="697"/>
      <c r="L80" s="77"/>
    </row>
    <row r="81" spans="1:12">
      <c r="A81" s="78"/>
      <c r="D81" s="697" t="s">
        <v>126</v>
      </c>
      <c r="E81" s="697"/>
      <c r="F81" s="697"/>
      <c r="G81" s="697"/>
      <c r="H81" s="697"/>
      <c r="L81" s="77"/>
    </row>
    <row r="82" spans="1:12" ht="13.5" thickBot="1">
      <c r="A82" s="78"/>
      <c r="E82" s="68" t="s">
        <v>127</v>
      </c>
      <c r="L82" s="77"/>
    </row>
    <row r="83" spans="1:12" ht="15" customHeight="1">
      <c r="A83" s="87" t="s">
        <v>128</v>
      </c>
      <c r="B83" s="86"/>
      <c r="C83" s="702"/>
      <c r="D83" s="702"/>
      <c r="E83" s="702"/>
      <c r="F83" s="702"/>
      <c r="G83" s="702"/>
      <c r="H83" s="702"/>
      <c r="I83" s="702"/>
      <c r="J83" s="702"/>
      <c r="K83" s="702"/>
      <c r="L83" s="703"/>
    </row>
    <row r="84" spans="1:12">
      <c r="A84" s="704"/>
      <c r="B84" s="705"/>
      <c r="C84" s="705"/>
      <c r="D84" s="705"/>
      <c r="E84" s="705"/>
      <c r="F84" s="705"/>
      <c r="G84" s="705"/>
      <c r="H84" s="705"/>
      <c r="I84" s="705"/>
      <c r="J84" s="705"/>
      <c r="K84" s="705"/>
      <c r="L84" s="706"/>
    </row>
    <row r="85" spans="1:12">
      <c r="A85" s="704"/>
      <c r="B85" s="705"/>
      <c r="C85" s="705"/>
      <c r="D85" s="705"/>
      <c r="E85" s="705"/>
      <c r="F85" s="705"/>
      <c r="G85" s="705"/>
      <c r="H85" s="705"/>
      <c r="I85" s="705"/>
      <c r="J85" s="705"/>
      <c r="K85" s="705"/>
      <c r="L85" s="706"/>
    </row>
    <row r="86" spans="1:12">
      <c r="A86" s="704"/>
      <c r="B86" s="705"/>
      <c r="C86" s="705"/>
      <c r="D86" s="705"/>
      <c r="E86" s="705"/>
      <c r="F86" s="705"/>
      <c r="G86" s="705"/>
      <c r="H86" s="705"/>
      <c r="I86" s="705"/>
      <c r="J86" s="705"/>
      <c r="K86" s="705"/>
      <c r="L86" s="706"/>
    </row>
    <row r="87" spans="1:12" ht="15.75" customHeight="1" thickBot="1">
      <c r="A87" s="707"/>
      <c r="B87" s="708"/>
      <c r="C87" s="708"/>
      <c r="D87" s="708"/>
      <c r="E87" s="708"/>
      <c r="F87" s="708"/>
      <c r="G87" s="708"/>
      <c r="H87" s="708"/>
      <c r="I87" s="708"/>
      <c r="J87" s="708"/>
      <c r="K87" s="708"/>
      <c r="L87" s="709"/>
    </row>
    <row r="88" spans="1:12">
      <c r="A88" s="78"/>
      <c r="L88" s="77"/>
    </row>
    <row r="89" spans="1:12">
      <c r="A89" s="82" t="s">
        <v>129</v>
      </c>
      <c r="B89" s="75"/>
      <c r="C89" s="75"/>
      <c r="D89" s="75"/>
      <c r="E89" s="75"/>
      <c r="F89" s="75"/>
      <c r="G89" s="75"/>
      <c r="H89" s="75"/>
      <c r="I89" s="75"/>
      <c r="J89" s="75"/>
      <c r="K89" s="75"/>
      <c r="L89" s="74"/>
    </row>
    <row r="90" spans="1:12" ht="17.25" customHeight="1">
      <c r="A90" s="710" t="s">
        <v>130</v>
      </c>
      <c r="B90" s="711"/>
      <c r="C90" s="711"/>
      <c r="D90" s="711"/>
      <c r="E90" s="711"/>
      <c r="F90" s="711"/>
      <c r="G90" s="711"/>
      <c r="H90" s="711"/>
      <c r="I90" s="711"/>
      <c r="J90" s="711"/>
      <c r="K90" s="711"/>
      <c r="L90" s="712"/>
    </row>
    <row r="91" spans="1:12" ht="17.25" customHeight="1">
      <c r="A91" s="710"/>
      <c r="B91" s="711"/>
      <c r="C91" s="711"/>
      <c r="D91" s="711"/>
      <c r="E91" s="711"/>
      <c r="F91" s="711"/>
      <c r="G91" s="711"/>
      <c r="H91" s="711"/>
      <c r="I91" s="711"/>
      <c r="J91" s="711"/>
      <c r="K91" s="711"/>
      <c r="L91" s="712"/>
    </row>
    <row r="92" spans="1:12" ht="18.75" customHeight="1">
      <c r="A92" s="713" t="s">
        <v>131</v>
      </c>
      <c r="B92" s="714"/>
      <c r="C92" s="714"/>
      <c r="D92" s="714"/>
      <c r="E92" s="714"/>
      <c r="F92" s="714"/>
      <c r="G92" s="714"/>
      <c r="H92" s="714"/>
      <c r="I92" s="714"/>
      <c r="J92" s="714"/>
      <c r="K92" s="714"/>
      <c r="L92" s="715"/>
    </row>
    <row r="93" spans="1:12" ht="45.75" customHeight="1">
      <c r="A93" s="713"/>
      <c r="B93" s="714"/>
      <c r="C93" s="714"/>
      <c r="D93" s="714"/>
      <c r="E93" s="714"/>
      <c r="F93" s="714"/>
      <c r="G93" s="714"/>
      <c r="H93" s="714"/>
      <c r="I93" s="714"/>
      <c r="J93" s="714"/>
      <c r="K93" s="714"/>
      <c r="L93" s="715"/>
    </row>
    <row r="94" spans="1:12">
      <c r="A94" s="85"/>
      <c r="B94" s="84"/>
      <c r="C94" s="84"/>
      <c r="D94" s="84"/>
      <c r="E94" s="84"/>
      <c r="F94" s="84"/>
      <c r="G94" s="84"/>
      <c r="H94" s="84"/>
      <c r="I94" s="84"/>
      <c r="J94" s="84"/>
      <c r="K94" s="84"/>
      <c r="L94" s="83"/>
    </row>
    <row r="95" spans="1:12">
      <c r="A95" s="85"/>
      <c r="B95" s="84"/>
      <c r="C95" s="84"/>
      <c r="D95" s="84"/>
      <c r="E95" s="84"/>
      <c r="F95" s="84"/>
      <c r="G95" s="84"/>
      <c r="H95" s="84"/>
      <c r="I95" s="84"/>
      <c r="J95" s="84"/>
      <c r="K95" s="84"/>
      <c r="L95" s="83"/>
    </row>
    <row r="96" spans="1:12">
      <c r="A96" s="85"/>
      <c r="B96" s="84"/>
      <c r="C96" s="84"/>
      <c r="D96" s="84"/>
      <c r="E96" s="84"/>
      <c r="F96" s="84"/>
      <c r="G96" s="84"/>
      <c r="H96" s="84"/>
      <c r="I96" s="84"/>
      <c r="J96" s="84"/>
      <c r="K96" s="84"/>
      <c r="L96" s="83"/>
    </row>
    <row r="97" spans="1:12">
      <c r="A97" s="82"/>
      <c r="B97" s="75"/>
      <c r="C97" s="75"/>
      <c r="D97" s="75"/>
      <c r="E97" s="75"/>
      <c r="F97" s="75"/>
      <c r="G97" s="75"/>
      <c r="H97" s="75"/>
      <c r="I97" s="75"/>
      <c r="J97" s="75"/>
      <c r="K97" s="75"/>
      <c r="L97" s="74"/>
    </row>
    <row r="98" spans="1:12" s="79" customFormat="1" ht="12">
      <c r="A98" s="81"/>
      <c r="D98" s="683" t="s">
        <v>123</v>
      </c>
      <c r="E98" s="683"/>
      <c r="F98" s="683"/>
      <c r="G98" s="683"/>
      <c r="H98" s="683"/>
      <c r="L98" s="80"/>
    </row>
    <row r="99" spans="1:12" s="79" customFormat="1" ht="12">
      <c r="A99" s="81"/>
      <c r="D99" s="696" t="s">
        <v>124</v>
      </c>
      <c r="E99" s="696"/>
      <c r="F99" s="696"/>
      <c r="G99" s="696"/>
      <c r="H99" s="696"/>
      <c r="L99" s="80"/>
    </row>
    <row r="100" spans="1:12">
      <c r="A100" s="78"/>
      <c r="D100" s="697" t="s">
        <v>132</v>
      </c>
      <c r="E100" s="697"/>
      <c r="F100" s="697"/>
      <c r="G100" s="697"/>
      <c r="H100" s="697"/>
      <c r="L100" s="77"/>
    </row>
    <row r="101" spans="1:12">
      <c r="A101" s="76"/>
      <c r="B101" s="75"/>
      <c r="C101" s="75"/>
      <c r="D101" s="697" t="s">
        <v>126</v>
      </c>
      <c r="E101" s="697"/>
      <c r="F101" s="697"/>
      <c r="G101" s="697"/>
      <c r="H101" s="697"/>
      <c r="I101" s="75"/>
      <c r="J101" s="75"/>
      <c r="K101" s="75"/>
      <c r="L101" s="74"/>
    </row>
    <row r="102" spans="1:12" ht="13.5" customHeight="1">
      <c r="A102" s="76"/>
      <c r="B102" s="75"/>
      <c r="C102" s="75"/>
      <c r="D102" s="75"/>
      <c r="I102" s="75"/>
      <c r="J102" s="75"/>
      <c r="K102" s="75"/>
      <c r="L102" s="74"/>
    </row>
    <row r="103" spans="1:12" ht="12.75" customHeight="1">
      <c r="A103" s="73" t="s">
        <v>133</v>
      </c>
      <c r="B103" s="72"/>
      <c r="C103" s="72"/>
      <c r="H103" s="698"/>
      <c r="I103" s="698"/>
      <c r="J103" s="698"/>
      <c r="K103" s="698"/>
      <c r="L103" s="699"/>
    </row>
    <row r="104" spans="1:12" ht="13.5" customHeight="1" thickBot="1">
      <c r="A104" s="71" t="s">
        <v>134</v>
      </c>
      <c r="B104" s="70"/>
      <c r="C104" s="70"/>
      <c r="D104" s="69"/>
      <c r="E104" s="69"/>
      <c r="F104" s="69"/>
      <c r="G104" s="69"/>
      <c r="H104" s="700"/>
      <c r="I104" s="700"/>
      <c r="J104" s="700"/>
      <c r="K104" s="700"/>
      <c r="L104" s="701"/>
    </row>
  </sheetData>
  <mergeCells count="95">
    <mergeCell ref="H103:L104"/>
    <mergeCell ref="C83:L83"/>
    <mergeCell ref="A84:L84"/>
    <mergeCell ref="A85:L85"/>
    <mergeCell ref="A86:L86"/>
    <mergeCell ref="A87:L87"/>
    <mergeCell ref="A90:L91"/>
    <mergeCell ref="A92:L93"/>
    <mergeCell ref="D98:H98"/>
    <mergeCell ref="D99:H99"/>
    <mergeCell ref="D100:H100"/>
    <mergeCell ref="D101:H101"/>
    <mergeCell ref="D81:H81"/>
    <mergeCell ref="A67:F67"/>
    <mergeCell ref="J67:K67"/>
    <mergeCell ref="A68:F68"/>
    <mergeCell ref="J68:K68"/>
    <mergeCell ref="J69:K69"/>
    <mergeCell ref="J70:K70"/>
    <mergeCell ref="A71:K71"/>
    <mergeCell ref="A73:K73"/>
    <mergeCell ref="D78:H78"/>
    <mergeCell ref="D79:H79"/>
    <mergeCell ref="D80:H80"/>
    <mergeCell ref="A63:K63"/>
    <mergeCell ref="A52:E52"/>
    <mergeCell ref="J52:K52"/>
    <mergeCell ref="A53:E53"/>
    <mergeCell ref="J53:K53"/>
    <mergeCell ref="A54:K54"/>
    <mergeCell ref="A58:F58"/>
    <mergeCell ref="J58:K58"/>
    <mergeCell ref="A59:F59"/>
    <mergeCell ref="J59:K59"/>
    <mergeCell ref="A60:F60"/>
    <mergeCell ref="J60:K60"/>
    <mergeCell ref="A61:K61"/>
    <mergeCell ref="A37:F37"/>
    <mergeCell ref="G37:H37"/>
    <mergeCell ref="J37:K37"/>
    <mergeCell ref="A51:E51"/>
    <mergeCell ref="J51:K51"/>
    <mergeCell ref="A39:F39"/>
    <mergeCell ref="G39:H39"/>
    <mergeCell ref="J39:K39"/>
    <mergeCell ref="A40:K40"/>
    <mergeCell ref="A44:G44"/>
    <mergeCell ref="J44:K44"/>
    <mergeCell ref="A45:G45"/>
    <mergeCell ref="J45:K45"/>
    <mergeCell ref="A46:G46"/>
    <mergeCell ref="J46:K46"/>
    <mergeCell ref="A47:K47"/>
    <mergeCell ref="G34:H34"/>
    <mergeCell ref="J34:K34"/>
    <mergeCell ref="A36:F36"/>
    <mergeCell ref="G36:H36"/>
    <mergeCell ref="J36:K36"/>
    <mergeCell ref="J12:L12"/>
    <mergeCell ref="B15:K15"/>
    <mergeCell ref="B16:K16"/>
    <mergeCell ref="A35:F35"/>
    <mergeCell ref="G35:H35"/>
    <mergeCell ref="J35:K35"/>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1" orientation="portrait" horizontalDpi="1200" verticalDpi="1200" r:id="rId1"/>
  <headerFooter alignWithMargins="0"/>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4097" r:id="rId4"/>
      </mc:Fallback>
    </mc:AlternateContent>
  </oleObjects>
  <mc:AlternateContent xmlns:mc="http://schemas.openxmlformats.org/markup-compatibility/2006">
    <mc:Choice Requires="x14">
      <controls>
        <mc:AlternateContent xmlns:mc="http://schemas.openxmlformats.org/markup-compatibility/2006">
          <mc:Choice Requires="x14">
            <control shapeId="4098" r:id="rId6" name="Check Box 2">
              <controlPr defaultSize="0" autoFill="0" autoLine="0" autoPict="0">
                <anchor moveWithCells="1">
                  <from>
                    <xdr:col>4</xdr:col>
                    <xdr:colOff>95250</xdr:colOff>
                    <xdr:row>9</xdr:row>
                    <xdr:rowOff>38100</xdr:rowOff>
                  </from>
                  <to>
                    <xdr:col>5</xdr:col>
                    <xdr:colOff>19050</xdr:colOff>
                    <xdr:row>9</xdr:row>
                    <xdr:rowOff>276225</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7</xdr:col>
                    <xdr:colOff>942975</xdr:colOff>
                    <xdr:row>9</xdr:row>
                    <xdr:rowOff>19050</xdr:rowOff>
                  </from>
                  <to>
                    <xdr:col>8</xdr:col>
                    <xdr:colOff>171450</xdr:colOff>
                    <xdr:row>9</xdr:row>
                    <xdr:rowOff>257175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5C325-5073-42DA-B915-4874DB183976}">
  <sheetPr>
    <tabColor rgb="FF00FF00"/>
    <pageSetUpPr fitToPage="1"/>
  </sheetPr>
  <dimension ref="A1:L101"/>
  <sheetViews>
    <sheetView showGridLines="0" view="pageBreakPreview" topLeftCell="A55" zoomScaleNormal="75" zoomScaleSheetLayoutView="100" workbookViewId="0">
      <selection activeCell="J56" sqref="J56:K56"/>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'[144]Presupuesto Oficial'!C18</f>
        <v>600.1.1</v>
      </c>
      <c r="B30" s="650" t="str">
        <f>'[142]PTO. GENERAL'!E15</f>
        <v>Excavaciones varias sin clasificar</v>
      </c>
      <c r="C30" s="651"/>
      <c r="D30" s="651"/>
      <c r="E30" s="651"/>
      <c r="F30" s="651"/>
      <c r="G30" s="651"/>
      <c r="H30" s="652"/>
      <c r="I30" s="161"/>
      <c r="J30" s="653" t="str">
        <f>'[142]PTO. GENERAL'!F15</f>
        <v>M3</v>
      </c>
      <c r="K30" s="654"/>
      <c r="L30" s="160">
        <v>25</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148</v>
      </c>
      <c r="B35" s="632"/>
      <c r="C35" s="632"/>
      <c r="D35" s="632"/>
      <c r="E35" s="632"/>
      <c r="F35" s="633"/>
      <c r="G35" s="634"/>
      <c r="H35" s="633"/>
      <c r="I35" s="117">
        <v>155000</v>
      </c>
      <c r="J35" s="635">
        <v>25</v>
      </c>
      <c r="K35" s="636"/>
      <c r="L35" s="114">
        <f>I35/J35</f>
        <v>6200</v>
      </c>
    </row>
    <row r="36" spans="1:12" s="79" customFormat="1" thickBot="1">
      <c r="A36" s="663" t="s">
        <v>149</v>
      </c>
      <c r="B36" s="664"/>
      <c r="C36" s="664"/>
      <c r="D36" s="664"/>
      <c r="E36" s="664"/>
      <c r="F36" s="665"/>
      <c r="G36" s="666"/>
      <c r="H36" s="665"/>
      <c r="I36" s="115"/>
      <c r="J36" s="667"/>
      <c r="K36" s="668"/>
      <c r="L36" s="135">
        <f>L58*0.05</f>
        <v>80.166666666666686</v>
      </c>
    </row>
    <row r="37" spans="1:12" s="79" customFormat="1" thickBot="1">
      <c r="A37" s="669" t="s">
        <v>105</v>
      </c>
      <c r="B37" s="670"/>
      <c r="C37" s="670"/>
      <c r="D37" s="670"/>
      <c r="E37" s="670"/>
      <c r="F37" s="670"/>
      <c r="G37" s="670"/>
      <c r="H37" s="670"/>
      <c r="I37" s="670"/>
      <c r="J37" s="670"/>
      <c r="K37" s="671"/>
      <c r="L37" s="91">
        <f>SUM(L35:L36)</f>
        <v>6280.166666666667</v>
      </c>
    </row>
    <row r="38" spans="1:12" s="79" customFormat="1" ht="12">
      <c r="A38" s="144"/>
      <c r="B38" s="93"/>
      <c r="C38" s="93"/>
      <c r="D38" s="93"/>
      <c r="E38" s="93"/>
      <c r="F38" s="93"/>
      <c r="G38" s="93"/>
      <c r="H38" s="93"/>
      <c r="I38" s="93"/>
      <c r="J38" s="93"/>
      <c r="K38" s="93"/>
      <c r="L38" s="92"/>
    </row>
    <row r="39" spans="1:12">
      <c r="A39" s="112" t="s">
        <v>106</v>
      </c>
      <c r="B39" s="111"/>
      <c r="C39" s="111"/>
      <c r="D39" s="111"/>
      <c r="E39" s="111"/>
      <c r="F39" s="111"/>
      <c r="G39" s="111"/>
      <c r="H39" s="111"/>
      <c r="I39" s="111"/>
      <c r="J39" s="111"/>
      <c r="K39" s="111"/>
      <c r="L39" s="110"/>
    </row>
    <row r="40" spans="1:12" s="79" customFormat="1" ht="3.75" customHeight="1" thickBot="1">
      <c r="A40" s="143"/>
      <c r="B40" s="142"/>
      <c r="C40" s="142"/>
      <c r="D40" s="142"/>
      <c r="E40" s="142"/>
      <c r="F40" s="142"/>
      <c r="G40" s="142"/>
      <c r="H40" s="93"/>
      <c r="I40" s="93"/>
      <c r="J40" s="93"/>
      <c r="K40" s="93"/>
      <c r="L40" s="92"/>
    </row>
    <row r="41" spans="1:12" s="79" customFormat="1" ht="12">
      <c r="A41" s="655" t="s">
        <v>97</v>
      </c>
      <c r="B41" s="656"/>
      <c r="C41" s="656"/>
      <c r="D41" s="656"/>
      <c r="E41" s="656"/>
      <c r="F41" s="656"/>
      <c r="G41" s="657"/>
      <c r="H41" s="140" t="s">
        <v>99</v>
      </c>
      <c r="I41" s="141" t="s">
        <v>13</v>
      </c>
      <c r="J41" s="660" t="s">
        <v>107</v>
      </c>
      <c r="K41" s="657"/>
      <c r="L41" s="139" t="s">
        <v>104</v>
      </c>
    </row>
    <row r="42" spans="1:12" s="79" customFormat="1" ht="12">
      <c r="A42" s="631"/>
      <c r="B42" s="632"/>
      <c r="C42" s="632"/>
      <c r="D42" s="632"/>
      <c r="E42" s="632"/>
      <c r="F42" s="632"/>
      <c r="G42" s="633"/>
      <c r="H42" s="138"/>
      <c r="I42" s="129"/>
      <c r="J42" s="661"/>
      <c r="K42" s="662"/>
      <c r="L42" s="114"/>
    </row>
    <row r="43" spans="1:12" s="79" customFormat="1" thickBot="1">
      <c r="A43" s="663"/>
      <c r="B43" s="664"/>
      <c r="C43" s="664"/>
      <c r="D43" s="664"/>
      <c r="E43" s="664"/>
      <c r="F43" s="664"/>
      <c r="G43" s="665"/>
      <c r="H43" s="137"/>
      <c r="I43" s="136"/>
      <c r="J43" s="672"/>
      <c r="K43" s="673"/>
      <c r="L43" s="135"/>
    </row>
    <row r="44" spans="1:12" s="79" customFormat="1" thickBot="1">
      <c r="A44" s="669" t="s">
        <v>105</v>
      </c>
      <c r="B44" s="670"/>
      <c r="C44" s="670"/>
      <c r="D44" s="670"/>
      <c r="E44" s="670"/>
      <c r="F44" s="670"/>
      <c r="G44" s="670"/>
      <c r="H44" s="670"/>
      <c r="I44" s="670"/>
      <c r="J44" s="670"/>
      <c r="K44" s="671"/>
      <c r="L44" s="91">
        <f>SUM(L42:L43)</f>
        <v>0</v>
      </c>
    </row>
    <row r="45" spans="1:12" s="79" customFormat="1" ht="12">
      <c r="A45" s="94"/>
      <c r="B45" s="93"/>
      <c r="C45" s="93"/>
      <c r="D45" s="93"/>
      <c r="E45" s="93"/>
      <c r="F45" s="93"/>
      <c r="G45" s="93"/>
      <c r="H45" s="93"/>
      <c r="I45" s="93"/>
      <c r="J45" s="93"/>
      <c r="K45" s="93"/>
      <c r="L45" s="92"/>
    </row>
    <row r="46" spans="1:12" s="79" customFormat="1">
      <c r="A46" s="112" t="s">
        <v>108</v>
      </c>
      <c r="B46" s="105"/>
      <c r="C46" s="105"/>
      <c r="D46" s="105"/>
      <c r="E46" s="105"/>
      <c r="F46" s="105"/>
      <c r="G46" s="105"/>
      <c r="H46" s="105"/>
      <c r="I46" s="105"/>
      <c r="J46" s="105"/>
      <c r="K46" s="105"/>
      <c r="L46" s="134"/>
    </row>
    <row r="47" spans="1:12" s="79" customFormat="1" ht="3.75" customHeight="1" thickBot="1">
      <c r="A47" s="94"/>
      <c r="B47" s="93"/>
      <c r="C47" s="93"/>
      <c r="D47" s="93"/>
      <c r="E47" s="93"/>
      <c r="F47" s="93"/>
      <c r="G47" s="93"/>
      <c r="H47" s="93"/>
      <c r="I47" s="93"/>
      <c r="J47" s="93"/>
      <c r="K47" s="93"/>
      <c r="L47" s="92"/>
    </row>
    <row r="48" spans="1:12" s="79" customFormat="1" ht="36" customHeight="1">
      <c r="A48" s="677" t="s">
        <v>109</v>
      </c>
      <c r="B48" s="678"/>
      <c r="C48" s="678"/>
      <c r="D48" s="678"/>
      <c r="E48" s="679"/>
      <c r="F48" s="124" t="s">
        <v>99</v>
      </c>
      <c r="G48" s="122" t="s">
        <v>110</v>
      </c>
      <c r="H48" s="123" t="s">
        <v>111</v>
      </c>
      <c r="I48" s="122" t="s">
        <v>112</v>
      </c>
      <c r="J48" s="680" t="s">
        <v>113</v>
      </c>
      <c r="K48" s="679"/>
      <c r="L48" s="133" t="s">
        <v>104</v>
      </c>
    </row>
    <row r="49" spans="1:12" s="79" customFormat="1" ht="12">
      <c r="A49" s="631" t="s">
        <v>150</v>
      </c>
      <c r="B49" s="632"/>
      <c r="C49" s="632"/>
      <c r="D49" s="632"/>
      <c r="E49" s="633"/>
      <c r="F49" s="131" t="s">
        <v>22</v>
      </c>
      <c r="G49" s="129">
        <v>1.3</v>
      </c>
      <c r="H49" s="455">
        <v>10</v>
      </c>
      <c r="I49" s="129">
        <f>G49*H49</f>
        <v>13</v>
      </c>
      <c r="J49" s="741">
        <v>1300</v>
      </c>
      <c r="K49" s="742"/>
      <c r="L49" s="114">
        <f>I49*J49</f>
        <v>16900</v>
      </c>
    </row>
    <row r="50" spans="1:12" s="79" customFormat="1" ht="15.75" customHeight="1" thickBot="1">
      <c r="A50" s="663"/>
      <c r="B50" s="664"/>
      <c r="C50" s="664"/>
      <c r="D50" s="664"/>
      <c r="E50" s="665"/>
      <c r="F50" s="128"/>
      <c r="G50" s="126"/>
      <c r="H50" s="127"/>
      <c r="I50" s="126"/>
      <c r="J50" s="672"/>
      <c r="K50" s="673"/>
      <c r="L50" s="125"/>
    </row>
    <row r="51" spans="1:12" s="79" customFormat="1" thickBot="1">
      <c r="A51" s="674" t="s">
        <v>105</v>
      </c>
      <c r="B51" s="675"/>
      <c r="C51" s="675"/>
      <c r="D51" s="675"/>
      <c r="E51" s="675"/>
      <c r="F51" s="675"/>
      <c r="G51" s="675"/>
      <c r="H51" s="675"/>
      <c r="I51" s="675"/>
      <c r="J51" s="675"/>
      <c r="K51" s="676"/>
      <c r="L51" s="91">
        <f>SUM(L49:L50)</f>
        <v>16900</v>
      </c>
    </row>
    <row r="52" spans="1:12" s="79" customFormat="1" ht="12">
      <c r="A52" s="94"/>
      <c r="B52" s="93"/>
      <c r="C52" s="93"/>
      <c r="D52" s="93"/>
      <c r="E52" s="93"/>
      <c r="F52" s="93"/>
      <c r="G52" s="93"/>
      <c r="H52" s="93"/>
      <c r="I52" s="93"/>
      <c r="J52" s="93"/>
      <c r="K52" s="93"/>
      <c r="L52" s="92"/>
    </row>
    <row r="53" spans="1:12">
      <c r="A53" s="112" t="s">
        <v>114</v>
      </c>
      <c r="B53" s="111"/>
      <c r="C53" s="111"/>
      <c r="D53" s="111"/>
      <c r="E53" s="111"/>
      <c r="F53" s="111"/>
      <c r="G53" s="111"/>
      <c r="H53" s="111"/>
      <c r="I53" s="111"/>
      <c r="J53" s="111"/>
      <c r="K53" s="111"/>
      <c r="L53" s="110"/>
    </row>
    <row r="54" spans="1:12" s="79" customFormat="1" ht="3.75" customHeight="1" thickBot="1">
      <c r="A54" s="94"/>
      <c r="B54" s="93"/>
      <c r="C54" s="93"/>
      <c r="D54" s="93"/>
      <c r="E54" s="93"/>
      <c r="F54" s="93"/>
      <c r="G54" s="93"/>
      <c r="H54" s="93"/>
      <c r="I54" s="93"/>
      <c r="J54" s="93"/>
      <c r="K54" s="93"/>
      <c r="L54" s="92"/>
    </row>
    <row r="55" spans="1:12" s="79" customFormat="1" ht="25.5" customHeight="1">
      <c r="A55" s="677" t="s">
        <v>97</v>
      </c>
      <c r="B55" s="678"/>
      <c r="C55" s="678"/>
      <c r="D55" s="678"/>
      <c r="E55" s="678"/>
      <c r="F55" s="679"/>
      <c r="G55" s="124" t="s">
        <v>115</v>
      </c>
      <c r="H55" s="123" t="s">
        <v>116</v>
      </c>
      <c r="I55" s="122" t="s">
        <v>117</v>
      </c>
      <c r="J55" s="684" t="s">
        <v>103</v>
      </c>
      <c r="K55" s="685"/>
      <c r="L55" s="121" t="s">
        <v>104</v>
      </c>
    </row>
    <row r="56" spans="1:12" s="79" customFormat="1" ht="12">
      <c r="A56" s="631" t="s">
        <v>143</v>
      </c>
      <c r="B56" s="632"/>
      <c r="C56" s="632"/>
      <c r="D56" s="632"/>
      <c r="E56" s="632"/>
      <c r="F56" s="632"/>
      <c r="G56" s="451">
        <f>1300000/30*2</f>
        <v>86666.666666666672</v>
      </c>
      <c r="H56" s="118">
        <v>1.85</v>
      </c>
      <c r="I56" s="117">
        <f>G56*H56</f>
        <v>160333.33333333334</v>
      </c>
      <c r="J56" s="686">
        <f>J35*8</f>
        <v>200</v>
      </c>
      <c r="K56" s="687"/>
      <c r="L56" s="114">
        <f>I56/J56</f>
        <v>801.66666666666674</v>
      </c>
    </row>
    <row r="57" spans="1:12" s="79" customFormat="1" thickBot="1">
      <c r="A57" s="631" t="s">
        <v>144</v>
      </c>
      <c r="B57" s="632"/>
      <c r="C57" s="632"/>
      <c r="D57" s="632"/>
      <c r="E57" s="632"/>
      <c r="F57" s="632"/>
      <c r="G57" s="452">
        <f>1300000/30*2</f>
        <v>86666.666666666672</v>
      </c>
      <c r="H57" s="116">
        <v>1.85</v>
      </c>
      <c r="I57" s="115">
        <f>G57*H57</f>
        <v>160333.33333333334</v>
      </c>
      <c r="J57" s="688">
        <f>J56</f>
        <v>200</v>
      </c>
      <c r="K57" s="689"/>
      <c r="L57" s="114">
        <f>I57/J57</f>
        <v>801.66666666666674</v>
      </c>
    </row>
    <row r="58" spans="1:12" s="79" customFormat="1" thickBot="1">
      <c r="A58" s="669" t="s">
        <v>105</v>
      </c>
      <c r="B58" s="670"/>
      <c r="C58" s="670"/>
      <c r="D58" s="670"/>
      <c r="E58" s="670"/>
      <c r="F58" s="670"/>
      <c r="G58" s="670"/>
      <c r="H58" s="670"/>
      <c r="I58" s="670"/>
      <c r="J58" s="670"/>
      <c r="K58" s="671"/>
      <c r="L58" s="91">
        <f>SUM(L56:L57)</f>
        <v>1603.3333333333335</v>
      </c>
    </row>
    <row r="59" spans="1:12" s="79" customFormat="1" ht="8.25" customHeight="1" thickBot="1">
      <c r="A59" s="94"/>
      <c r="B59" s="93"/>
      <c r="C59" s="93"/>
      <c r="D59" s="93"/>
      <c r="E59" s="93"/>
      <c r="F59" s="93"/>
      <c r="G59" s="93"/>
      <c r="H59" s="93"/>
      <c r="I59" s="93"/>
      <c r="J59" s="93"/>
      <c r="K59" s="93"/>
      <c r="L59" s="92"/>
    </row>
    <row r="60" spans="1:12" s="79" customFormat="1" thickBot="1">
      <c r="A60" s="669" t="s">
        <v>118</v>
      </c>
      <c r="B60" s="670"/>
      <c r="C60" s="670"/>
      <c r="D60" s="670"/>
      <c r="E60" s="670"/>
      <c r="F60" s="670"/>
      <c r="G60" s="670"/>
      <c r="H60" s="670"/>
      <c r="I60" s="670"/>
      <c r="J60" s="670"/>
      <c r="K60" s="671"/>
      <c r="L60" s="113">
        <f>L37+L44+L51+L58</f>
        <v>24783.5</v>
      </c>
    </row>
    <row r="61" spans="1:12" s="79" customFormat="1" ht="9" customHeight="1">
      <c r="A61" s="94"/>
      <c r="B61" s="93"/>
      <c r="C61" s="93"/>
      <c r="D61" s="93"/>
      <c r="E61" s="93"/>
      <c r="F61" s="93"/>
      <c r="G61" s="93"/>
      <c r="H61" s="93"/>
      <c r="I61" s="93"/>
      <c r="J61" s="93"/>
      <c r="K61" s="93"/>
      <c r="L61" s="92"/>
    </row>
    <row r="62" spans="1:12">
      <c r="A62" s="112" t="s">
        <v>119</v>
      </c>
      <c r="B62" s="111"/>
      <c r="C62" s="111"/>
      <c r="D62" s="111"/>
      <c r="E62" s="111"/>
      <c r="F62" s="111"/>
      <c r="G62" s="111"/>
      <c r="H62" s="111"/>
      <c r="I62" s="111"/>
      <c r="J62" s="111"/>
      <c r="K62" s="111"/>
      <c r="L62" s="110"/>
    </row>
    <row r="63" spans="1:12" s="79" customFormat="1" ht="3.75" customHeight="1" thickBot="1">
      <c r="A63" s="94"/>
      <c r="B63" s="93"/>
      <c r="C63" s="93"/>
      <c r="D63" s="93"/>
      <c r="E63" s="93"/>
      <c r="F63" s="93"/>
      <c r="G63" s="93"/>
      <c r="H63" s="93"/>
      <c r="I63" s="93"/>
      <c r="J63" s="93"/>
      <c r="K63" s="93"/>
      <c r="L63" s="92"/>
    </row>
    <row r="64" spans="1:12" s="79" customFormat="1" ht="12">
      <c r="A64" s="655" t="s">
        <v>97</v>
      </c>
      <c r="B64" s="656"/>
      <c r="C64" s="656"/>
      <c r="D64" s="656"/>
      <c r="E64" s="656"/>
      <c r="F64" s="656"/>
      <c r="G64" s="109"/>
      <c r="H64" s="107"/>
      <c r="I64" s="108" t="s">
        <v>120</v>
      </c>
      <c r="J64" s="690" t="s">
        <v>121</v>
      </c>
      <c r="K64" s="691"/>
      <c r="L64" s="106"/>
    </row>
    <row r="65" spans="1:12" s="79" customFormat="1" ht="12">
      <c r="A65" s="692" t="s">
        <v>145</v>
      </c>
      <c r="B65" s="693"/>
      <c r="C65" s="693"/>
      <c r="D65" s="693"/>
      <c r="E65" s="693"/>
      <c r="F65" s="693"/>
      <c r="G65" s="102"/>
      <c r="H65" s="101"/>
      <c r="I65" s="96">
        <f>'[142]PTO. GENERAL'!I30</f>
        <v>0.2</v>
      </c>
      <c r="J65" s="694">
        <f>L60*I65</f>
        <v>4956.7000000000007</v>
      </c>
      <c r="K65" s="695"/>
      <c r="L65" s="95"/>
    </row>
    <row r="66" spans="1:12" s="79" customFormat="1" ht="12">
      <c r="A66" s="104" t="s">
        <v>146</v>
      </c>
      <c r="B66" s="103"/>
      <c r="C66" s="103"/>
      <c r="D66" s="103"/>
      <c r="E66" s="103"/>
      <c r="F66" s="103"/>
      <c r="G66" s="102"/>
      <c r="H66" s="101"/>
      <c r="I66" s="96">
        <f>'[142]PTO. GENERAL'!I31</f>
        <v>0.05</v>
      </c>
      <c r="J66" s="694">
        <f>L60*I66</f>
        <v>1239.1750000000002</v>
      </c>
      <c r="K66" s="695"/>
      <c r="L66" s="95"/>
    </row>
    <row r="67" spans="1:12" s="79" customFormat="1" thickBot="1">
      <c r="A67" s="100" t="s">
        <v>147</v>
      </c>
      <c r="B67" s="99"/>
      <c r="C67" s="99"/>
      <c r="D67" s="99"/>
      <c r="E67" s="99"/>
      <c r="F67" s="99"/>
      <c r="G67" s="98"/>
      <c r="H67" s="97"/>
      <c r="I67" s="96">
        <f>'[142]PTO. GENERAL'!I32</f>
        <v>0.05</v>
      </c>
      <c r="J67" s="681">
        <f>L60*I67</f>
        <v>1239.1750000000002</v>
      </c>
      <c r="K67" s="682"/>
      <c r="L67" s="95"/>
    </row>
    <row r="68" spans="1:12" s="79" customFormat="1" thickBot="1">
      <c r="A68" s="669" t="s">
        <v>105</v>
      </c>
      <c r="B68" s="670"/>
      <c r="C68" s="670"/>
      <c r="D68" s="670"/>
      <c r="E68" s="670"/>
      <c r="F68" s="670"/>
      <c r="G68" s="670"/>
      <c r="H68" s="670"/>
      <c r="I68" s="670"/>
      <c r="J68" s="670"/>
      <c r="K68" s="671"/>
      <c r="L68" s="91">
        <f>SUM(J65:K67)</f>
        <v>7435.0500000000011</v>
      </c>
    </row>
    <row r="69" spans="1:12" s="79" customFormat="1" ht="7.5" customHeight="1" thickBot="1">
      <c r="A69" s="94"/>
      <c r="B69" s="93"/>
      <c r="C69" s="93"/>
      <c r="D69" s="93"/>
      <c r="E69" s="93"/>
      <c r="F69" s="93"/>
      <c r="G69" s="93"/>
      <c r="H69" s="93"/>
      <c r="I69" s="93"/>
      <c r="J69" s="93"/>
      <c r="K69" s="93"/>
      <c r="L69" s="92"/>
    </row>
    <row r="70" spans="1:12" s="79" customFormat="1" thickBot="1">
      <c r="A70" s="669" t="s">
        <v>122</v>
      </c>
      <c r="B70" s="670"/>
      <c r="C70" s="670"/>
      <c r="D70" s="670"/>
      <c r="E70" s="670"/>
      <c r="F70" s="670"/>
      <c r="G70" s="670"/>
      <c r="H70" s="670"/>
      <c r="I70" s="670"/>
      <c r="J70" s="670"/>
      <c r="K70" s="671"/>
      <c r="L70" s="91">
        <f>ROUND(L60+L68,0)</f>
        <v>32219</v>
      </c>
    </row>
    <row r="71" spans="1:12">
      <c r="A71" s="90"/>
      <c r="B71" s="89"/>
      <c r="C71" s="89"/>
      <c r="D71" s="89"/>
      <c r="E71" s="89"/>
      <c r="F71" s="89"/>
      <c r="G71" s="89"/>
      <c r="H71" s="89"/>
      <c r="I71" s="89"/>
      <c r="J71" s="89"/>
      <c r="K71" s="89"/>
      <c r="L71" s="88"/>
    </row>
    <row r="72" spans="1:12">
      <c r="A72" s="78"/>
      <c r="L72" s="77"/>
    </row>
    <row r="73" spans="1:12">
      <c r="A73" s="78"/>
      <c r="L73" s="77"/>
    </row>
    <row r="74" spans="1:12">
      <c r="A74" s="78"/>
      <c r="L74" s="77"/>
    </row>
    <row r="75" spans="1:12" s="79" customFormat="1" ht="12">
      <c r="A75" s="81"/>
      <c r="D75" s="683" t="s">
        <v>123</v>
      </c>
      <c r="E75" s="683"/>
      <c r="F75" s="683"/>
      <c r="G75" s="683"/>
      <c r="H75" s="683"/>
      <c r="L75" s="80"/>
    </row>
    <row r="76" spans="1:12" s="79" customFormat="1" ht="12">
      <c r="A76" s="81"/>
      <c r="D76" s="696" t="s">
        <v>124</v>
      </c>
      <c r="E76" s="696"/>
      <c r="F76" s="696"/>
      <c r="G76" s="696"/>
      <c r="H76" s="696"/>
      <c r="L76" s="80"/>
    </row>
    <row r="77" spans="1:12">
      <c r="A77" s="78"/>
      <c r="D77" s="697" t="s">
        <v>125</v>
      </c>
      <c r="E77" s="697"/>
      <c r="F77" s="697"/>
      <c r="G77" s="697"/>
      <c r="H77" s="697"/>
      <c r="L77" s="77"/>
    </row>
    <row r="78" spans="1:12">
      <c r="A78" s="78"/>
      <c r="D78" s="697" t="s">
        <v>126</v>
      </c>
      <c r="E78" s="697"/>
      <c r="F78" s="697"/>
      <c r="G78" s="697"/>
      <c r="H78" s="697"/>
      <c r="L78" s="77"/>
    </row>
    <row r="79" spans="1:12" ht="13.5" thickBot="1">
      <c r="A79" s="78"/>
      <c r="E79" s="68" t="s">
        <v>127</v>
      </c>
      <c r="L79" s="77"/>
    </row>
    <row r="80" spans="1:12" ht="15" customHeight="1">
      <c r="A80" s="87" t="s">
        <v>128</v>
      </c>
      <c r="B80" s="86"/>
      <c r="C80" s="702"/>
      <c r="D80" s="702"/>
      <c r="E80" s="702"/>
      <c r="F80" s="702"/>
      <c r="G80" s="702"/>
      <c r="H80" s="702"/>
      <c r="I80" s="702"/>
      <c r="J80" s="702"/>
      <c r="K80" s="702"/>
      <c r="L80" s="703"/>
    </row>
    <row r="81" spans="1:12">
      <c r="A81" s="704"/>
      <c r="B81" s="705"/>
      <c r="C81" s="705"/>
      <c r="D81" s="705"/>
      <c r="E81" s="705"/>
      <c r="F81" s="705"/>
      <c r="G81" s="705"/>
      <c r="H81" s="705"/>
      <c r="I81" s="705"/>
      <c r="J81" s="705"/>
      <c r="K81" s="705"/>
      <c r="L81" s="706"/>
    </row>
    <row r="82" spans="1:12">
      <c r="A82" s="704"/>
      <c r="B82" s="705"/>
      <c r="C82" s="705"/>
      <c r="D82" s="705"/>
      <c r="E82" s="705"/>
      <c r="F82" s="705"/>
      <c r="G82" s="705"/>
      <c r="H82" s="705"/>
      <c r="I82" s="705"/>
      <c r="J82" s="705"/>
      <c r="K82" s="705"/>
      <c r="L82" s="706"/>
    </row>
    <row r="83" spans="1:12">
      <c r="A83" s="704"/>
      <c r="B83" s="705"/>
      <c r="C83" s="705"/>
      <c r="D83" s="705"/>
      <c r="E83" s="705"/>
      <c r="F83" s="705"/>
      <c r="G83" s="705"/>
      <c r="H83" s="705"/>
      <c r="I83" s="705"/>
      <c r="J83" s="705"/>
      <c r="K83" s="705"/>
      <c r="L83" s="706"/>
    </row>
    <row r="84" spans="1:12" ht="15.75" customHeight="1" thickBot="1">
      <c r="A84" s="707"/>
      <c r="B84" s="708"/>
      <c r="C84" s="708"/>
      <c r="D84" s="708"/>
      <c r="E84" s="708"/>
      <c r="F84" s="708"/>
      <c r="G84" s="708"/>
      <c r="H84" s="708"/>
      <c r="I84" s="708"/>
      <c r="J84" s="708"/>
      <c r="K84" s="708"/>
      <c r="L84" s="709"/>
    </row>
    <row r="85" spans="1:12">
      <c r="A85" s="78"/>
      <c r="L85" s="77"/>
    </row>
    <row r="86" spans="1:12">
      <c r="A86" s="82" t="s">
        <v>129</v>
      </c>
      <c r="B86" s="75"/>
      <c r="C86" s="75"/>
      <c r="D86" s="75"/>
      <c r="E86" s="75"/>
      <c r="F86" s="75"/>
      <c r="G86" s="75"/>
      <c r="H86" s="75"/>
      <c r="I86" s="75"/>
      <c r="J86" s="75"/>
      <c r="K86" s="75"/>
      <c r="L86" s="74"/>
    </row>
    <row r="87" spans="1:12" ht="17.25" customHeight="1">
      <c r="A87" s="710" t="s">
        <v>130</v>
      </c>
      <c r="B87" s="711"/>
      <c r="C87" s="711"/>
      <c r="D87" s="711"/>
      <c r="E87" s="711"/>
      <c r="F87" s="711"/>
      <c r="G87" s="711"/>
      <c r="H87" s="711"/>
      <c r="I87" s="711"/>
      <c r="J87" s="711"/>
      <c r="K87" s="711"/>
      <c r="L87" s="712"/>
    </row>
    <row r="88" spans="1:12" ht="17.25" customHeight="1">
      <c r="A88" s="710"/>
      <c r="B88" s="711"/>
      <c r="C88" s="711"/>
      <c r="D88" s="711"/>
      <c r="E88" s="711"/>
      <c r="F88" s="711"/>
      <c r="G88" s="711"/>
      <c r="H88" s="711"/>
      <c r="I88" s="711"/>
      <c r="J88" s="711"/>
      <c r="K88" s="711"/>
      <c r="L88" s="712"/>
    </row>
    <row r="89" spans="1:12" ht="18.75" customHeight="1">
      <c r="A89" s="713" t="s">
        <v>131</v>
      </c>
      <c r="B89" s="714"/>
      <c r="C89" s="714"/>
      <c r="D89" s="714"/>
      <c r="E89" s="714"/>
      <c r="F89" s="714"/>
      <c r="G89" s="714"/>
      <c r="H89" s="714"/>
      <c r="I89" s="714"/>
      <c r="J89" s="714"/>
      <c r="K89" s="714"/>
      <c r="L89" s="715"/>
    </row>
    <row r="90" spans="1:12" ht="41.25" customHeight="1">
      <c r="A90" s="713"/>
      <c r="B90" s="714"/>
      <c r="C90" s="714"/>
      <c r="D90" s="714"/>
      <c r="E90" s="714"/>
      <c r="F90" s="714"/>
      <c r="G90" s="714"/>
      <c r="H90" s="714"/>
      <c r="I90" s="714"/>
      <c r="J90" s="714"/>
      <c r="K90" s="714"/>
      <c r="L90" s="715"/>
    </row>
    <row r="91" spans="1:12">
      <c r="A91" s="85"/>
      <c r="B91" s="84"/>
      <c r="C91" s="84"/>
      <c r="D91" s="84"/>
      <c r="E91" s="84"/>
      <c r="F91" s="84"/>
      <c r="G91" s="84"/>
      <c r="H91" s="84"/>
      <c r="I91" s="84"/>
      <c r="J91" s="84"/>
      <c r="K91" s="84"/>
      <c r="L91" s="83"/>
    </row>
    <row r="92" spans="1:12">
      <c r="A92" s="85"/>
      <c r="B92" s="84"/>
      <c r="C92" s="84"/>
      <c r="D92" s="84"/>
      <c r="E92" s="84"/>
      <c r="F92" s="84"/>
      <c r="G92" s="84"/>
      <c r="H92" s="84"/>
      <c r="I92" s="84"/>
      <c r="J92" s="84"/>
      <c r="K92" s="84"/>
      <c r="L92" s="83"/>
    </row>
    <row r="93" spans="1:12">
      <c r="A93" s="85"/>
      <c r="B93" s="84"/>
      <c r="C93" s="84"/>
      <c r="D93" s="84"/>
      <c r="E93" s="84"/>
      <c r="F93" s="84"/>
      <c r="G93" s="84"/>
      <c r="H93" s="84"/>
      <c r="I93" s="84"/>
      <c r="J93" s="84"/>
      <c r="K93" s="84"/>
      <c r="L93" s="83"/>
    </row>
    <row r="94" spans="1:12">
      <c r="A94" s="82"/>
      <c r="B94" s="75"/>
      <c r="C94" s="75"/>
      <c r="D94" s="75"/>
      <c r="E94" s="75"/>
      <c r="F94" s="75"/>
      <c r="G94" s="75"/>
      <c r="H94" s="75"/>
      <c r="I94" s="75"/>
      <c r="J94" s="75"/>
      <c r="K94" s="75"/>
      <c r="L94" s="74"/>
    </row>
    <row r="95" spans="1:12" s="79" customFormat="1" ht="12">
      <c r="A95" s="81"/>
      <c r="D95" s="683" t="s">
        <v>123</v>
      </c>
      <c r="E95" s="683"/>
      <c r="F95" s="683"/>
      <c r="G95" s="683"/>
      <c r="H95" s="683"/>
      <c r="L95" s="80"/>
    </row>
    <row r="96" spans="1:12" s="79" customFormat="1" ht="12">
      <c r="A96" s="81"/>
      <c r="D96" s="696" t="s">
        <v>124</v>
      </c>
      <c r="E96" s="696"/>
      <c r="F96" s="696"/>
      <c r="G96" s="696"/>
      <c r="H96" s="696"/>
      <c r="L96" s="80"/>
    </row>
    <row r="97" spans="1:12">
      <c r="A97" s="78"/>
      <c r="D97" s="697" t="s">
        <v>132</v>
      </c>
      <c r="E97" s="697"/>
      <c r="F97" s="697"/>
      <c r="G97" s="697"/>
      <c r="H97" s="697"/>
      <c r="L97" s="77"/>
    </row>
    <row r="98" spans="1:12">
      <c r="A98" s="76"/>
      <c r="B98" s="75"/>
      <c r="C98" s="75"/>
      <c r="D98" s="697" t="s">
        <v>126</v>
      </c>
      <c r="E98" s="697"/>
      <c r="F98" s="697"/>
      <c r="G98" s="697"/>
      <c r="H98" s="697"/>
      <c r="I98" s="75"/>
      <c r="J98" s="75"/>
      <c r="K98" s="75"/>
      <c r="L98" s="74"/>
    </row>
    <row r="99" spans="1:12" ht="13.5" customHeight="1">
      <c r="A99" s="76"/>
      <c r="B99" s="75"/>
      <c r="C99" s="75"/>
      <c r="D99" s="75"/>
      <c r="I99" s="75"/>
      <c r="J99" s="75"/>
      <c r="K99" s="75"/>
      <c r="L99" s="74"/>
    </row>
    <row r="100" spans="1:12" ht="12.75" customHeight="1">
      <c r="A100" s="73" t="s">
        <v>133</v>
      </c>
      <c r="B100" s="72"/>
      <c r="C100" s="72"/>
      <c r="H100" s="698"/>
      <c r="I100" s="698"/>
      <c r="J100" s="698"/>
      <c r="K100" s="698"/>
      <c r="L100" s="699"/>
    </row>
    <row r="101" spans="1:12" ht="13.5" customHeight="1" thickBot="1">
      <c r="A101" s="71" t="s">
        <v>134</v>
      </c>
      <c r="B101" s="70"/>
      <c r="C101" s="70"/>
      <c r="D101" s="69"/>
      <c r="E101" s="69"/>
      <c r="F101" s="69"/>
      <c r="G101" s="69"/>
      <c r="H101" s="700"/>
      <c r="I101" s="700"/>
      <c r="J101" s="700"/>
      <c r="K101" s="700"/>
      <c r="L101" s="701"/>
    </row>
  </sheetData>
  <mergeCells count="89">
    <mergeCell ref="H100:L101"/>
    <mergeCell ref="C80:L80"/>
    <mergeCell ref="A81:L81"/>
    <mergeCell ref="A82:L82"/>
    <mergeCell ref="A83:L83"/>
    <mergeCell ref="A84:L84"/>
    <mergeCell ref="A87:L88"/>
    <mergeCell ref="A89:L90"/>
    <mergeCell ref="D95:H95"/>
    <mergeCell ref="D96:H96"/>
    <mergeCell ref="D97:H97"/>
    <mergeCell ref="D98:H98"/>
    <mergeCell ref="D78:H78"/>
    <mergeCell ref="A64:F64"/>
    <mergeCell ref="J64:K64"/>
    <mergeCell ref="A65:F65"/>
    <mergeCell ref="J65:K65"/>
    <mergeCell ref="J66:K66"/>
    <mergeCell ref="J67:K67"/>
    <mergeCell ref="A68:K68"/>
    <mergeCell ref="A70:K70"/>
    <mergeCell ref="D75:H75"/>
    <mergeCell ref="D76:H76"/>
    <mergeCell ref="D77:H77"/>
    <mergeCell ref="A60:K60"/>
    <mergeCell ref="A49:E49"/>
    <mergeCell ref="J49:K49"/>
    <mergeCell ref="A50:E50"/>
    <mergeCell ref="J50:K50"/>
    <mergeCell ref="A51:K51"/>
    <mergeCell ref="A55:F55"/>
    <mergeCell ref="J55:K55"/>
    <mergeCell ref="A56:F56"/>
    <mergeCell ref="J56:K56"/>
    <mergeCell ref="A57:F57"/>
    <mergeCell ref="J57:K57"/>
    <mergeCell ref="A58:K58"/>
    <mergeCell ref="G34:H34"/>
    <mergeCell ref="J34:K34"/>
    <mergeCell ref="A48:E48"/>
    <mergeCell ref="J48:K48"/>
    <mergeCell ref="A36:F36"/>
    <mergeCell ref="G36:H36"/>
    <mergeCell ref="J36:K36"/>
    <mergeCell ref="A37:K37"/>
    <mergeCell ref="A41:G41"/>
    <mergeCell ref="J41:K41"/>
    <mergeCell ref="A42:G42"/>
    <mergeCell ref="J42:K42"/>
    <mergeCell ref="A43:G43"/>
    <mergeCell ref="J43:K43"/>
    <mergeCell ref="A44:K44"/>
    <mergeCell ref="J12:L12"/>
    <mergeCell ref="B15:K15"/>
    <mergeCell ref="B16:K16"/>
    <mergeCell ref="A35:F35"/>
    <mergeCell ref="G35:H35"/>
    <mergeCell ref="J35:K35"/>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3" orientation="portrait" horizontalDpi="1200" verticalDpi="1200" r:id="rId1"/>
  <headerFooter alignWithMargins="0"/>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5121" r:id="rId4"/>
      </mc:Fallback>
    </mc:AlternateContent>
  </oleObjects>
  <mc:AlternateContent xmlns:mc="http://schemas.openxmlformats.org/markup-compatibility/2006">
    <mc:Choice Requires="x14">
      <controls>
        <mc:AlternateContent xmlns:mc="http://schemas.openxmlformats.org/markup-compatibility/2006">
          <mc:Choice Requires="x14">
            <control shapeId="5122" r:id="rId6" name="Check Box 2">
              <controlPr defaultSize="0" autoFill="0" autoLine="0" autoPict="0">
                <anchor moveWithCells="1">
                  <from>
                    <xdr:col>4</xdr:col>
                    <xdr:colOff>95250</xdr:colOff>
                    <xdr:row>9</xdr:row>
                    <xdr:rowOff>38100</xdr:rowOff>
                  </from>
                  <to>
                    <xdr:col>5</xdr:col>
                    <xdr:colOff>19050</xdr:colOff>
                    <xdr:row>9</xdr:row>
                    <xdr:rowOff>276225</xdr:rowOff>
                  </to>
                </anchor>
              </controlPr>
            </control>
          </mc:Choice>
        </mc:AlternateContent>
        <mc:AlternateContent xmlns:mc="http://schemas.openxmlformats.org/markup-compatibility/2006">
          <mc:Choice Requires="x14">
            <control shapeId="5123" r:id="rId7" name="Check Box 3">
              <controlPr defaultSize="0" autoFill="0" autoLine="0" autoPict="0">
                <anchor moveWithCells="1">
                  <from>
                    <xdr:col>7</xdr:col>
                    <xdr:colOff>942975</xdr:colOff>
                    <xdr:row>9</xdr:row>
                    <xdr:rowOff>19050</xdr:rowOff>
                  </from>
                  <to>
                    <xdr:col>8</xdr:col>
                    <xdr:colOff>171450</xdr:colOff>
                    <xdr:row>9</xdr:row>
                    <xdr:rowOff>257175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E8260-D9E5-48D1-BE92-C353DBD6BF43}">
  <sheetPr>
    <tabColor rgb="FF00FF00"/>
  </sheetPr>
  <dimension ref="B1:Q118"/>
  <sheetViews>
    <sheetView topLeftCell="A22" zoomScaleNormal="100" workbookViewId="0">
      <selection activeCell="M49" sqref="M49"/>
    </sheetView>
  </sheetViews>
  <sheetFormatPr baseColWidth="10" defaultColWidth="11.42578125" defaultRowHeight="15"/>
  <cols>
    <col min="1" max="1" width="11.42578125" style="228"/>
    <col min="2" max="2" width="17" style="400" customWidth="1"/>
    <col min="3" max="5" width="11.42578125" style="400"/>
    <col min="6" max="6" width="14.42578125" style="400" customWidth="1"/>
    <col min="7" max="8" width="11.42578125" style="400"/>
    <col min="9" max="9" width="12.85546875" style="400" bestFit="1" customWidth="1"/>
    <col min="10" max="10" width="15.5703125" style="400" customWidth="1"/>
    <col min="11" max="11" width="17.5703125" style="400" bestFit="1" customWidth="1"/>
    <col min="12" max="13" width="11.42578125" style="400"/>
    <col min="14" max="14" width="17.42578125" style="400" customWidth="1"/>
    <col min="15" max="16384" width="11.42578125" style="228"/>
  </cols>
  <sheetData>
    <row r="1" spans="2:14">
      <c r="B1" s="783"/>
      <c r="C1" s="786"/>
      <c r="D1" s="787"/>
      <c r="E1" s="787"/>
      <c r="F1" s="787"/>
      <c r="G1" s="787"/>
      <c r="H1" s="787"/>
      <c r="I1" s="787"/>
      <c r="J1" s="788"/>
      <c r="K1" s="789" t="s">
        <v>70</v>
      </c>
      <c r="L1" s="763" t="s">
        <v>151</v>
      </c>
      <c r="M1" s="764"/>
      <c r="N1" s="765"/>
    </row>
    <row r="2" spans="2:14">
      <c r="B2" s="784"/>
      <c r="C2" s="769" t="s">
        <v>72</v>
      </c>
      <c r="D2" s="770"/>
      <c r="E2" s="770"/>
      <c r="F2" s="770"/>
      <c r="G2" s="770"/>
      <c r="H2" s="770"/>
      <c r="I2" s="770"/>
      <c r="J2" s="771"/>
      <c r="K2" s="790"/>
      <c r="L2" s="766"/>
      <c r="M2" s="767"/>
      <c r="N2" s="768"/>
    </row>
    <row r="3" spans="2:14">
      <c r="B3" s="784"/>
      <c r="C3" s="769" t="s">
        <v>152</v>
      </c>
      <c r="D3" s="770"/>
      <c r="E3" s="770"/>
      <c r="F3" s="770"/>
      <c r="G3" s="770"/>
      <c r="H3" s="770"/>
      <c r="I3" s="770"/>
      <c r="J3" s="771"/>
      <c r="K3" s="772" t="s">
        <v>74</v>
      </c>
      <c r="L3" s="774">
        <v>1</v>
      </c>
      <c r="M3" s="775"/>
      <c r="N3" s="776"/>
    </row>
    <row r="4" spans="2:14">
      <c r="B4" s="784"/>
      <c r="C4" s="769" t="s">
        <v>75</v>
      </c>
      <c r="D4" s="770"/>
      <c r="E4" s="770"/>
      <c r="F4" s="770"/>
      <c r="G4" s="770"/>
      <c r="H4" s="770"/>
      <c r="I4" s="770"/>
      <c r="J4" s="771"/>
      <c r="K4" s="773"/>
      <c r="L4" s="777"/>
      <c r="M4" s="778"/>
      <c r="N4" s="779"/>
    </row>
    <row r="5" spans="2:14">
      <c r="B5" s="784"/>
      <c r="C5" s="769" t="s">
        <v>76</v>
      </c>
      <c r="D5" s="770"/>
      <c r="E5" s="770"/>
      <c r="F5" s="770"/>
      <c r="G5" s="770"/>
      <c r="H5" s="770"/>
      <c r="I5" s="770"/>
      <c r="J5" s="771"/>
      <c r="K5" s="772" t="s">
        <v>77</v>
      </c>
      <c r="L5" s="792"/>
      <c r="M5" s="792" t="s">
        <v>78</v>
      </c>
      <c r="N5" s="794"/>
    </row>
    <row r="6" spans="2:14" ht="15.75" thickBot="1">
      <c r="B6" s="785"/>
      <c r="C6" s="796"/>
      <c r="D6" s="797"/>
      <c r="E6" s="797"/>
      <c r="F6" s="797"/>
      <c r="G6" s="797"/>
      <c r="H6" s="797"/>
      <c r="I6" s="797"/>
      <c r="J6" s="798"/>
      <c r="K6" s="791"/>
      <c r="L6" s="793"/>
      <c r="M6" s="793"/>
      <c r="N6" s="795"/>
    </row>
    <row r="7" spans="2:14" ht="15.75" thickBot="1">
      <c r="B7" s="231"/>
      <c r="C7" s="232"/>
      <c r="D7" s="232"/>
      <c r="E7" s="232"/>
      <c r="F7" s="232"/>
      <c r="G7" s="232"/>
      <c r="H7" s="232"/>
      <c r="I7" s="232"/>
      <c r="J7" s="232"/>
      <c r="K7" s="232"/>
      <c r="L7" s="233"/>
      <c r="M7" s="233"/>
      <c r="N7" s="234"/>
    </row>
    <row r="8" spans="2:14">
      <c r="B8" s="235"/>
      <c r="C8" s="227"/>
      <c r="D8" s="227"/>
      <c r="E8" s="227"/>
      <c r="F8" s="227"/>
      <c r="G8" s="227"/>
      <c r="H8" s="236"/>
      <c r="I8" s="227"/>
      <c r="J8" s="227"/>
      <c r="K8" s="237" t="s">
        <v>79</v>
      </c>
      <c r="L8" s="456"/>
      <c r="M8" s="457">
        <v>6</v>
      </c>
      <c r="N8" s="458">
        <v>2024</v>
      </c>
    </row>
    <row r="9" spans="2:14">
      <c r="B9" s="238"/>
      <c r="C9" s="239"/>
      <c r="D9" s="239"/>
      <c r="E9" s="239"/>
      <c r="F9" s="239"/>
      <c r="G9" s="239"/>
      <c r="H9" s="229"/>
      <c r="I9" s="239"/>
      <c r="J9" s="239"/>
      <c r="K9" s="240"/>
      <c r="L9" s="241" t="s">
        <v>80</v>
      </c>
      <c r="M9" s="241" t="s">
        <v>81</v>
      </c>
      <c r="N9" s="242" t="s">
        <v>82</v>
      </c>
    </row>
    <row r="10" spans="2:14" ht="36">
      <c r="B10" s="780" t="s">
        <v>83</v>
      </c>
      <c r="C10" s="781"/>
      <c r="D10" s="781"/>
      <c r="E10" s="781"/>
      <c r="F10" s="243" t="s">
        <v>153</v>
      </c>
      <c r="G10" s="239"/>
      <c r="H10" s="244"/>
      <c r="I10" s="782" t="s">
        <v>84</v>
      </c>
      <c r="J10" s="782"/>
      <c r="K10" s="245" t="s">
        <v>153</v>
      </c>
      <c r="L10" s="241"/>
      <c r="M10" s="241"/>
      <c r="N10" s="242"/>
    </row>
    <row r="11" spans="2:14">
      <c r="B11" s="246" t="s">
        <v>85</v>
      </c>
      <c r="C11" s="247"/>
      <c r="D11" s="802"/>
      <c r="E11" s="802"/>
      <c r="F11" s="248"/>
      <c r="G11" s="249"/>
      <c r="H11" s="247"/>
      <c r="I11" s="244"/>
      <c r="J11" s="250" t="s">
        <v>86</v>
      </c>
      <c r="K11" s="251"/>
      <c r="L11" s="248"/>
      <c r="M11" s="248"/>
      <c r="N11" s="252"/>
    </row>
    <row r="12" spans="2:14" ht="15.75" thickBot="1">
      <c r="B12" s="253"/>
      <c r="C12" s="254"/>
      <c r="D12" s="255"/>
      <c r="E12" s="255"/>
      <c r="F12" s="255"/>
      <c r="G12" s="255"/>
      <c r="H12" s="254"/>
      <c r="I12" s="255"/>
      <c r="J12" s="254"/>
      <c r="K12" s="255"/>
      <c r="L12" s="803"/>
      <c r="M12" s="803"/>
      <c r="N12" s="804"/>
    </row>
    <row r="13" spans="2:14">
      <c r="B13" s="256"/>
      <c r="C13" s="257"/>
      <c r="D13" s="257"/>
      <c r="E13" s="257"/>
      <c r="F13" s="257"/>
      <c r="G13" s="257"/>
      <c r="H13" s="257"/>
      <c r="I13" s="257"/>
      <c r="J13" s="257"/>
      <c r="K13" s="257"/>
      <c r="L13" s="257"/>
      <c r="M13" s="257"/>
      <c r="N13" s="258"/>
    </row>
    <row r="14" spans="2:14">
      <c r="B14" s="259" t="s">
        <v>87</v>
      </c>
      <c r="C14" s="260"/>
      <c r="D14" s="261" t="s">
        <v>78</v>
      </c>
      <c r="E14" s="262"/>
      <c r="F14" s="244"/>
      <c r="G14" s="244"/>
      <c r="H14" s="263"/>
      <c r="I14" s="263"/>
      <c r="J14" s="263"/>
      <c r="K14" s="263"/>
      <c r="L14" s="263"/>
      <c r="M14" s="263"/>
      <c r="N14" s="264"/>
    </row>
    <row r="15" spans="2:14">
      <c r="B15" s="265" t="s">
        <v>88</v>
      </c>
      <c r="C15" s="266"/>
      <c r="D15" s="267"/>
      <c r="E15" s="267"/>
      <c r="F15" s="267"/>
      <c r="G15" s="267"/>
      <c r="H15" s="267"/>
      <c r="I15" s="267"/>
      <c r="J15" s="267"/>
      <c r="K15" s="267"/>
      <c r="L15" s="267"/>
      <c r="M15" s="267"/>
      <c r="N15" s="264"/>
    </row>
    <row r="16" spans="2:14">
      <c r="B16" s="265"/>
      <c r="C16" s="268"/>
      <c r="D16" s="269"/>
      <c r="E16" s="267"/>
      <c r="F16" s="267"/>
      <c r="G16" s="267"/>
      <c r="H16" s="267"/>
      <c r="I16" s="267"/>
      <c r="J16" s="267"/>
      <c r="K16" s="267"/>
      <c r="L16" s="267"/>
      <c r="M16" s="267"/>
      <c r="N16" s="264"/>
    </row>
    <row r="17" spans="2:14">
      <c r="B17" s="265"/>
      <c r="C17" s="266"/>
      <c r="D17" s="270"/>
      <c r="E17" s="270"/>
      <c r="F17" s="270"/>
      <c r="G17" s="270"/>
      <c r="H17" s="270"/>
      <c r="I17" s="270"/>
      <c r="J17" s="270"/>
      <c r="K17" s="270"/>
      <c r="L17" s="270"/>
      <c r="M17" s="270"/>
      <c r="N17" s="271"/>
    </row>
    <row r="18" spans="2:14">
      <c r="B18" s="265" t="s">
        <v>89</v>
      </c>
      <c r="C18" s="268"/>
      <c r="D18" s="267"/>
      <c r="E18" s="267"/>
      <c r="F18" s="267"/>
      <c r="G18" s="267"/>
      <c r="H18" s="267"/>
      <c r="I18" s="272"/>
      <c r="J18" s="261" t="s">
        <v>90</v>
      </c>
      <c r="K18" s="267"/>
      <c r="L18" s="267"/>
      <c r="M18" s="267"/>
      <c r="N18" s="273"/>
    </row>
    <row r="19" spans="2:14">
      <c r="B19" s="265"/>
      <c r="C19" s="266"/>
      <c r="D19" s="270"/>
      <c r="E19" s="270"/>
      <c r="F19" s="270"/>
      <c r="G19" s="270"/>
      <c r="H19" s="270"/>
      <c r="I19" s="270"/>
      <c r="J19" s="270"/>
      <c r="K19" s="270"/>
      <c r="L19" s="270"/>
      <c r="M19" s="270"/>
      <c r="N19" s="271"/>
    </row>
    <row r="20" spans="2:14">
      <c r="B20" s="265" t="s">
        <v>91</v>
      </c>
      <c r="C20" s="268"/>
      <c r="D20" s="248"/>
      <c r="E20" s="248"/>
      <c r="F20" s="248"/>
      <c r="G20" s="248"/>
      <c r="H20" s="248"/>
      <c r="I20" s="248"/>
      <c r="J20" s="248"/>
      <c r="K20" s="248"/>
      <c r="L20" s="248"/>
      <c r="M20" s="248"/>
      <c r="N20" s="274"/>
    </row>
    <row r="21" spans="2:14">
      <c r="B21" s="265"/>
      <c r="C21" s="266"/>
      <c r="D21" s="249"/>
      <c r="E21" s="249"/>
      <c r="F21" s="249"/>
      <c r="G21" s="249"/>
      <c r="H21" s="249"/>
      <c r="I21" s="249"/>
      <c r="J21" s="249"/>
      <c r="K21" s="249"/>
      <c r="L21" s="249"/>
      <c r="M21" s="249"/>
      <c r="N21" s="252"/>
    </row>
    <row r="22" spans="2:14">
      <c r="B22" s="265" t="s">
        <v>92</v>
      </c>
      <c r="C22" s="268"/>
      <c r="D22" s="248"/>
      <c r="E22" s="248"/>
      <c r="F22" s="248"/>
      <c r="G22" s="248"/>
      <c r="H22" s="248"/>
      <c r="I22" s="248"/>
      <c r="J22" s="248"/>
      <c r="K22" s="239" t="s">
        <v>93</v>
      </c>
      <c r="L22" s="248"/>
      <c r="M22" s="239" t="s">
        <v>78</v>
      </c>
      <c r="N22" s="275"/>
    </row>
    <row r="23" spans="2:14">
      <c r="B23" s="265"/>
      <c r="C23" s="266"/>
      <c r="D23" s="249"/>
      <c r="E23" s="249"/>
      <c r="F23" s="249"/>
      <c r="G23" s="249"/>
      <c r="H23" s="249"/>
      <c r="I23" s="249"/>
      <c r="J23" s="249"/>
      <c r="K23" s="249"/>
      <c r="L23" s="249"/>
      <c r="M23" s="249"/>
      <c r="N23" s="252"/>
    </row>
    <row r="24" spans="2:14">
      <c r="B24" s="265" t="s">
        <v>94</v>
      </c>
      <c r="C24" s="266"/>
      <c r="D24" s="249"/>
      <c r="E24" s="249"/>
      <c r="F24" s="241"/>
      <c r="G24" s="230"/>
      <c r="H24" s="272"/>
      <c r="I24" s="248"/>
      <c r="J24" s="248"/>
      <c r="K24" s="244"/>
      <c r="L24" s="249"/>
      <c r="M24" s="249"/>
      <c r="N24" s="252"/>
    </row>
    <row r="25" spans="2:14">
      <c r="B25" s="276"/>
      <c r="C25" s="277"/>
      <c r="D25" s="278"/>
      <c r="E25" s="278"/>
      <c r="F25" s="805" t="s">
        <v>154</v>
      </c>
      <c r="G25" s="806"/>
      <c r="H25" s="806"/>
      <c r="I25" s="278" t="s">
        <v>81</v>
      </c>
      <c r="J25" s="278" t="s">
        <v>82</v>
      </c>
      <c r="K25" s="279"/>
      <c r="L25" s="278"/>
      <c r="M25" s="278"/>
      <c r="N25" s="280"/>
    </row>
    <row r="26" spans="2:14">
      <c r="B26" s="281"/>
      <c r="C26" s="263"/>
      <c r="D26" s="263"/>
      <c r="E26" s="263"/>
      <c r="F26" s="263"/>
      <c r="G26" s="263"/>
      <c r="H26" s="263"/>
      <c r="I26" s="263"/>
      <c r="J26" s="263"/>
      <c r="K26" s="263"/>
      <c r="L26" s="263"/>
      <c r="M26" s="263"/>
      <c r="N26" s="264"/>
    </row>
    <row r="27" spans="2:14">
      <c r="B27" s="807" t="s">
        <v>95</v>
      </c>
      <c r="C27" s="808"/>
      <c r="D27" s="808"/>
      <c r="E27" s="808"/>
      <c r="F27" s="808"/>
      <c r="G27" s="808"/>
      <c r="H27" s="808"/>
      <c r="I27" s="808"/>
      <c r="J27" s="808"/>
      <c r="K27" s="808"/>
      <c r="L27" s="808"/>
      <c r="M27" s="808"/>
      <c r="N27" s="809"/>
    </row>
    <row r="28" spans="2:14" ht="15.75" thickBot="1">
      <c r="B28" s="281"/>
      <c r="C28" s="244"/>
      <c r="D28" s="244"/>
      <c r="E28" s="244"/>
      <c r="F28" s="244"/>
      <c r="G28" s="244"/>
      <c r="H28" s="244"/>
      <c r="I28" s="244"/>
      <c r="J28" s="244"/>
      <c r="K28" s="244"/>
      <c r="L28" s="244"/>
      <c r="M28" s="244"/>
      <c r="N28" s="264"/>
    </row>
    <row r="29" spans="2:14" ht="25.5">
      <c r="B29" s="282" t="s">
        <v>96</v>
      </c>
      <c r="C29" s="810" t="s">
        <v>97</v>
      </c>
      <c r="D29" s="811"/>
      <c r="E29" s="811"/>
      <c r="F29" s="811"/>
      <c r="G29" s="811"/>
      <c r="H29" s="811"/>
      <c r="I29" s="811"/>
      <c r="J29" s="283"/>
      <c r="K29" s="447" t="s">
        <v>98</v>
      </c>
      <c r="L29" s="812" t="s">
        <v>99</v>
      </c>
      <c r="M29" s="813"/>
      <c r="N29" s="282" t="s">
        <v>13</v>
      </c>
    </row>
    <row r="30" spans="2:14" s="287" customFormat="1" ht="15.75" thickBot="1">
      <c r="B30" s="285">
        <v>610.20000000000005</v>
      </c>
      <c r="C30" s="814" t="s">
        <v>155</v>
      </c>
      <c r="D30" s="815"/>
      <c r="E30" s="815"/>
      <c r="F30" s="815"/>
      <c r="G30" s="815"/>
      <c r="H30" s="815"/>
      <c r="I30" s="815"/>
      <c r="J30" s="816"/>
      <c r="K30" s="446"/>
      <c r="L30" s="817" t="s">
        <v>156</v>
      </c>
      <c r="M30" s="818"/>
      <c r="N30" s="285">
        <v>15</v>
      </c>
    </row>
    <row r="31" spans="2:14">
      <c r="B31" s="281"/>
      <c r="C31" s="244"/>
      <c r="D31" s="244"/>
      <c r="E31" s="244"/>
      <c r="F31" s="244"/>
      <c r="G31" s="244"/>
      <c r="H31" s="244"/>
      <c r="I31" s="244"/>
      <c r="J31" s="244"/>
      <c r="K31" s="244"/>
      <c r="L31" s="244"/>
      <c r="M31" s="244"/>
      <c r="N31" s="264"/>
    </row>
    <row r="32" spans="2:14">
      <c r="B32" s="288" t="s">
        <v>100</v>
      </c>
      <c r="C32" s="289"/>
      <c r="D32" s="289"/>
      <c r="E32" s="289"/>
      <c r="F32" s="289"/>
      <c r="G32" s="289"/>
      <c r="H32" s="289"/>
      <c r="I32" s="289"/>
      <c r="J32" s="289"/>
      <c r="K32" s="289"/>
      <c r="L32" s="289"/>
      <c r="M32" s="289"/>
      <c r="N32" s="290"/>
    </row>
    <row r="33" spans="2:17" ht="15.75" thickBot="1">
      <c r="B33" s="291"/>
      <c r="C33" s="244"/>
      <c r="D33" s="244"/>
      <c r="E33" s="244"/>
      <c r="F33" s="244"/>
      <c r="G33" s="244"/>
      <c r="H33" s="244"/>
      <c r="I33" s="292"/>
      <c r="J33" s="292"/>
      <c r="K33" s="244"/>
      <c r="L33" s="244"/>
      <c r="M33" s="244"/>
      <c r="N33" s="264"/>
    </row>
    <row r="34" spans="2:17">
      <c r="B34" s="819" t="s">
        <v>97</v>
      </c>
      <c r="C34" s="820"/>
      <c r="D34" s="820"/>
      <c r="E34" s="820"/>
      <c r="F34" s="820"/>
      <c r="G34" s="820"/>
      <c r="H34" s="821"/>
      <c r="I34" s="822" t="s">
        <v>101</v>
      </c>
      <c r="J34" s="823"/>
      <c r="K34" s="297" t="s">
        <v>102</v>
      </c>
      <c r="L34" s="824" t="s">
        <v>103</v>
      </c>
      <c r="M34" s="821"/>
      <c r="N34" s="299" t="s">
        <v>104</v>
      </c>
    </row>
    <row r="35" spans="2:17">
      <c r="B35" s="799" t="s">
        <v>157</v>
      </c>
      <c r="C35" s="800"/>
      <c r="D35" s="800"/>
      <c r="E35" s="800"/>
      <c r="F35" s="800"/>
      <c r="G35" s="800"/>
      <c r="H35" s="801"/>
      <c r="I35" s="295"/>
      <c r="J35" s="296"/>
      <c r="K35" s="300">
        <v>15000</v>
      </c>
      <c r="L35" s="301"/>
      <c r="M35" s="461">
        <v>3</v>
      </c>
      <c r="N35" s="303">
        <f>K35/M35</f>
        <v>5000</v>
      </c>
      <c r="Q35" s="228">
        <f>12300*8</f>
        <v>98400</v>
      </c>
    </row>
    <row r="36" spans="2:17">
      <c r="B36" s="799"/>
      <c r="C36" s="800"/>
      <c r="D36" s="800"/>
      <c r="E36" s="800"/>
      <c r="F36" s="800"/>
      <c r="G36" s="800"/>
      <c r="H36" s="801"/>
      <c r="I36" s="295"/>
      <c r="J36" s="296"/>
      <c r="K36" s="300"/>
      <c r="L36" s="301"/>
      <c r="M36" s="304"/>
      <c r="N36" s="303"/>
      <c r="Q36" s="228">
        <f>1200*8</f>
        <v>9600</v>
      </c>
    </row>
    <row r="37" spans="2:17">
      <c r="B37" s="799"/>
      <c r="C37" s="800"/>
      <c r="D37" s="800"/>
      <c r="E37" s="800"/>
      <c r="F37" s="800"/>
      <c r="G37" s="800"/>
      <c r="H37" s="801"/>
      <c r="I37" s="295"/>
      <c r="J37" s="296"/>
      <c r="K37" s="300"/>
      <c r="L37" s="301"/>
      <c r="M37" s="304"/>
      <c r="N37" s="305"/>
      <c r="Q37" s="228">
        <f>90000/8</f>
        <v>11250</v>
      </c>
    </row>
    <row r="38" spans="2:17">
      <c r="B38" s="799"/>
      <c r="C38" s="800"/>
      <c r="D38" s="800"/>
      <c r="E38" s="800"/>
      <c r="F38" s="800"/>
      <c r="G38" s="800"/>
      <c r="H38" s="801"/>
      <c r="I38" s="825"/>
      <c r="J38" s="826"/>
      <c r="K38" s="306"/>
      <c r="L38" s="827"/>
      <c r="M38" s="828"/>
      <c r="N38" s="307"/>
    </row>
    <row r="39" spans="2:17">
      <c r="B39" s="799"/>
      <c r="C39" s="800"/>
      <c r="D39" s="800"/>
      <c r="E39" s="829"/>
      <c r="F39" s="800"/>
      <c r="G39" s="800"/>
      <c r="H39" s="801"/>
      <c r="I39" s="308"/>
      <c r="J39" s="309"/>
      <c r="K39" s="306"/>
      <c r="L39" s="310"/>
      <c r="M39" s="311"/>
      <c r="N39" s="312"/>
    </row>
    <row r="40" spans="2:17">
      <c r="B40" s="830"/>
      <c r="C40" s="831"/>
      <c r="D40" s="831"/>
      <c r="E40" s="314"/>
      <c r="F40" s="315"/>
      <c r="G40" s="315"/>
      <c r="H40" s="316"/>
      <c r="I40" s="308"/>
      <c r="J40" s="309"/>
      <c r="K40" s="317"/>
      <c r="L40" s="310"/>
      <c r="M40" s="311"/>
      <c r="N40" s="318"/>
    </row>
    <row r="41" spans="2:17" ht="15.75" thickBot="1">
      <c r="B41" s="799" t="s">
        <v>158</v>
      </c>
      <c r="C41" s="800"/>
      <c r="D41" s="800"/>
      <c r="E41" s="800"/>
      <c r="F41" s="800"/>
      <c r="G41" s="800"/>
      <c r="H41" s="801"/>
      <c r="I41" s="832"/>
      <c r="J41" s="833"/>
      <c r="K41" s="319"/>
      <c r="L41" s="834"/>
      <c r="M41" s="835"/>
      <c r="N41" s="320">
        <v>100</v>
      </c>
    </row>
    <row r="42" spans="2:17" ht="15.75" thickBot="1">
      <c r="B42" s="836" t="s">
        <v>105</v>
      </c>
      <c r="C42" s="837"/>
      <c r="D42" s="837"/>
      <c r="E42" s="837"/>
      <c r="F42" s="837"/>
      <c r="G42" s="837"/>
      <c r="H42" s="837"/>
      <c r="I42" s="837"/>
      <c r="J42" s="837"/>
      <c r="K42" s="837"/>
      <c r="L42" s="837"/>
      <c r="M42" s="838"/>
      <c r="N42" s="321">
        <f>SUM(N35:N41)</f>
        <v>5100</v>
      </c>
    </row>
    <row r="43" spans="2:17">
      <c r="B43" s="291"/>
      <c r="C43" s="244"/>
      <c r="D43" s="244"/>
      <c r="E43" s="244"/>
      <c r="F43" s="244"/>
      <c r="G43" s="244"/>
      <c r="H43" s="244"/>
      <c r="I43" s="244"/>
      <c r="J43" s="244"/>
      <c r="K43" s="244"/>
      <c r="L43" s="244"/>
      <c r="M43" s="244"/>
      <c r="N43" s="264"/>
    </row>
    <row r="44" spans="2:17">
      <c r="B44" s="322" t="s">
        <v>106</v>
      </c>
      <c r="C44" s="323"/>
      <c r="D44" s="323"/>
      <c r="E44" s="323"/>
      <c r="F44" s="323"/>
      <c r="G44" s="323"/>
      <c r="H44" s="323"/>
      <c r="I44" s="323"/>
      <c r="J44" s="323"/>
      <c r="K44" s="323"/>
      <c r="L44" s="323"/>
      <c r="M44" s="323"/>
      <c r="N44" s="324"/>
    </row>
    <row r="45" spans="2:17" ht="15.75" thickBot="1">
      <c r="B45" s="325"/>
      <c r="C45" s="292"/>
      <c r="D45" s="292"/>
      <c r="E45" s="292"/>
      <c r="F45" s="292"/>
      <c r="G45" s="292"/>
      <c r="H45" s="292"/>
      <c r="I45" s="292"/>
      <c r="J45" s="244"/>
      <c r="K45" s="244"/>
      <c r="L45" s="244"/>
      <c r="M45" s="244"/>
      <c r="N45" s="264"/>
    </row>
    <row r="46" spans="2:17">
      <c r="B46" s="819" t="s">
        <v>97</v>
      </c>
      <c r="C46" s="820"/>
      <c r="D46" s="820"/>
      <c r="E46" s="820"/>
      <c r="F46" s="820"/>
      <c r="G46" s="820"/>
      <c r="H46" s="820"/>
      <c r="I46" s="821"/>
      <c r="J46" s="298" t="s">
        <v>99</v>
      </c>
      <c r="K46" s="297" t="s">
        <v>13</v>
      </c>
      <c r="L46" s="824" t="s">
        <v>107</v>
      </c>
      <c r="M46" s="821"/>
      <c r="N46" s="299" t="s">
        <v>104</v>
      </c>
    </row>
    <row r="47" spans="2:17">
      <c r="B47" s="326" t="s">
        <v>159</v>
      </c>
      <c r="C47" s="327"/>
      <c r="D47" s="327"/>
      <c r="E47" s="327"/>
      <c r="F47" s="327"/>
      <c r="G47" s="327"/>
      <c r="H47" s="327"/>
      <c r="I47" s="296"/>
      <c r="J47" s="248" t="s">
        <v>141</v>
      </c>
      <c r="K47" s="328">
        <v>1.3</v>
      </c>
      <c r="L47" s="295"/>
      <c r="M47" s="302">
        <v>25000</v>
      </c>
      <c r="N47" s="329">
        <f>M47*K47</f>
        <v>32500</v>
      </c>
    </row>
    <row r="48" spans="2:17">
      <c r="B48" s="326" t="s">
        <v>160</v>
      </c>
      <c r="C48" s="327"/>
      <c r="D48" s="327"/>
      <c r="E48" s="327"/>
      <c r="F48" s="327"/>
      <c r="G48" s="327"/>
      <c r="H48" s="327"/>
      <c r="I48" s="296"/>
      <c r="J48" s="248" t="s">
        <v>161</v>
      </c>
      <c r="K48" s="328">
        <v>30</v>
      </c>
      <c r="L48" s="295"/>
      <c r="M48" s="302">
        <v>110</v>
      </c>
      <c r="N48" s="329">
        <f>M48*K48</f>
        <v>3300</v>
      </c>
    </row>
    <row r="49" spans="2:14">
      <c r="B49" s="326"/>
      <c r="C49" s="327"/>
      <c r="D49" s="327"/>
      <c r="E49" s="327"/>
      <c r="F49" s="327"/>
      <c r="G49" s="327"/>
      <c r="H49" s="327"/>
      <c r="I49" s="296"/>
      <c r="J49" s="248"/>
      <c r="K49" s="330"/>
      <c r="L49" s="295"/>
      <c r="M49" s="302"/>
      <c r="N49" s="331"/>
    </row>
    <row r="50" spans="2:14">
      <c r="B50" s="326"/>
      <c r="C50" s="327"/>
      <c r="D50" s="327"/>
      <c r="E50" s="327"/>
      <c r="F50" s="327"/>
      <c r="G50" s="327"/>
      <c r="H50" s="327"/>
      <c r="I50" s="296"/>
      <c r="J50" s="248"/>
      <c r="K50" s="330"/>
      <c r="L50" s="295"/>
      <c r="M50" s="302"/>
      <c r="N50" s="331"/>
    </row>
    <row r="51" spans="2:14">
      <c r="B51" s="326"/>
      <c r="C51" s="327"/>
      <c r="D51" s="327"/>
      <c r="E51" s="327"/>
      <c r="F51" s="327"/>
      <c r="G51" s="327"/>
      <c r="H51" s="327"/>
      <c r="I51" s="296"/>
      <c r="J51" s="248"/>
      <c r="K51" s="330"/>
      <c r="L51" s="295"/>
      <c r="M51" s="302"/>
      <c r="N51" s="331"/>
    </row>
    <row r="52" spans="2:14" ht="15.75" thickBot="1">
      <c r="B52" s="842"/>
      <c r="C52" s="831"/>
      <c r="D52" s="831"/>
      <c r="E52" s="831"/>
      <c r="F52" s="831"/>
      <c r="G52" s="831"/>
      <c r="H52" s="831"/>
      <c r="I52" s="826"/>
      <c r="J52" s="313"/>
      <c r="K52" s="334"/>
      <c r="L52" s="843"/>
      <c r="M52" s="844"/>
      <c r="N52" s="336"/>
    </row>
    <row r="53" spans="2:14" ht="15.75" thickBot="1">
      <c r="B53" s="836" t="s">
        <v>105</v>
      </c>
      <c r="C53" s="837"/>
      <c r="D53" s="837"/>
      <c r="E53" s="837"/>
      <c r="F53" s="837"/>
      <c r="G53" s="837"/>
      <c r="H53" s="837"/>
      <c r="I53" s="837"/>
      <c r="J53" s="837"/>
      <c r="K53" s="837"/>
      <c r="L53" s="837"/>
      <c r="M53" s="838"/>
      <c r="N53" s="337">
        <f>SUM(N47:N52)</f>
        <v>35800</v>
      </c>
    </row>
    <row r="54" spans="2:14">
      <c r="B54" s="281"/>
      <c r="C54" s="244"/>
      <c r="D54" s="244"/>
      <c r="E54" s="244"/>
      <c r="F54" s="244"/>
      <c r="G54" s="244"/>
      <c r="H54" s="244"/>
      <c r="I54" s="244"/>
      <c r="J54" s="244"/>
      <c r="K54" s="244"/>
      <c r="L54" s="244"/>
      <c r="M54" s="244"/>
      <c r="N54" s="264"/>
    </row>
    <row r="55" spans="2:14">
      <c r="B55" s="322" t="s">
        <v>108</v>
      </c>
      <c r="C55" s="323"/>
      <c r="D55" s="323"/>
      <c r="E55" s="323"/>
      <c r="F55" s="323"/>
      <c r="G55" s="323"/>
      <c r="H55" s="323"/>
      <c r="I55" s="323"/>
      <c r="J55" s="323"/>
      <c r="K55" s="323"/>
      <c r="L55" s="323"/>
      <c r="M55" s="323"/>
      <c r="N55" s="324"/>
    </row>
    <row r="56" spans="2:14" ht="15.75" thickBot="1">
      <c r="B56" s="281"/>
      <c r="C56" s="244"/>
      <c r="D56" s="244"/>
      <c r="E56" s="244"/>
      <c r="F56" s="244"/>
      <c r="G56" s="244"/>
      <c r="H56" s="244"/>
      <c r="I56" s="244"/>
      <c r="J56" s="244"/>
      <c r="K56" s="244"/>
      <c r="L56" s="244"/>
      <c r="M56" s="244"/>
      <c r="N56" s="264"/>
    </row>
    <row r="57" spans="2:14" ht="25.5">
      <c r="B57" s="293" t="s">
        <v>109</v>
      </c>
      <c r="C57" s="294"/>
      <c r="D57" s="294"/>
      <c r="E57" s="294"/>
      <c r="F57" s="294"/>
      <c r="G57" s="294"/>
      <c r="H57" s="338" t="s">
        <v>99</v>
      </c>
      <c r="I57" s="339" t="s">
        <v>110</v>
      </c>
      <c r="J57" s="340" t="s">
        <v>162</v>
      </c>
      <c r="K57" s="338" t="s">
        <v>163</v>
      </c>
      <c r="L57" s="845" t="s">
        <v>113</v>
      </c>
      <c r="M57" s="846"/>
      <c r="N57" s="341" t="s">
        <v>104</v>
      </c>
    </row>
    <row r="58" spans="2:14">
      <c r="B58" s="342" t="s">
        <v>164</v>
      </c>
      <c r="C58" s="333"/>
      <c r="D58" s="333"/>
      <c r="E58" s="333"/>
      <c r="F58" s="333"/>
      <c r="G58" s="333"/>
      <c r="H58" s="343" t="s">
        <v>165</v>
      </c>
      <c r="I58" s="317">
        <v>1.3</v>
      </c>
      <c r="J58" s="462">
        <v>10</v>
      </c>
      <c r="K58" s="317">
        <f>I58*J58</f>
        <v>13</v>
      </c>
      <c r="L58" s="847">
        <v>1300</v>
      </c>
      <c r="M58" s="848"/>
      <c r="N58" s="345">
        <f>K58*L58</f>
        <v>16900</v>
      </c>
    </row>
    <row r="59" spans="2:14">
      <c r="B59" s="342"/>
      <c r="C59" s="346"/>
      <c r="D59" s="346"/>
      <c r="E59" s="346"/>
      <c r="F59" s="346"/>
      <c r="G59" s="346"/>
      <c r="H59" s="347"/>
      <c r="I59" s="317"/>
      <c r="J59" s="317"/>
      <c r="K59" s="317"/>
      <c r="L59" s="348"/>
      <c r="M59" s="349"/>
      <c r="N59" s="350"/>
    </row>
    <row r="60" spans="2:14">
      <c r="B60" s="342"/>
      <c r="C60" s="346"/>
      <c r="D60" s="346"/>
      <c r="E60" s="346"/>
      <c r="F60" s="346"/>
      <c r="G60" s="346"/>
      <c r="H60" s="347"/>
      <c r="I60" s="317"/>
      <c r="J60" s="317"/>
      <c r="K60" s="317"/>
      <c r="L60" s="348"/>
      <c r="M60" s="349"/>
      <c r="N60" s="350"/>
    </row>
    <row r="61" spans="2:14">
      <c r="B61" s="342"/>
      <c r="C61" s="346"/>
      <c r="D61" s="346"/>
      <c r="E61" s="346"/>
      <c r="F61" s="346"/>
      <c r="G61" s="346"/>
      <c r="H61" s="347"/>
      <c r="I61" s="317"/>
      <c r="J61" s="317"/>
      <c r="K61" s="317"/>
      <c r="L61" s="348"/>
      <c r="M61" s="349"/>
      <c r="N61" s="350"/>
    </row>
    <row r="62" spans="2:14">
      <c r="B62" s="342"/>
      <c r="C62" s="346"/>
      <c r="D62" s="346"/>
      <c r="E62" s="346"/>
      <c r="F62" s="346"/>
      <c r="G62" s="346"/>
      <c r="H62" s="347"/>
      <c r="I62" s="317"/>
      <c r="J62" s="317"/>
      <c r="K62" s="317"/>
      <c r="L62" s="348"/>
      <c r="M62" s="349"/>
      <c r="N62" s="350"/>
    </row>
    <row r="63" spans="2:14" ht="15.75" thickBot="1">
      <c r="B63" s="351"/>
      <c r="C63" s="346"/>
      <c r="D63" s="346"/>
      <c r="E63" s="346"/>
      <c r="F63" s="346"/>
      <c r="G63" s="346"/>
      <c r="H63" s="352"/>
      <c r="I63" s="353"/>
      <c r="J63" s="353"/>
      <c r="K63" s="353"/>
      <c r="L63" s="849"/>
      <c r="M63" s="850"/>
      <c r="N63" s="354"/>
    </row>
    <row r="64" spans="2:14" ht="15.75" thickBot="1">
      <c r="B64" s="836" t="s">
        <v>105</v>
      </c>
      <c r="C64" s="837"/>
      <c r="D64" s="837"/>
      <c r="E64" s="837"/>
      <c r="F64" s="837"/>
      <c r="G64" s="837"/>
      <c r="H64" s="837"/>
      <c r="I64" s="837"/>
      <c r="J64" s="837"/>
      <c r="K64" s="837"/>
      <c r="L64" s="837"/>
      <c r="M64" s="838"/>
      <c r="N64" s="355">
        <f>N58+N59+N60+N61+N62</f>
        <v>16900</v>
      </c>
    </row>
    <row r="65" spans="2:14">
      <c r="B65" s="281"/>
      <c r="C65" s="244"/>
      <c r="D65" s="244"/>
      <c r="E65" s="244"/>
      <c r="F65" s="244"/>
      <c r="G65" s="244"/>
      <c r="H65" s="244"/>
      <c r="I65" s="244"/>
      <c r="J65" s="244"/>
      <c r="K65" s="244"/>
      <c r="L65" s="244"/>
      <c r="M65" s="244"/>
      <c r="N65" s="264"/>
    </row>
    <row r="66" spans="2:14">
      <c r="B66" s="322" t="s">
        <v>114</v>
      </c>
      <c r="C66" s="323"/>
      <c r="D66" s="323"/>
      <c r="E66" s="323"/>
      <c r="F66" s="323"/>
      <c r="G66" s="323"/>
      <c r="H66" s="323"/>
      <c r="I66" s="323"/>
      <c r="J66" s="323"/>
      <c r="K66" s="323"/>
      <c r="L66" s="323"/>
      <c r="M66" s="323"/>
      <c r="N66" s="324"/>
    </row>
    <row r="67" spans="2:14" ht="15.75" thickBot="1">
      <c r="B67" s="281"/>
      <c r="C67" s="244"/>
      <c r="D67" s="244"/>
      <c r="E67" s="244"/>
      <c r="F67" s="244"/>
      <c r="G67" s="244"/>
      <c r="H67" s="244"/>
      <c r="I67" s="244"/>
      <c r="J67" s="244"/>
      <c r="K67" s="244"/>
      <c r="L67" s="244"/>
      <c r="M67" s="244"/>
      <c r="N67" s="264"/>
    </row>
    <row r="68" spans="2:14" ht="25.5">
      <c r="B68" s="851" t="s">
        <v>166</v>
      </c>
      <c r="C68" s="852"/>
      <c r="D68" s="852"/>
      <c r="E68" s="852"/>
      <c r="F68" s="852"/>
      <c r="G68" s="852"/>
      <c r="H68" s="852"/>
      <c r="I68" s="338" t="s">
        <v>115</v>
      </c>
      <c r="J68" s="340" t="s">
        <v>167</v>
      </c>
      <c r="K68" s="339" t="s">
        <v>117</v>
      </c>
      <c r="L68" s="853" t="s">
        <v>103</v>
      </c>
      <c r="M68" s="854"/>
      <c r="N68" s="357" t="s">
        <v>104</v>
      </c>
    </row>
    <row r="69" spans="2:14">
      <c r="B69" s="463" t="s">
        <v>168</v>
      </c>
      <c r="C69" s="464"/>
      <c r="D69" s="464"/>
      <c r="E69" s="464"/>
      <c r="F69" s="464"/>
      <c r="G69" s="464"/>
      <c r="H69" s="464"/>
      <c r="I69" s="465">
        <f>1300000/30*3</f>
        <v>130000</v>
      </c>
      <c r="J69" s="466">
        <v>1.85</v>
      </c>
      <c r="K69" s="467">
        <f>I69*J69</f>
        <v>240500</v>
      </c>
      <c r="L69" s="468"/>
      <c r="M69" s="469">
        <f>M35*8</f>
        <v>24</v>
      </c>
      <c r="N69" s="470">
        <f>K69/M69</f>
        <v>10020.833333333334</v>
      </c>
    </row>
    <row r="70" spans="2:14">
      <c r="B70" s="463" t="s">
        <v>169</v>
      </c>
      <c r="C70" s="464"/>
      <c r="D70" s="464"/>
      <c r="E70" s="464"/>
      <c r="F70" s="464"/>
      <c r="G70" s="464"/>
      <c r="H70" s="464"/>
      <c r="I70" s="471">
        <f>1300000/30*2</f>
        <v>86666.666666666672</v>
      </c>
      <c r="J70" s="472">
        <v>1.85</v>
      </c>
      <c r="K70" s="471">
        <f>+I70*J70</f>
        <v>160333.33333333334</v>
      </c>
      <c r="L70" s="468"/>
      <c r="M70" s="473">
        <v>24</v>
      </c>
      <c r="N70" s="474">
        <f>+K70/M70</f>
        <v>6680.5555555555557</v>
      </c>
    </row>
    <row r="71" spans="2:14">
      <c r="B71" s="351"/>
      <c r="C71" s="346"/>
      <c r="D71" s="346"/>
      <c r="E71" s="346"/>
      <c r="F71" s="346"/>
      <c r="G71" s="346"/>
      <c r="H71" s="346"/>
      <c r="I71" s="317"/>
      <c r="J71" s="363"/>
      <c r="K71" s="364"/>
      <c r="L71" s="360"/>
      <c r="M71" s="365"/>
      <c r="N71" s="318"/>
    </row>
    <row r="72" spans="2:14">
      <c r="B72" s="351"/>
      <c r="C72" s="346"/>
      <c r="D72" s="346"/>
      <c r="E72" s="346"/>
      <c r="F72" s="346"/>
      <c r="G72" s="346"/>
      <c r="H72" s="346"/>
      <c r="I72" s="317"/>
      <c r="J72" s="363"/>
      <c r="K72" s="364"/>
      <c r="L72" s="335"/>
      <c r="M72" s="365"/>
      <c r="N72" s="318"/>
    </row>
    <row r="73" spans="2:14">
      <c r="B73" s="351"/>
      <c r="C73" s="346"/>
      <c r="D73" s="346"/>
      <c r="E73" s="346"/>
      <c r="F73" s="346"/>
      <c r="G73" s="346"/>
      <c r="H73" s="346"/>
      <c r="I73" s="317"/>
      <c r="J73" s="363"/>
      <c r="K73" s="364"/>
      <c r="L73" s="335"/>
      <c r="M73" s="365"/>
      <c r="N73" s="318"/>
    </row>
    <row r="74" spans="2:14" ht="15.75" thickBot="1">
      <c r="B74" s="855"/>
      <c r="C74" s="856"/>
      <c r="D74" s="856"/>
      <c r="E74" s="856"/>
      <c r="F74" s="856"/>
      <c r="G74" s="856"/>
      <c r="H74" s="856"/>
      <c r="I74" s="368"/>
      <c r="J74" s="368"/>
      <c r="K74" s="368"/>
      <c r="L74" s="857"/>
      <c r="M74" s="857"/>
      <c r="N74" s="336"/>
    </row>
    <row r="75" spans="2:14" ht="15.75" thickBot="1">
      <c r="B75" s="839" t="s">
        <v>105</v>
      </c>
      <c r="C75" s="840"/>
      <c r="D75" s="840"/>
      <c r="E75" s="840"/>
      <c r="F75" s="840"/>
      <c r="G75" s="840"/>
      <c r="H75" s="840"/>
      <c r="I75" s="840"/>
      <c r="J75" s="840"/>
      <c r="K75" s="840"/>
      <c r="L75" s="840"/>
      <c r="M75" s="841"/>
      <c r="N75" s="369">
        <f>N69+N70+N71+N72+N73</f>
        <v>16701.388888888891</v>
      </c>
    </row>
    <row r="76" spans="2:14" ht="15.75" thickBot="1">
      <c r="B76" s="281"/>
      <c r="C76" s="244"/>
      <c r="D76" s="244"/>
      <c r="E76" s="244"/>
      <c r="F76" s="244"/>
      <c r="G76" s="244"/>
      <c r="H76" s="244"/>
      <c r="I76" s="244"/>
      <c r="J76" s="244"/>
      <c r="K76" s="244"/>
      <c r="L76" s="244"/>
      <c r="M76" s="244"/>
      <c r="N76" s="264"/>
    </row>
    <row r="77" spans="2:14" ht="15.75" thickBot="1">
      <c r="B77" s="836" t="s">
        <v>118</v>
      </c>
      <c r="C77" s="837"/>
      <c r="D77" s="837"/>
      <c r="E77" s="837"/>
      <c r="F77" s="837"/>
      <c r="G77" s="837"/>
      <c r="H77" s="837"/>
      <c r="I77" s="837"/>
      <c r="J77" s="837"/>
      <c r="K77" s="837"/>
      <c r="L77" s="837"/>
      <c r="M77" s="838"/>
      <c r="N77" s="321">
        <f>N42+N53+N64+N75</f>
        <v>74501.388888888891</v>
      </c>
    </row>
    <row r="78" spans="2:14">
      <c r="B78" s="281"/>
      <c r="C78" s="244"/>
      <c r="D78" s="244"/>
      <c r="E78" s="244"/>
      <c r="F78" s="244"/>
      <c r="G78" s="244"/>
      <c r="H78" s="244"/>
      <c r="I78" s="244"/>
      <c r="J78" s="244"/>
      <c r="K78" s="244"/>
      <c r="L78" s="244"/>
      <c r="M78" s="244"/>
      <c r="N78" s="264"/>
    </row>
    <row r="79" spans="2:14">
      <c r="B79" s="322" t="s">
        <v>119</v>
      </c>
      <c r="C79" s="323"/>
      <c r="D79" s="323"/>
      <c r="E79" s="323"/>
      <c r="F79" s="323"/>
      <c r="G79" s="323"/>
      <c r="H79" s="323"/>
      <c r="I79" s="323"/>
      <c r="J79" s="323"/>
      <c r="K79" s="323"/>
      <c r="L79" s="323"/>
      <c r="M79" s="323"/>
      <c r="N79" s="324"/>
    </row>
    <row r="80" spans="2:14" ht="15.75" thickBot="1">
      <c r="B80" s="281"/>
      <c r="C80" s="244"/>
      <c r="D80" s="244"/>
      <c r="E80" s="244"/>
      <c r="F80" s="244"/>
      <c r="G80" s="244"/>
      <c r="H80" s="244"/>
      <c r="I80" s="244"/>
      <c r="J80" s="244"/>
      <c r="K80" s="244"/>
      <c r="L80" s="244"/>
      <c r="M80" s="244"/>
      <c r="N80" s="264"/>
    </row>
    <row r="81" spans="2:14">
      <c r="B81" s="819" t="s">
        <v>170</v>
      </c>
      <c r="C81" s="820"/>
      <c r="D81" s="820"/>
      <c r="E81" s="820"/>
      <c r="F81" s="820"/>
      <c r="G81" s="820"/>
      <c r="H81" s="820"/>
      <c r="I81" s="294"/>
      <c r="J81" s="370"/>
      <c r="K81" s="371" t="s">
        <v>120</v>
      </c>
      <c r="L81" s="862" t="s">
        <v>121</v>
      </c>
      <c r="M81" s="863"/>
      <c r="N81" s="372"/>
    </row>
    <row r="82" spans="2:14">
      <c r="B82" s="864" t="s">
        <v>58</v>
      </c>
      <c r="C82" s="865"/>
      <c r="D82" s="865"/>
      <c r="E82" s="865"/>
      <c r="F82" s="865"/>
      <c r="G82" s="865"/>
      <c r="H82" s="865"/>
      <c r="I82" s="373"/>
      <c r="J82" s="374"/>
      <c r="K82" s="375">
        <v>0.2</v>
      </c>
      <c r="L82" s="866">
        <f>N77*K82</f>
        <v>14900.277777777779</v>
      </c>
      <c r="M82" s="867"/>
      <c r="N82" s="376"/>
    </row>
    <row r="83" spans="2:14">
      <c r="B83" s="377" t="s">
        <v>146</v>
      </c>
      <c r="C83" s="378"/>
      <c r="D83" s="378"/>
      <c r="E83" s="378"/>
      <c r="F83" s="378"/>
      <c r="G83" s="378"/>
      <c r="H83" s="378"/>
      <c r="I83" s="373"/>
      <c r="J83" s="374"/>
      <c r="K83" s="375">
        <v>0.05</v>
      </c>
      <c r="L83" s="866">
        <f>N77*K83</f>
        <v>3725.0694444444448</v>
      </c>
      <c r="M83" s="867"/>
      <c r="N83" s="376"/>
    </row>
    <row r="84" spans="2:14" ht="15.75" thickBot="1">
      <c r="B84" s="379" t="s">
        <v>147</v>
      </c>
      <c r="C84" s="380"/>
      <c r="D84" s="380"/>
      <c r="E84" s="380"/>
      <c r="F84" s="380"/>
      <c r="G84" s="380"/>
      <c r="H84" s="380"/>
      <c r="I84" s="381"/>
      <c r="J84" s="382"/>
      <c r="K84" s="383">
        <v>0.05</v>
      </c>
      <c r="L84" s="868">
        <f>N77*K84</f>
        <v>3725.0694444444448</v>
      </c>
      <c r="M84" s="869"/>
      <c r="N84" s="376"/>
    </row>
    <row r="85" spans="2:14" ht="15.75" thickBot="1">
      <c r="B85" s="836" t="s">
        <v>105</v>
      </c>
      <c r="C85" s="837"/>
      <c r="D85" s="837"/>
      <c r="E85" s="837"/>
      <c r="F85" s="837"/>
      <c r="G85" s="837"/>
      <c r="H85" s="837"/>
      <c r="I85" s="837"/>
      <c r="J85" s="837"/>
      <c r="K85" s="837"/>
      <c r="L85" s="837"/>
      <c r="M85" s="838"/>
      <c r="N85" s="384">
        <f>SUM(L82:M84)</f>
        <v>22350.416666666668</v>
      </c>
    </row>
    <row r="86" spans="2:14" ht="15.75" thickBot="1">
      <c r="B86" s="281"/>
      <c r="C86" s="244"/>
      <c r="D86" s="244"/>
      <c r="E86" s="244"/>
      <c r="F86" s="244"/>
      <c r="G86" s="244"/>
      <c r="H86" s="244"/>
      <c r="I86" s="244"/>
      <c r="J86" s="244"/>
      <c r="K86" s="244"/>
      <c r="L86" s="244"/>
      <c r="M86" s="244"/>
      <c r="N86" s="264"/>
    </row>
    <row r="87" spans="2:14" ht="15.75" thickBot="1">
      <c r="B87" s="836" t="s">
        <v>171</v>
      </c>
      <c r="C87" s="837"/>
      <c r="D87" s="837"/>
      <c r="E87" s="837"/>
      <c r="F87" s="837"/>
      <c r="G87" s="837"/>
      <c r="H87" s="837"/>
      <c r="I87" s="837"/>
      <c r="J87" s="837"/>
      <c r="K87" s="837"/>
      <c r="L87" s="837"/>
      <c r="M87" s="838"/>
      <c r="N87" s="384">
        <f>ROUND(N77+N85,0)</f>
        <v>96852</v>
      </c>
    </row>
    <row r="88" spans="2:14">
      <c r="B88" s="256"/>
      <c r="C88" s="257"/>
      <c r="D88" s="257"/>
      <c r="E88" s="257"/>
      <c r="F88" s="257"/>
      <c r="G88" s="257"/>
      <c r="H88" s="257"/>
      <c r="I88" s="257"/>
      <c r="J88" s="257"/>
      <c r="K88" s="257"/>
      <c r="L88" s="257"/>
      <c r="M88" s="257"/>
      <c r="N88" s="258"/>
    </row>
    <row r="89" spans="2:14">
      <c r="B89" s="281"/>
      <c r="C89" s="244"/>
      <c r="D89" s="244"/>
      <c r="E89" s="244"/>
      <c r="F89" s="244"/>
      <c r="G89" s="244"/>
      <c r="H89" s="244"/>
      <c r="I89" s="244"/>
      <c r="J89" s="244"/>
      <c r="K89" s="244"/>
      <c r="L89" s="244"/>
      <c r="M89" s="244"/>
      <c r="N89" s="264"/>
    </row>
    <row r="90" spans="2:14">
      <c r="B90" s="281"/>
      <c r="C90" s="244"/>
      <c r="D90" s="244"/>
      <c r="E90" s="244"/>
      <c r="F90" s="244"/>
      <c r="G90" s="244"/>
      <c r="H90" s="244"/>
      <c r="I90" s="244"/>
      <c r="J90" s="244"/>
      <c r="K90" s="244"/>
      <c r="L90" s="244"/>
      <c r="M90" s="244"/>
      <c r="N90" s="264"/>
    </row>
    <row r="91" spans="2:14">
      <c r="B91" s="281"/>
      <c r="C91" s="244"/>
      <c r="D91" s="244"/>
      <c r="E91" s="244"/>
      <c r="F91" s="244"/>
      <c r="G91" s="244"/>
      <c r="H91" s="244"/>
      <c r="I91" s="244"/>
      <c r="J91" s="244"/>
      <c r="K91" s="244"/>
      <c r="L91" s="244"/>
      <c r="M91" s="244"/>
      <c r="N91" s="264"/>
    </row>
    <row r="92" spans="2:14">
      <c r="B92" s="281"/>
      <c r="C92" s="244"/>
      <c r="D92" s="244"/>
      <c r="E92" s="272" t="s">
        <v>123</v>
      </c>
      <c r="F92" s="272"/>
      <c r="G92" s="272"/>
      <c r="H92" s="272"/>
      <c r="I92" s="272"/>
      <c r="J92" s="272"/>
      <c r="K92" s="244"/>
      <c r="L92" s="244"/>
      <c r="M92" s="244"/>
      <c r="N92" s="264"/>
    </row>
    <row r="93" spans="2:14">
      <c r="B93" s="281"/>
      <c r="C93" s="244"/>
      <c r="D93" s="244"/>
      <c r="E93" s="244" t="s">
        <v>124</v>
      </c>
      <c r="F93" s="244"/>
      <c r="G93" s="244"/>
      <c r="H93" s="244"/>
      <c r="I93" s="244"/>
      <c r="J93" s="244"/>
      <c r="K93" s="244"/>
      <c r="L93" s="244"/>
      <c r="M93" s="244"/>
      <c r="N93" s="264"/>
    </row>
    <row r="94" spans="2:14">
      <c r="B94" s="281"/>
      <c r="C94" s="244"/>
      <c r="D94" s="244"/>
      <c r="E94" s="244" t="s">
        <v>125</v>
      </c>
      <c r="F94" s="244"/>
      <c r="G94" s="244"/>
      <c r="H94" s="244"/>
      <c r="I94" s="244"/>
      <c r="J94" s="244"/>
      <c r="K94" s="244"/>
      <c r="L94" s="244"/>
      <c r="M94" s="244"/>
      <c r="N94" s="264"/>
    </row>
    <row r="95" spans="2:14">
      <c r="B95" s="281"/>
      <c r="C95" s="244"/>
      <c r="D95" s="244"/>
      <c r="E95" s="244" t="s">
        <v>126</v>
      </c>
      <c r="F95" s="244"/>
      <c r="G95" s="244"/>
      <c r="H95" s="244"/>
      <c r="I95" s="244"/>
      <c r="J95" s="244"/>
      <c r="K95" s="244"/>
      <c r="L95" s="244"/>
      <c r="M95" s="244"/>
      <c r="N95" s="264"/>
    </row>
    <row r="96" spans="2:14" ht="15.75" thickBot="1">
      <c r="B96" s="281"/>
      <c r="C96" s="244"/>
      <c r="D96" s="244"/>
      <c r="E96" s="244"/>
      <c r="F96" s="244" t="s">
        <v>127</v>
      </c>
      <c r="G96" s="244"/>
      <c r="H96" s="244"/>
      <c r="I96" s="244"/>
      <c r="J96" s="244"/>
      <c r="K96" s="244"/>
      <c r="L96" s="244"/>
      <c r="M96" s="244"/>
      <c r="N96" s="264"/>
    </row>
    <row r="97" spans="2:14">
      <c r="B97" s="385" t="s">
        <v>128</v>
      </c>
      <c r="C97" s="386"/>
      <c r="D97" s="386"/>
      <c r="E97" s="386"/>
      <c r="F97" s="386"/>
      <c r="G97" s="386"/>
      <c r="H97" s="386"/>
      <c r="I97" s="386"/>
      <c r="J97" s="386"/>
      <c r="K97" s="386"/>
      <c r="L97" s="386"/>
      <c r="M97" s="386"/>
      <c r="N97" s="387"/>
    </row>
    <row r="98" spans="2:14">
      <c r="B98" s="332"/>
      <c r="C98" s="333"/>
      <c r="D98" s="333"/>
      <c r="E98" s="333"/>
      <c r="F98" s="333"/>
      <c r="G98" s="333"/>
      <c r="H98" s="333"/>
      <c r="I98" s="333"/>
      <c r="J98" s="333"/>
      <c r="K98" s="333"/>
      <c r="L98" s="333"/>
      <c r="M98" s="333"/>
      <c r="N98" s="388"/>
    </row>
    <row r="99" spans="2:14">
      <c r="B99" s="332"/>
      <c r="C99" s="333"/>
      <c r="D99" s="333"/>
      <c r="E99" s="333"/>
      <c r="F99" s="333"/>
      <c r="G99" s="333"/>
      <c r="H99" s="333"/>
      <c r="I99" s="333"/>
      <c r="J99" s="333"/>
      <c r="K99" s="333"/>
      <c r="L99" s="333"/>
      <c r="M99" s="333"/>
      <c r="N99" s="388"/>
    </row>
    <row r="100" spans="2:14">
      <c r="B100" s="332"/>
      <c r="C100" s="333"/>
      <c r="D100" s="333"/>
      <c r="E100" s="333"/>
      <c r="F100" s="333"/>
      <c r="G100" s="333"/>
      <c r="H100" s="333"/>
      <c r="I100" s="333"/>
      <c r="J100" s="333"/>
      <c r="K100" s="333"/>
      <c r="L100" s="333"/>
      <c r="M100" s="333"/>
      <c r="N100" s="388"/>
    </row>
    <row r="101" spans="2:14" ht="15.75" thickBot="1">
      <c r="B101" s="366"/>
      <c r="C101" s="367"/>
      <c r="D101" s="367"/>
      <c r="E101" s="367"/>
      <c r="F101" s="367"/>
      <c r="G101" s="367"/>
      <c r="H101" s="367"/>
      <c r="I101" s="367"/>
      <c r="J101" s="367"/>
      <c r="K101" s="367"/>
      <c r="L101" s="367"/>
      <c r="M101" s="367"/>
      <c r="N101" s="389"/>
    </row>
    <row r="102" spans="2:14">
      <c r="B102" s="390"/>
      <c r="C102" s="391"/>
      <c r="D102" s="391"/>
      <c r="E102" s="391"/>
      <c r="F102" s="391"/>
      <c r="G102" s="391"/>
      <c r="H102" s="391"/>
      <c r="I102" s="391"/>
      <c r="J102" s="391"/>
      <c r="K102" s="391"/>
      <c r="L102" s="391"/>
      <c r="M102" s="391"/>
      <c r="N102" s="392"/>
    </row>
    <row r="103" spans="2:14">
      <c r="B103" s="246" t="s">
        <v>129</v>
      </c>
      <c r="C103" s="249"/>
      <c r="D103" s="249"/>
      <c r="E103" s="249"/>
      <c r="F103" s="249"/>
      <c r="G103" s="249"/>
      <c r="H103" s="249"/>
      <c r="I103" s="249"/>
      <c r="J103" s="249"/>
      <c r="K103" s="249"/>
      <c r="L103" s="249"/>
      <c r="M103" s="249"/>
      <c r="N103" s="252"/>
    </row>
    <row r="104" spans="2:14">
      <c r="B104" s="870" t="s">
        <v>130</v>
      </c>
      <c r="C104" s="871"/>
      <c r="D104" s="871"/>
      <c r="E104" s="871"/>
      <c r="F104" s="871"/>
      <c r="G104" s="871"/>
      <c r="H104" s="871"/>
      <c r="I104" s="871"/>
      <c r="J104" s="871"/>
      <c r="K104" s="871"/>
      <c r="L104" s="871"/>
      <c r="M104" s="871"/>
      <c r="N104" s="872"/>
    </row>
    <row r="105" spans="2:14">
      <c r="B105" s="870"/>
      <c r="C105" s="871"/>
      <c r="D105" s="871"/>
      <c r="E105" s="871"/>
      <c r="F105" s="871"/>
      <c r="G105" s="871"/>
      <c r="H105" s="871"/>
      <c r="I105" s="871"/>
      <c r="J105" s="871"/>
      <c r="K105" s="871"/>
      <c r="L105" s="871"/>
      <c r="M105" s="871"/>
      <c r="N105" s="872"/>
    </row>
    <row r="106" spans="2:14">
      <c r="B106" s="873" t="s">
        <v>172</v>
      </c>
      <c r="C106" s="874"/>
      <c r="D106" s="874"/>
      <c r="E106" s="874"/>
      <c r="F106" s="874"/>
      <c r="G106" s="874"/>
      <c r="H106" s="874"/>
      <c r="I106" s="874"/>
      <c r="J106" s="874"/>
      <c r="K106" s="874"/>
      <c r="L106" s="874"/>
      <c r="M106" s="874"/>
      <c r="N106" s="875"/>
    </row>
    <row r="107" spans="2:14">
      <c r="B107" s="873"/>
      <c r="C107" s="874"/>
      <c r="D107" s="874"/>
      <c r="E107" s="874"/>
      <c r="F107" s="874"/>
      <c r="G107" s="874"/>
      <c r="H107" s="874"/>
      <c r="I107" s="874"/>
      <c r="J107" s="874"/>
      <c r="K107" s="874"/>
      <c r="L107" s="874"/>
      <c r="M107" s="874"/>
      <c r="N107" s="875"/>
    </row>
    <row r="108" spans="2:14">
      <c r="B108" s="393"/>
      <c r="C108" s="394"/>
      <c r="D108" s="394"/>
      <c r="E108" s="394"/>
      <c r="F108" s="394"/>
      <c r="G108" s="394"/>
      <c r="H108" s="394"/>
      <c r="I108" s="394"/>
      <c r="J108" s="394"/>
      <c r="K108" s="394"/>
      <c r="L108" s="394"/>
      <c r="M108" s="394"/>
      <c r="N108" s="395"/>
    </row>
    <row r="109" spans="2:14">
      <c r="B109" s="393"/>
      <c r="C109" s="394"/>
      <c r="D109" s="394"/>
      <c r="E109" s="394"/>
      <c r="F109" s="394"/>
      <c r="G109" s="394"/>
      <c r="H109" s="394"/>
      <c r="I109" s="394"/>
      <c r="J109" s="394"/>
      <c r="K109" s="394"/>
      <c r="L109" s="394"/>
      <c r="M109" s="394"/>
      <c r="N109" s="395"/>
    </row>
    <row r="110" spans="2:14">
      <c r="B110" s="393"/>
      <c r="C110" s="394"/>
      <c r="D110" s="394"/>
      <c r="E110" s="394"/>
      <c r="F110" s="394"/>
      <c r="G110" s="394"/>
      <c r="H110" s="394"/>
      <c r="I110" s="394"/>
      <c r="J110" s="394"/>
      <c r="K110" s="394"/>
      <c r="L110" s="394"/>
      <c r="M110" s="394"/>
      <c r="N110" s="395"/>
    </row>
    <row r="111" spans="2:14">
      <c r="B111" s="246"/>
      <c r="C111" s="249"/>
      <c r="D111" s="249"/>
      <c r="E111" s="249"/>
      <c r="F111" s="249"/>
      <c r="G111" s="249"/>
      <c r="H111" s="249"/>
      <c r="I111" s="249"/>
      <c r="J111" s="249"/>
      <c r="K111" s="249"/>
      <c r="L111" s="249"/>
      <c r="M111" s="249"/>
      <c r="N111" s="252"/>
    </row>
    <row r="112" spans="2:14">
      <c r="B112" s="281"/>
      <c r="C112" s="244"/>
      <c r="D112" s="244"/>
      <c r="E112" s="244" t="s">
        <v>123</v>
      </c>
      <c r="F112" s="272"/>
      <c r="G112" s="272"/>
      <c r="H112" s="244"/>
      <c r="I112" s="244"/>
      <c r="J112" s="244"/>
      <c r="K112" s="244"/>
      <c r="L112" s="244"/>
      <c r="M112" s="244"/>
      <c r="N112" s="264"/>
    </row>
    <row r="113" spans="2:14">
      <c r="B113" s="281"/>
      <c r="C113" s="244"/>
      <c r="D113" s="244"/>
      <c r="E113" s="396" t="s">
        <v>124</v>
      </c>
      <c r="F113" s="244"/>
      <c r="G113" s="244"/>
      <c r="H113" s="396"/>
      <c r="I113" s="396"/>
      <c r="J113" s="396"/>
      <c r="K113" s="244"/>
      <c r="L113" s="244"/>
      <c r="M113" s="244"/>
      <c r="N113" s="264"/>
    </row>
    <row r="114" spans="2:14">
      <c r="B114" s="281"/>
      <c r="C114" s="244"/>
      <c r="D114" s="244"/>
      <c r="E114" s="397" t="s">
        <v>132</v>
      </c>
      <c r="F114" s="244"/>
      <c r="G114" s="244"/>
      <c r="H114" s="397"/>
      <c r="I114" s="397"/>
      <c r="J114" s="397"/>
      <c r="K114" s="244"/>
      <c r="L114" s="244"/>
      <c r="M114" s="244"/>
      <c r="N114" s="264"/>
    </row>
    <row r="115" spans="2:14">
      <c r="B115" s="398"/>
      <c r="C115" s="249"/>
      <c r="D115" s="249"/>
      <c r="E115" s="244" t="s">
        <v>126</v>
      </c>
      <c r="F115" s="244"/>
      <c r="G115" s="244"/>
      <c r="H115" s="244"/>
      <c r="I115" s="244"/>
      <c r="J115" s="244"/>
      <c r="K115" s="249"/>
      <c r="L115" s="249"/>
      <c r="M115" s="249"/>
      <c r="N115" s="252"/>
    </row>
    <row r="116" spans="2:14">
      <c r="B116" s="398"/>
      <c r="C116" s="249"/>
      <c r="D116" s="249"/>
      <c r="E116" s="249"/>
      <c r="F116" s="244"/>
      <c r="G116" s="244"/>
      <c r="H116" s="244"/>
      <c r="I116" s="244"/>
      <c r="J116" s="244"/>
      <c r="K116" s="249"/>
      <c r="L116" s="249"/>
      <c r="M116" s="249"/>
      <c r="N116" s="252"/>
    </row>
    <row r="117" spans="2:14">
      <c r="B117" s="398" t="s">
        <v>133</v>
      </c>
      <c r="C117" s="397"/>
      <c r="D117" s="397"/>
      <c r="E117" s="244"/>
      <c r="F117" s="244"/>
      <c r="G117" s="244"/>
      <c r="H117" s="244"/>
      <c r="I117" s="244"/>
      <c r="J117" s="858"/>
      <c r="K117" s="858"/>
      <c r="L117" s="858"/>
      <c r="M117" s="858"/>
      <c r="N117" s="859"/>
    </row>
    <row r="118" spans="2:14" ht="15.75" thickBot="1">
      <c r="B118" s="253" t="s">
        <v>134</v>
      </c>
      <c r="C118" s="399"/>
      <c r="D118" s="399"/>
      <c r="E118" s="292"/>
      <c r="F118" s="292"/>
      <c r="G118" s="292"/>
      <c r="H118" s="292"/>
      <c r="I118" s="292"/>
      <c r="J118" s="860"/>
      <c r="K118" s="860"/>
      <c r="L118" s="860"/>
      <c r="M118" s="860"/>
      <c r="N118" s="861"/>
    </row>
  </sheetData>
  <mergeCells count="66">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6:I46"/>
    <mergeCell ref="L46:M46"/>
    <mergeCell ref="B36:H36"/>
    <mergeCell ref="B37:H37"/>
    <mergeCell ref="B38:H38"/>
    <mergeCell ref="I38:J38"/>
    <mergeCell ref="L38:M38"/>
    <mergeCell ref="B39:H39"/>
    <mergeCell ref="B40:D40"/>
    <mergeCell ref="B41:H41"/>
    <mergeCell ref="I41:J41"/>
    <mergeCell ref="L41:M41"/>
    <mergeCell ref="B42:M42"/>
    <mergeCell ref="L5:L6"/>
    <mergeCell ref="M5:M6"/>
    <mergeCell ref="N5:N6"/>
    <mergeCell ref="C6:J6"/>
    <mergeCell ref="B35:H35"/>
    <mergeCell ref="D11:E11"/>
    <mergeCell ref="L12:N12"/>
    <mergeCell ref="F25:H25"/>
    <mergeCell ref="B27:N27"/>
    <mergeCell ref="C29:I29"/>
    <mergeCell ref="L29:M29"/>
    <mergeCell ref="C30:J30"/>
    <mergeCell ref="L30:M30"/>
    <mergeCell ref="B34:H34"/>
    <mergeCell ref="I34:J34"/>
    <mergeCell ref="L34:M34"/>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200025</xdr:colOff>
                <xdr:row>0</xdr:row>
                <xdr:rowOff>171450</xdr:rowOff>
              </from>
              <to>
                <xdr:col>1</xdr:col>
                <xdr:colOff>981075</xdr:colOff>
                <xdr:row>4</xdr:row>
                <xdr:rowOff>104775</xdr:rowOff>
              </to>
            </anchor>
          </objectPr>
        </oleObject>
      </mc:Choice>
      <mc:Fallback>
        <oleObject progId="PBrush" shapeId="6145" r:id="rId3"/>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5976C-003F-4D3D-9251-9862F2004A36}">
  <sheetPr>
    <tabColor rgb="FF00FF00"/>
    <pageSetUpPr fitToPage="1"/>
  </sheetPr>
  <dimension ref="A1:L106"/>
  <sheetViews>
    <sheetView showGridLines="0" view="pageBreakPreview" topLeftCell="A60" zoomScale="80" zoomScaleNormal="75" zoomScaleSheetLayoutView="80" workbookViewId="0">
      <selection activeCell="J45" sqref="J45:K45"/>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'[142]PTO. GENERAL'!B17</f>
        <v>630.1</v>
      </c>
      <c r="B30" s="650" t="s">
        <v>173</v>
      </c>
      <c r="C30" s="651"/>
      <c r="D30" s="651"/>
      <c r="E30" s="651"/>
      <c r="F30" s="651"/>
      <c r="G30" s="651"/>
      <c r="H30" s="652"/>
      <c r="I30" s="161"/>
      <c r="J30" s="653" t="str">
        <f>'[142]PTO. GENERAL'!F17</f>
        <v>M3</v>
      </c>
      <c r="K30" s="654"/>
      <c r="L30" s="445">
        <f>+'PRESUPUESTO OFICIAL (Entidad)'!I19</f>
        <v>30</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174</v>
      </c>
      <c r="B35" s="632"/>
      <c r="C35" s="632"/>
      <c r="D35" s="632"/>
      <c r="E35" s="632"/>
      <c r="F35" s="633"/>
      <c r="G35" s="634"/>
      <c r="H35" s="633"/>
      <c r="I35" s="117">
        <v>10000</v>
      </c>
      <c r="J35" s="635">
        <v>1.5</v>
      </c>
      <c r="K35" s="636"/>
      <c r="L35" s="114">
        <f>I35/J35</f>
        <v>6666.666666666667</v>
      </c>
    </row>
    <row r="36" spans="1:12" s="79" customFormat="1" ht="12">
      <c r="A36" s="631" t="s">
        <v>175</v>
      </c>
      <c r="B36" s="632"/>
      <c r="C36" s="632"/>
      <c r="D36" s="632"/>
      <c r="E36" s="632"/>
      <c r="F36" s="633"/>
      <c r="G36" s="634"/>
      <c r="H36" s="633"/>
      <c r="I36" s="117">
        <v>7000</v>
      </c>
      <c r="J36" s="635">
        <v>1.5</v>
      </c>
      <c r="K36" s="636"/>
      <c r="L36" s="114">
        <f>I36/J36</f>
        <v>4666.666666666667</v>
      </c>
    </row>
    <row r="37" spans="1:12" s="79" customFormat="1" thickBot="1">
      <c r="A37" s="631" t="s">
        <v>139</v>
      </c>
      <c r="B37" s="632"/>
      <c r="C37" s="632"/>
      <c r="D37" s="632"/>
      <c r="E37" s="632"/>
      <c r="F37" s="633"/>
      <c r="G37" s="666"/>
      <c r="H37" s="665"/>
      <c r="I37" s="115"/>
      <c r="J37" s="667"/>
      <c r="K37" s="668"/>
      <c r="L37" s="135">
        <f>L63*0.05</f>
        <v>2338.1944444444448</v>
      </c>
    </row>
    <row r="38" spans="1:12" s="79" customFormat="1" thickBot="1">
      <c r="A38" s="669" t="s">
        <v>105</v>
      </c>
      <c r="B38" s="670"/>
      <c r="C38" s="670"/>
      <c r="D38" s="670"/>
      <c r="E38" s="670"/>
      <c r="F38" s="670"/>
      <c r="G38" s="670"/>
      <c r="H38" s="670"/>
      <c r="I38" s="670"/>
      <c r="J38" s="670"/>
      <c r="K38" s="671"/>
      <c r="L38" s="91">
        <f>SUM(L35:L37)</f>
        <v>13671.527777777779</v>
      </c>
    </row>
    <row r="39" spans="1:12" s="79" customFormat="1" ht="12">
      <c r="A39" s="144"/>
      <c r="B39" s="93"/>
      <c r="C39" s="93"/>
      <c r="D39" s="93"/>
      <c r="E39" s="93"/>
      <c r="F39" s="93"/>
      <c r="G39" s="93"/>
      <c r="H39" s="93"/>
      <c r="I39" s="93"/>
      <c r="J39" s="93"/>
      <c r="K39" s="93"/>
      <c r="L39" s="92"/>
    </row>
    <row r="40" spans="1:12">
      <c r="A40" s="112" t="s">
        <v>106</v>
      </c>
      <c r="B40" s="111"/>
      <c r="C40" s="111"/>
      <c r="D40" s="111"/>
      <c r="E40" s="111"/>
      <c r="F40" s="111"/>
      <c r="G40" s="111"/>
      <c r="H40" s="111"/>
      <c r="I40" s="111"/>
      <c r="J40" s="111"/>
      <c r="K40" s="111"/>
      <c r="L40" s="110"/>
    </row>
    <row r="41" spans="1:12" s="79" customFormat="1" ht="3.75" customHeight="1" thickBot="1">
      <c r="A41" s="143"/>
      <c r="B41" s="142"/>
      <c r="C41" s="142"/>
      <c r="D41" s="142"/>
      <c r="E41" s="142"/>
      <c r="F41" s="142"/>
      <c r="G41" s="142"/>
      <c r="H41" s="93"/>
      <c r="I41" s="93"/>
      <c r="J41" s="93"/>
      <c r="K41" s="93"/>
      <c r="L41" s="92"/>
    </row>
    <row r="42" spans="1:12" s="79" customFormat="1" ht="12">
      <c r="A42" s="655" t="s">
        <v>97</v>
      </c>
      <c r="B42" s="656"/>
      <c r="C42" s="656"/>
      <c r="D42" s="656"/>
      <c r="E42" s="656"/>
      <c r="F42" s="656"/>
      <c r="G42" s="657"/>
      <c r="H42" s="140" t="s">
        <v>99</v>
      </c>
      <c r="I42" s="141" t="s">
        <v>13</v>
      </c>
      <c r="J42" s="660" t="s">
        <v>107</v>
      </c>
      <c r="K42" s="657"/>
      <c r="L42" s="139" t="s">
        <v>104</v>
      </c>
    </row>
    <row r="43" spans="1:12" s="79" customFormat="1" ht="12">
      <c r="A43" s="631" t="s">
        <v>176</v>
      </c>
      <c r="B43" s="632"/>
      <c r="C43" s="632"/>
      <c r="D43" s="632"/>
      <c r="E43" s="632"/>
      <c r="F43" s="632"/>
      <c r="G43" s="633"/>
      <c r="H43" s="138" t="s">
        <v>22</v>
      </c>
      <c r="I43" s="129">
        <v>0.85</v>
      </c>
      <c r="J43" s="661">
        <v>69020</v>
      </c>
      <c r="K43" s="662"/>
      <c r="L43" s="114">
        <f>I43*J43</f>
        <v>58667</v>
      </c>
    </row>
    <row r="44" spans="1:12" s="79" customFormat="1" ht="12">
      <c r="A44" s="631" t="s">
        <v>177</v>
      </c>
      <c r="B44" s="632"/>
      <c r="C44" s="632"/>
      <c r="D44" s="632"/>
      <c r="E44" s="632"/>
      <c r="F44" s="632"/>
      <c r="G44" s="633"/>
      <c r="H44" s="138" t="s">
        <v>178</v>
      </c>
      <c r="I44" s="129">
        <v>160</v>
      </c>
      <c r="J44" s="741">
        <v>110</v>
      </c>
      <c r="K44" s="742"/>
      <c r="L44" s="114">
        <f>I44*J44</f>
        <v>17600</v>
      </c>
    </row>
    <row r="45" spans="1:12" s="79" customFormat="1" ht="12">
      <c r="A45" s="631" t="s">
        <v>179</v>
      </c>
      <c r="B45" s="632"/>
      <c r="C45" s="632"/>
      <c r="D45" s="632"/>
      <c r="E45" s="632"/>
      <c r="F45" s="632"/>
      <c r="G45" s="633"/>
      <c r="H45" s="138" t="s">
        <v>22</v>
      </c>
      <c r="I45" s="129">
        <v>0.55000000000000004</v>
      </c>
      <c r="J45" s="661">
        <v>42840</v>
      </c>
      <c r="K45" s="662"/>
      <c r="L45" s="114">
        <f>I45*J45</f>
        <v>23562.000000000004</v>
      </c>
    </row>
    <row r="46" spans="1:12" s="79" customFormat="1" ht="12">
      <c r="A46" s="631" t="s">
        <v>180</v>
      </c>
      <c r="B46" s="632"/>
      <c r="C46" s="632"/>
      <c r="D46" s="632"/>
      <c r="E46" s="632"/>
      <c r="F46" s="632"/>
      <c r="G46" s="633"/>
      <c r="H46" s="138" t="s">
        <v>181</v>
      </c>
      <c r="I46" s="129">
        <v>350</v>
      </c>
      <c r="J46" s="661">
        <v>600</v>
      </c>
      <c r="K46" s="662"/>
      <c r="L46" s="114">
        <f>I46*J46</f>
        <v>210000</v>
      </c>
    </row>
    <row r="47" spans="1:12" s="79" customFormat="1" ht="12">
      <c r="A47" s="631" t="s">
        <v>182</v>
      </c>
      <c r="B47" s="632"/>
      <c r="C47" s="632"/>
      <c r="D47" s="632"/>
      <c r="E47" s="632"/>
      <c r="F47" s="632"/>
      <c r="G47" s="633"/>
      <c r="H47" s="138" t="s">
        <v>49</v>
      </c>
      <c r="I47" s="129">
        <v>4.7</v>
      </c>
      <c r="J47" s="661">
        <v>15000</v>
      </c>
      <c r="K47" s="662"/>
      <c r="L47" s="114">
        <f>I47*J47</f>
        <v>70500</v>
      </c>
    </row>
    <row r="48" spans="1:12" s="79" customFormat="1" thickBot="1">
      <c r="A48" s="631" t="s">
        <v>183</v>
      </c>
      <c r="B48" s="632"/>
      <c r="C48" s="632"/>
      <c r="D48" s="632"/>
      <c r="E48" s="632"/>
      <c r="F48" s="632"/>
      <c r="G48" s="633"/>
      <c r="H48" s="137"/>
      <c r="I48" s="136"/>
      <c r="J48" s="672"/>
      <c r="K48" s="673"/>
      <c r="L48" s="135">
        <f>SUM(L43:L46)*0.01</f>
        <v>3098.29</v>
      </c>
    </row>
    <row r="49" spans="1:12" s="79" customFormat="1" thickBot="1">
      <c r="A49" s="669" t="s">
        <v>105</v>
      </c>
      <c r="B49" s="670"/>
      <c r="C49" s="670"/>
      <c r="D49" s="670"/>
      <c r="E49" s="670"/>
      <c r="F49" s="670"/>
      <c r="G49" s="670"/>
      <c r="H49" s="670"/>
      <c r="I49" s="670"/>
      <c r="J49" s="670"/>
      <c r="K49" s="671"/>
      <c r="L49" s="91">
        <f>SUM(L43:L48)</f>
        <v>383427.29</v>
      </c>
    </row>
    <row r="50" spans="1:12" s="79" customFormat="1" ht="12">
      <c r="A50" s="94"/>
      <c r="B50" s="93"/>
      <c r="C50" s="93"/>
      <c r="D50" s="93"/>
      <c r="E50" s="93"/>
      <c r="F50" s="93"/>
      <c r="G50" s="93"/>
      <c r="H50" s="93"/>
      <c r="I50" s="93"/>
      <c r="J50" s="93"/>
      <c r="K50" s="93"/>
      <c r="L50" s="92"/>
    </row>
    <row r="51" spans="1:12" s="79" customFormat="1">
      <c r="A51" s="112" t="s">
        <v>108</v>
      </c>
      <c r="B51" s="105"/>
      <c r="C51" s="105"/>
      <c r="D51" s="105"/>
      <c r="E51" s="105"/>
      <c r="F51" s="105"/>
      <c r="G51" s="105"/>
      <c r="H51" s="105"/>
      <c r="I51" s="105"/>
      <c r="J51" s="105"/>
      <c r="K51" s="105"/>
      <c r="L51" s="134"/>
    </row>
    <row r="52" spans="1:12" s="79" customFormat="1" ht="3.75" customHeight="1" thickBot="1">
      <c r="A52" s="94"/>
      <c r="B52" s="93"/>
      <c r="C52" s="93"/>
      <c r="D52" s="93"/>
      <c r="E52" s="93"/>
      <c r="F52" s="93"/>
      <c r="G52" s="93"/>
      <c r="H52" s="93"/>
      <c r="I52" s="93"/>
      <c r="J52" s="93"/>
      <c r="K52" s="93"/>
      <c r="L52" s="92"/>
    </row>
    <row r="53" spans="1:12" s="79" customFormat="1" ht="36" customHeight="1">
      <c r="A53" s="677" t="s">
        <v>109</v>
      </c>
      <c r="B53" s="678"/>
      <c r="C53" s="678"/>
      <c r="D53" s="678"/>
      <c r="E53" s="679"/>
      <c r="F53" s="124" t="s">
        <v>99</v>
      </c>
      <c r="G53" s="122" t="s">
        <v>110</v>
      </c>
      <c r="H53" s="123" t="s">
        <v>111</v>
      </c>
      <c r="I53" s="122" t="s">
        <v>112</v>
      </c>
      <c r="J53" s="680" t="s">
        <v>113</v>
      </c>
      <c r="K53" s="679"/>
      <c r="L53" s="133" t="s">
        <v>104</v>
      </c>
    </row>
    <row r="54" spans="1:12" s="79" customFormat="1" ht="12">
      <c r="A54" s="631" t="s">
        <v>184</v>
      </c>
      <c r="B54" s="632"/>
      <c r="C54" s="632"/>
      <c r="D54" s="632"/>
      <c r="E54" s="633"/>
      <c r="F54" s="131" t="str">
        <f>H45</f>
        <v>M3</v>
      </c>
      <c r="G54" s="129">
        <f>I45</f>
        <v>0.55000000000000004</v>
      </c>
      <c r="H54" s="130">
        <v>12</v>
      </c>
      <c r="I54" s="129">
        <f>G54*H54</f>
        <v>6.6000000000000005</v>
      </c>
      <c r="J54" s="741">
        <v>1300</v>
      </c>
      <c r="K54" s="742"/>
      <c r="L54" s="114">
        <f>I54*J54</f>
        <v>8580</v>
      </c>
    </row>
    <row r="55" spans="1:12" s="79" customFormat="1" ht="15.75" customHeight="1" thickBot="1">
      <c r="A55" s="663" t="s">
        <v>185</v>
      </c>
      <c r="B55" s="664"/>
      <c r="C55" s="664"/>
      <c r="D55" s="664"/>
      <c r="E55" s="665"/>
      <c r="F55" s="128" t="str">
        <f>H43</f>
        <v>M3</v>
      </c>
      <c r="G55" s="126">
        <f>I43</f>
        <v>0.85</v>
      </c>
      <c r="H55" s="127">
        <f>H54</f>
        <v>12</v>
      </c>
      <c r="I55" s="126">
        <f>G55*H55</f>
        <v>10.199999999999999</v>
      </c>
      <c r="J55" s="876">
        <f>J54</f>
        <v>1300</v>
      </c>
      <c r="K55" s="877"/>
      <c r="L55" s="125">
        <f>I55*J55</f>
        <v>13259.999999999998</v>
      </c>
    </row>
    <row r="56" spans="1:12" s="79" customFormat="1" thickBot="1">
      <c r="A56" s="674" t="s">
        <v>105</v>
      </c>
      <c r="B56" s="675"/>
      <c r="C56" s="675"/>
      <c r="D56" s="675"/>
      <c r="E56" s="675"/>
      <c r="F56" s="675"/>
      <c r="G56" s="675"/>
      <c r="H56" s="675"/>
      <c r="I56" s="675"/>
      <c r="J56" s="675"/>
      <c r="K56" s="676"/>
      <c r="L56" s="91">
        <f>SUM(L54:L55)</f>
        <v>21840</v>
      </c>
    </row>
    <row r="57" spans="1:12" s="79" customFormat="1" ht="12">
      <c r="A57" s="94"/>
      <c r="B57" s="93"/>
      <c r="C57" s="93"/>
      <c r="D57" s="93"/>
      <c r="E57" s="93"/>
      <c r="F57" s="93"/>
      <c r="G57" s="93"/>
      <c r="H57" s="93"/>
      <c r="I57" s="93"/>
      <c r="J57" s="93"/>
      <c r="K57" s="93"/>
      <c r="L57" s="92"/>
    </row>
    <row r="58" spans="1:12">
      <c r="A58" s="112" t="s">
        <v>114</v>
      </c>
      <c r="B58" s="111"/>
      <c r="C58" s="111"/>
      <c r="D58" s="111"/>
      <c r="E58" s="111"/>
      <c r="F58" s="111"/>
      <c r="G58" s="111"/>
      <c r="H58" s="111"/>
      <c r="I58" s="111"/>
      <c r="J58" s="111"/>
      <c r="K58" s="111"/>
      <c r="L58" s="110"/>
    </row>
    <row r="59" spans="1:12" s="79" customFormat="1" ht="3.75" customHeight="1" thickBot="1">
      <c r="A59" s="94"/>
      <c r="B59" s="93"/>
      <c r="C59" s="93"/>
      <c r="D59" s="93"/>
      <c r="E59" s="93"/>
      <c r="F59" s="93"/>
      <c r="G59" s="93"/>
      <c r="H59" s="93"/>
      <c r="I59" s="93"/>
      <c r="J59" s="93"/>
      <c r="K59" s="93"/>
      <c r="L59" s="92"/>
    </row>
    <row r="60" spans="1:12" s="79" customFormat="1" ht="25.5" customHeight="1">
      <c r="A60" s="677" t="s">
        <v>97</v>
      </c>
      <c r="B60" s="678"/>
      <c r="C60" s="678"/>
      <c r="D60" s="678"/>
      <c r="E60" s="678"/>
      <c r="F60" s="679"/>
      <c r="G60" s="124" t="s">
        <v>115</v>
      </c>
      <c r="H60" s="123" t="s">
        <v>116</v>
      </c>
      <c r="I60" s="122" t="s">
        <v>117</v>
      </c>
      <c r="J60" s="684" t="s">
        <v>103</v>
      </c>
      <c r="K60" s="685"/>
      <c r="L60" s="121" t="s">
        <v>104</v>
      </c>
    </row>
    <row r="61" spans="1:12" s="79" customFormat="1" ht="12">
      <c r="A61" s="631" t="s">
        <v>186</v>
      </c>
      <c r="B61" s="632"/>
      <c r="C61" s="632"/>
      <c r="D61" s="632"/>
      <c r="E61" s="632"/>
      <c r="F61" s="632"/>
      <c r="G61" s="451">
        <f>1300000/30*5</f>
        <v>216666.66666666669</v>
      </c>
      <c r="H61" s="118">
        <v>1.85</v>
      </c>
      <c r="I61" s="117">
        <f>G61*H61</f>
        <v>400833.33333333337</v>
      </c>
      <c r="J61" s="686">
        <f>J36*8</f>
        <v>12</v>
      </c>
      <c r="K61" s="687"/>
      <c r="L61" s="114">
        <f>I61/J61</f>
        <v>33402.777777777781</v>
      </c>
    </row>
    <row r="62" spans="1:12" s="79" customFormat="1" thickBot="1">
      <c r="A62" s="631" t="s">
        <v>187</v>
      </c>
      <c r="B62" s="632"/>
      <c r="C62" s="632"/>
      <c r="D62" s="632"/>
      <c r="E62" s="632"/>
      <c r="F62" s="632"/>
      <c r="G62" s="452">
        <f>1300000/30*2</f>
        <v>86666.666666666672</v>
      </c>
      <c r="H62" s="116">
        <f>H61</f>
        <v>1.85</v>
      </c>
      <c r="I62" s="115">
        <f>G62*H62</f>
        <v>160333.33333333334</v>
      </c>
      <c r="J62" s="688">
        <f>J61</f>
        <v>12</v>
      </c>
      <c r="K62" s="689"/>
      <c r="L62" s="114">
        <f>I62/J62</f>
        <v>13361.111111111111</v>
      </c>
    </row>
    <row r="63" spans="1:12" s="79" customFormat="1" thickBot="1">
      <c r="A63" s="669" t="s">
        <v>105</v>
      </c>
      <c r="B63" s="670"/>
      <c r="C63" s="670"/>
      <c r="D63" s="670"/>
      <c r="E63" s="670"/>
      <c r="F63" s="670"/>
      <c r="G63" s="670"/>
      <c r="H63" s="670"/>
      <c r="I63" s="670"/>
      <c r="J63" s="670"/>
      <c r="K63" s="671"/>
      <c r="L63" s="91">
        <f>SUM(L61:L62)</f>
        <v>46763.888888888891</v>
      </c>
    </row>
    <row r="64" spans="1:12" s="79" customFormat="1" ht="8.25" customHeight="1" thickBot="1">
      <c r="A64" s="94"/>
      <c r="B64" s="93"/>
      <c r="C64" s="93"/>
      <c r="D64" s="93"/>
      <c r="E64" s="93"/>
      <c r="F64" s="93"/>
      <c r="G64" s="93"/>
      <c r="H64" s="93"/>
      <c r="I64" s="93"/>
      <c r="J64" s="93"/>
      <c r="K64" s="93"/>
      <c r="L64" s="92"/>
    </row>
    <row r="65" spans="1:12" s="79" customFormat="1" thickBot="1">
      <c r="A65" s="669" t="s">
        <v>118</v>
      </c>
      <c r="B65" s="670"/>
      <c r="C65" s="670"/>
      <c r="D65" s="670"/>
      <c r="E65" s="670"/>
      <c r="F65" s="670"/>
      <c r="G65" s="670"/>
      <c r="H65" s="670"/>
      <c r="I65" s="670"/>
      <c r="J65" s="670"/>
      <c r="K65" s="671"/>
      <c r="L65" s="113">
        <f>L38+L49+L56+L63</f>
        <v>465702.70666666661</v>
      </c>
    </row>
    <row r="66" spans="1:12" s="79" customFormat="1" ht="9" customHeight="1">
      <c r="A66" s="94"/>
      <c r="B66" s="93"/>
      <c r="C66" s="93"/>
      <c r="D66" s="93"/>
      <c r="E66" s="93"/>
      <c r="F66" s="93"/>
      <c r="G66" s="93"/>
      <c r="H66" s="93"/>
      <c r="I66" s="93"/>
      <c r="J66" s="93"/>
      <c r="K66" s="93"/>
      <c r="L66" s="92"/>
    </row>
    <row r="67" spans="1:12">
      <c r="A67" s="112" t="s">
        <v>119</v>
      </c>
      <c r="B67" s="111"/>
      <c r="C67" s="111"/>
      <c r="D67" s="111"/>
      <c r="E67" s="111"/>
      <c r="F67" s="111"/>
      <c r="G67" s="111"/>
      <c r="H67" s="111"/>
      <c r="I67" s="111"/>
      <c r="J67" s="111"/>
      <c r="K67" s="111"/>
      <c r="L67" s="110"/>
    </row>
    <row r="68" spans="1:12" s="79" customFormat="1" ht="3.75" customHeight="1" thickBot="1">
      <c r="A68" s="94"/>
      <c r="B68" s="93"/>
      <c r="C68" s="93"/>
      <c r="D68" s="93"/>
      <c r="E68" s="93"/>
      <c r="F68" s="93"/>
      <c r="G68" s="93"/>
      <c r="H68" s="93"/>
      <c r="I68" s="93"/>
      <c r="J68" s="93"/>
      <c r="K68" s="93"/>
      <c r="L68" s="92"/>
    </row>
    <row r="69" spans="1:12" s="79" customFormat="1" ht="12">
      <c r="A69" s="655" t="s">
        <v>97</v>
      </c>
      <c r="B69" s="656"/>
      <c r="C69" s="656"/>
      <c r="D69" s="656"/>
      <c r="E69" s="656"/>
      <c r="F69" s="656"/>
      <c r="G69" s="109"/>
      <c r="H69" s="107"/>
      <c r="I69" s="108" t="s">
        <v>120</v>
      </c>
      <c r="J69" s="690" t="s">
        <v>121</v>
      </c>
      <c r="K69" s="691"/>
      <c r="L69" s="106"/>
    </row>
    <row r="70" spans="1:12" s="79" customFormat="1" ht="12">
      <c r="A70" s="692" t="s">
        <v>145</v>
      </c>
      <c r="B70" s="693"/>
      <c r="C70" s="693"/>
      <c r="D70" s="693"/>
      <c r="E70" s="693"/>
      <c r="F70" s="693"/>
      <c r="G70" s="102"/>
      <c r="H70" s="101"/>
      <c r="I70" s="96">
        <f>'[142]PTO. GENERAL'!I30</f>
        <v>0.2</v>
      </c>
      <c r="J70" s="694">
        <f>L65*I70</f>
        <v>93140.541333333327</v>
      </c>
      <c r="K70" s="695"/>
      <c r="L70" s="95"/>
    </row>
    <row r="71" spans="1:12" s="79" customFormat="1" ht="12">
      <c r="A71" s="104" t="s">
        <v>146</v>
      </c>
      <c r="B71" s="103"/>
      <c r="C71" s="103"/>
      <c r="D71" s="103"/>
      <c r="E71" s="103"/>
      <c r="F71" s="103"/>
      <c r="G71" s="102"/>
      <c r="H71" s="101"/>
      <c r="I71" s="96">
        <f>'[142]PTO. GENERAL'!I31</f>
        <v>0.05</v>
      </c>
      <c r="J71" s="694">
        <f>L65*I71</f>
        <v>23285.135333333332</v>
      </c>
      <c r="K71" s="695"/>
      <c r="L71" s="95"/>
    </row>
    <row r="72" spans="1:12" s="79" customFormat="1" thickBot="1">
      <c r="A72" s="100" t="s">
        <v>147</v>
      </c>
      <c r="B72" s="99"/>
      <c r="C72" s="99"/>
      <c r="D72" s="99"/>
      <c r="E72" s="99"/>
      <c r="F72" s="99"/>
      <c r="G72" s="98"/>
      <c r="H72" s="97"/>
      <c r="I72" s="96">
        <f>'[142]PTO. GENERAL'!I32</f>
        <v>0.05</v>
      </c>
      <c r="J72" s="681">
        <f>L65*I72</f>
        <v>23285.135333333332</v>
      </c>
      <c r="K72" s="682"/>
      <c r="L72" s="95"/>
    </row>
    <row r="73" spans="1:12" s="79" customFormat="1" thickBot="1">
      <c r="A73" s="669" t="s">
        <v>105</v>
      </c>
      <c r="B73" s="670"/>
      <c r="C73" s="670"/>
      <c r="D73" s="670"/>
      <c r="E73" s="670"/>
      <c r="F73" s="670"/>
      <c r="G73" s="670"/>
      <c r="H73" s="670"/>
      <c r="I73" s="670"/>
      <c r="J73" s="670"/>
      <c r="K73" s="671"/>
      <c r="L73" s="91">
        <f>SUM(J70:K72)</f>
        <v>139710.81200000001</v>
      </c>
    </row>
    <row r="74" spans="1:12" s="79" customFormat="1" ht="7.5" customHeight="1" thickBot="1">
      <c r="A74" s="94"/>
      <c r="B74" s="93"/>
      <c r="C74" s="93"/>
      <c r="D74" s="93"/>
      <c r="E74" s="93"/>
      <c r="F74" s="93"/>
      <c r="G74" s="93"/>
      <c r="H74" s="93"/>
      <c r="I74" s="93"/>
      <c r="J74" s="93"/>
      <c r="K74" s="93"/>
      <c r="L74" s="92"/>
    </row>
    <row r="75" spans="1:12" s="79" customFormat="1" thickBot="1">
      <c r="A75" s="669" t="s">
        <v>122</v>
      </c>
      <c r="B75" s="670"/>
      <c r="C75" s="670"/>
      <c r="D75" s="670"/>
      <c r="E75" s="670"/>
      <c r="F75" s="670"/>
      <c r="G75" s="670"/>
      <c r="H75" s="670"/>
      <c r="I75" s="670"/>
      <c r="J75" s="670"/>
      <c r="K75" s="671"/>
      <c r="L75" s="91">
        <f>ROUND(L65+L73,0)</f>
        <v>605414</v>
      </c>
    </row>
    <row r="76" spans="1:12">
      <c r="A76" s="90"/>
      <c r="B76" s="89"/>
      <c r="C76" s="89"/>
      <c r="D76" s="89"/>
      <c r="E76" s="89"/>
      <c r="F76" s="89"/>
      <c r="G76" s="89"/>
      <c r="H76" s="89"/>
      <c r="I76" s="89"/>
      <c r="J76" s="89"/>
      <c r="K76" s="89"/>
      <c r="L76" s="88"/>
    </row>
    <row r="77" spans="1:12">
      <c r="A77" s="78"/>
      <c r="L77" s="77"/>
    </row>
    <row r="78" spans="1:12">
      <c r="A78" s="78"/>
      <c r="L78" s="77"/>
    </row>
    <row r="79" spans="1:12">
      <c r="A79" s="78"/>
      <c r="L79" s="77"/>
    </row>
    <row r="80" spans="1:12" s="79" customFormat="1" ht="12">
      <c r="A80" s="81"/>
      <c r="D80" s="683" t="s">
        <v>123</v>
      </c>
      <c r="E80" s="683"/>
      <c r="F80" s="683"/>
      <c r="G80" s="683"/>
      <c r="H80" s="683"/>
      <c r="L80" s="80"/>
    </row>
    <row r="81" spans="1:12" s="79" customFormat="1" ht="12">
      <c r="A81" s="81"/>
      <c r="D81" s="696" t="s">
        <v>124</v>
      </c>
      <c r="E81" s="696"/>
      <c r="F81" s="696"/>
      <c r="G81" s="696"/>
      <c r="H81" s="696"/>
      <c r="L81" s="80"/>
    </row>
    <row r="82" spans="1:12">
      <c r="A82" s="78"/>
      <c r="D82" s="697" t="s">
        <v>125</v>
      </c>
      <c r="E82" s="697"/>
      <c r="F82" s="697"/>
      <c r="G82" s="697"/>
      <c r="H82" s="697"/>
      <c r="L82" s="77"/>
    </row>
    <row r="83" spans="1:12">
      <c r="A83" s="78"/>
      <c r="D83" s="697" t="s">
        <v>126</v>
      </c>
      <c r="E83" s="697"/>
      <c r="F83" s="697"/>
      <c r="G83" s="697"/>
      <c r="H83" s="697"/>
      <c r="L83" s="77"/>
    </row>
    <row r="84" spans="1:12" ht="13.5" thickBot="1">
      <c r="A84" s="78"/>
      <c r="E84" s="68" t="s">
        <v>127</v>
      </c>
      <c r="L84" s="77"/>
    </row>
    <row r="85" spans="1:12" ht="15" customHeight="1">
      <c r="A85" s="87" t="s">
        <v>128</v>
      </c>
      <c r="B85" s="86"/>
      <c r="C85" s="702"/>
      <c r="D85" s="702"/>
      <c r="E85" s="702"/>
      <c r="F85" s="702"/>
      <c r="G85" s="702"/>
      <c r="H85" s="702"/>
      <c r="I85" s="702"/>
      <c r="J85" s="702"/>
      <c r="K85" s="702"/>
      <c r="L85" s="703"/>
    </row>
    <row r="86" spans="1:12">
      <c r="A86" s="704"/>
      <c r="B86" s="705"/>
      <c r="C86" s="705"/>
      <c r="D86" s="705"/>
      <c r="E86" s="705"/>
      <c r="F86" s="705"/>
      <c r="G86" s="705"/>
      <c r="H86" s="705"/>
      <c r="I86" s="705"/>
      <c r="J86" s="705"/>
      <c r="K86" s="705"/>
      <c r="L86" s="706"/>
    </row>
    <row r="87" spans="1:12">
      <c r="A87" s="704"/>
      <c r="B87" s="705"/>
      <c r="C87" s="705"/>
      <c r="D87" s="705"/>
      <c r="E87" s="705"/>
      <c r="F87" s="705"/>
      <c r="G87" s="705"/>
      <c r="H87" s="705"/>
      <c r="I87" s="705"/>
      <c r="J87" s="705"/>
      <c r="K87" s="705"/>
      <c r="L87" s="706"/>
    </row>
    <row r="88" spans="1:12">
      <c r="A88" s="704"/>
      <c r="B88" s="705"/>
      <c r="C88" s="705"/>
      <c r="D88" s="705"/>
      <c r="E88" s="705"/>
      <c r="F88" s="705"/>
      <c r="G88" s="705"/>
      <c r="H88" s="705"/>
      <c r="I88" s="705"/>
      <c r="J88" s="705"/>
      <c r="K88" s="705"/>
      <c r="L88" s="706"/>
    </row>
    <row r="89" spans="1:12" ht="15.75" customHeight="1" thickBot="1">
      <c r="A89" s="707"/>
      <c r="B89" s="708"/>
      <c r="C89" s="708"/>
      <c r="D89" s="708"/>
      <c r="E89" s="708"/>
      <c r="F89" s="708"/>
      <c r="G89" s="708"/>
      <c r="H89" s="708"/>
      <c r="I89" s="708"/>
      <c r="J89" s="708"/>
      <c r="K89" s="708"/>
      <c r="L89" s="709"/>
    </row>
    <row r="90" spans="1:12">
      <c r="A90" s="78"/>
      <c r="L90" s="77"/>
    </row>
    <row r="91" spans="1:12">
      <c r="A91" s="82" t="s">
        <v>129</v>
      </c>
      <c r="B91" s="75"/>
      <c r="C91" s="75"/>
      <c r="D91" s="75"/>
      <c r="E91" s="75"/>
      <c r="F91" s="75"/>
      <c r="G91" s="75"/>
      <c r="H91" s="75"/>
      <c r="I91" s="75"/>
      <c r="J91" s="75"/>
      <c r="K91" s="75"/>
      <c r="L91" s="74"/>
    </row>
    <row r="92" spans="1:12" ht="17.25" customHeight="1">
      <c r="A92" s="710" t="s">
        <v>130</v>
      </c>
      <c r="B92" s="711"/>
      <c r="C92" s="711"/>
      <c r="D92" s="711"/>
      <c r="E92" s="711"/>
      <c r="F92" s="711"/>
      <c r="G92" s="711"/>
      <c r="H92" s="711"/>
      <c r="I92" s="711"/>
      <c r="J92" s="711"/>
      <c r="K92" s="711"/>
      <c r="L92" s="712"/>
    </row>
    <row r="93" spans="1:12" ht="17.25" customHeight="1">
      <c r="A93" s="710"/>
      <c r="B93" s="711"/>
      <c r="C93" s="711"/>
      <c r="D93" s="711"/>
      <c r="E93" s="711"/>
      <c r="F93" s="711"/>
      <c r="G93" s="711"/>
      <c r="H93" s="711"/>
      <c r="I93" s="711"/>
      <c r="J93" s="711"/>
      <c r="K93" s="711"/>
      <c r="L93" s="712"/>
    </row>
    <row r="94" spans="1:12" ht="18.75" customHeight="1">
      <c r="A94" s="713" t="s">
        <v>131</v>
      </c>
      <c r="B94" s="714"/>
      <c r="C94" s="714"/>
      <c r="D94" s="714"/>
      <c r="E94" s="714"/>
      <c r="F94" s="714"/>
      <c r="G94" s="714"/>
      <c r="H94" s="714"/>
      <c r="I94" s="714"/>
      <c r="J94" s="714"/>
      <c r="K94" s="714"/>
      <c r="L94" s="715"/>
    </row>
    <row r="95" spans="1:12" ht="47.25" customHeight="1">
      <c r="A95" s="713"/>
      <c r="B95" s="714"/>
      <c r="C95" s="714"/>
      <c r="D95" s="714"/>
      <c r="E95" s="714"/>
      <c r="F95" s="714"/>
      <c r="G95" s="714"/>
      <c r="H95" s="714"/>
      <c r="I95" s="714"/>
      <c r="J95" s="714"/>
      <c r="K95" s="714"/>
      <c r="L95" s="715"/>
    </row>
    <row r="96" spans="1:12">
      <c r="A96" s="85"/>
      <c r="B96" s="84"/>
      <c r="C96" s="84"/>
      <c r="D96" s="84"/>
      <c r="E96" s="84"/>
      <c r="F96" s="84"/>
      <c r="G96" s="84"/>
      <c r="H96" s="84"/>
      <c r="I96" s="84"/>
      <c r="J96" s="84"/>
      <c r="K96" s="84"/>
      <c r="L96" s="83"/>
    </row>
    <row r="97" spans="1:12">
      <c r="A97" s="85"/>
      <c r="B97" s="84"/>
      <c r="C97" s="84"/>
      <c r="D97" s="84"/>
      <c r="E97" s="84"/>
      <c r="F97" s="84"/>
      <c r="G97" s="84"/>
      <c r="H97" s="84"/>
      <c r="I97" s="84"/>
      <c r="J97" s="84"/>
      <c r="K97" s="84"/>
      <c r="L97" s="83"/>
    </row>
    <row r="98" spans="1:12">
      <c r="A98" s="85"/>
      <c r="B98" s="84"/>
      <c r="C98" s="84"/>
      <c r="D98" s="84"/>
      <c r="E98" s="84"/>
      <c r="F98" s="84"/>
      <c r="G98" s="84"/>
      <c r="H98" s="84"/>
      <c r="I98" s="84"/>
      <c r="J98" s="84"/>
      <c r="K98" s="84"/>
      <c r="L98" s="83"/>
    </row>
    <row r="99" spans="1:12">
      <c r="A99" s="82"/>
      <c r="B99" s="75"/>
      <c r="C99" s="75"/>
      <c r="D99" s="75"/>
      <c r="E99" s="75"/>
      <c r="F99" s="75"/>
      <c r="G99" s="75"/>
      <c r="H99" s="75"/>
      <c r="I99" s="75"/>
      <c r="J99" s="75"/>
      <c r="K99" s="75"/>
      <c r="L99" s="74"/>
    </row>
    <row r="100" spans="1:12" s="79" customFormat="1" ht="12">
      <c r="A100" s="81"/>
      <c r="D100" s="683" t="s">
        <v>123</v>
      </c>
      <c r="E100" s="683"/>
      <c r="F100" s="683"/>
      <c r="G100" s="683"/>
      <c r="H100" s="683"/>
      <c r="L100" s="80"/>
    </row>
    <row r="101" spans="1:12" s="79" customFormat="1" ht="12">
      <c r="A101" s="81"/>
      <c r="D101" s="696" t="s">
        <v>124</v>
      </c>
      <c r="E101" s="696"/>
      <c r="F101" s="696"/>
      <c r="G101" s="696"/>
      <c r="H101" s="696"/>
      <c r="L101" s="80"/>
    </row>
    <row r="102" spans="1:12">
      <c r="A102" s="78"/>
      <c r="D102" s="697" t="s">
        <v>132</v>
      </c>
      <c r="E102" s="697"/>
      <c r="F102" s="697"/>
      <c r="G102" s="697"/>
      <c r="H102" s="697"/>
      <c r="L102" s="77"/>
    </row>
    <row r="103" spans="1:12">
      <c r="A103" s="76"/>
      <c r="B103" s="75"/>
      <c r="C103" s="75"/>
      <c r="D103" s="697" t="s">
        <v>126</v>
      </c>
      <c r="E103" s="697"/>
      <c r="F103" s="697"/>
      <c r="G103" s="697"/>
      <c r="H103" s="697"/>
      <c r="I103" s="75"/>
      <c r="J103" s="75"/>
      <c r="K103" s="75"/>
      <c r="L103" s="74"/>
    </row>
    <row r="104" spans="1:12" ht="13.5" customHeight="1">
      <c r="A104" s="76"/>
      <c r="B104" s="75"/>
      <c r="C104" s="75"/>
      <c r="D104" s="75"/>
      <c r="I104" s="75"/>
      <c r="J104" s="75"/>
      <c r="K104" s="75"/>
      <c r="L104" s="74"/>
    </row>
    <row r="105" spans="1:12" ht="12.75" customHeight="1">
      <c r="A105" s="73" t="s">
        <v>133</v>
      </c>
      <c r="B105" s="72"/>
      <c r="C105" s="72"/>
      <c r="H105" s="698"/>
      <c r="I105" s="698"/>
      <c r="J105" s="698"/>
      <c r="K105" s="698"/>
      <c r="L105" s="699"/>
    </row>
    <row r="106" spans="1:12" ht="13.5" customHeight="1" thickBot="1">
      <c r="A106" s="71" t="s">
        <v>134</v>
      </c>
      <c r="B106" s="70"/>
      <c r="C106" s="70"/>
      <c r="D106" s="69"/>
      <c r="E106" s="69"/>
      <c r="F106" s="69"/>
      <c r="G106" s="69"/>
      <c r="H106" s="700"/>
      <c r="I106" s="700"/>
      <c r="J106" s="700"/>
      <c r="K106" s="700"/>
      <c r="L106" s="701"/>
    </row>
  </sheetData>
  <mergeCells count="100">
    <mergeCell ref="D101:H101"/>
    <mergeCell ref="D102:H102"/>
    <mergeCell ref="D103:H103"/>
    <mergeCell ref="H105:L106"/>
    <mergeCell ref="A87:L87"/>
    <mergeCell ref="A88:L88"/>
    <mergeCell ref="A89:L89"/>
    <mergeCell ref="A92:L93"/>
    <mergeCell ref="A94:L95"/>
    <mergeCell ref="D100:H100"/>
    <mergeCell ref="A86:L86"/>
    <mergeCell ref="A70:F70"/>
    <mergeCell ref="J70:K70"/>
    <mergeCell ref="J71:K71"/>
    <mergeCell ref="J72:K72"/>
    <mergeCell ref="A73:K73"/>
    <mergeCell ref="A75:K75"/>
    <mergeCell ref="D80:H80"/>
    <mergeCell ref="D81:H81"/>
    <mergeCell ref="D82:H82"/>
    <mergeCell ref="D83:H83"/>
    <mergeCell ref="C85:L85"/>
    <mergeCell ref="A62:F62"/>
    <mergeCell ref="J62:K62"/>
    <mergeCell ref="A63:K63"/>
    <mergeCell ref="A65:K65"/>
    <mergeCell ref="A69:F69"/>
    <mergeCell ref="J69:K69"/>
    <mergeCell ref="A61:F61"/>
    <mergeCell ref="J61:K61"/>
    <mergeCell ref="A48:G48"/>
    <mergeCell ref="J48:K48"/>
    <mergeCell ref="A49:K49"/>
    <mergeCell ref="A53:E53"/>
    <mergeCell ref="J53:K53"/>
    <mergeCell ref="A54:E54"/>
    <mergeCell ref="J54:K54"/>
    <mergeCell ref="A55:E55"/>
    <mergeCell ref="J55:K55"/>
    <mergeCell ref="A56:K56"/>
    <mergeCell ref="A60:F60"/>
    <mergeCell ref="J60:K60"/>
    <mergeCell ref="A45:G45"/>
    <mergeCell ref="J45:K45"/>
    <mergeCell ref="A46:G46"/>
    <mergeCell ref="J46:K46"/>
    <mergeCell ref="A47:G47"/>
    <mergeCell ref="J47:K47"/>
    <mergeCell ref="G34:H34"/>
    <mergeCell ref="J34:K34"/>
    <mergeCell ref="A44:G44"/>
    <mergeCell ref="J44:K44"/>
    <mergeCell ref="A36:F36"/>
    <mergeCell ref="G36:H36"/>
    <mergeCell ref="J36:K36"/>
    <mergeCell ref="A37:F37"/>
    <mergeCell ref="G37:H37"/>
    <mergeCell ref="J37:K37"/>
    <mergeCell ref="A38:K38"/>
    <mergeCell ref="A42:G42"/>
    <mergeCell ref="J42:K42"/>
    <mergeCell ref="A43:G43"/>
    <mergeCell ref="J43:K43"/>
    <mergeCell ref="J12:L12"/>
    <mergeCell ref="B15:K15"/>
    <mergeCell ref="B16:K16"/>
    <mergeCell ref="A35:F35"/>
    <mergeCell ref="G35:H35"/>
    <mergeCell ref="J35:K35"/>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1" orientation="portrait" horizontalDpi="1200" verticalDpi="1200"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0</xdr:col>
                <xdr:colOff>238125</xdr:colOff>
                <xdr:row>0</xdr:row>
                <xdr:rowOff>47625</xdr:rowOff>
              </from>
              <to>
                <xdr:col>0</xdr:col>
                <xdr:colOff>1266825</xdr:colOff>
                <xdr:row>5</xdr:row>
                <xdr:rowOff>161925</xdr:rowOff>
              </to>
            </anchor>
          </objectPr>
        </oleObject>
      </mc:Choice>
      <mc:Fallback>
        <oleObject progId="PBrush" shapeId="7169" r:id="rId4"/>
      </mc:Fallback>
    </mc:AlternateContent>
  </oleObjects>
  <mc:AlternateContent xmlns:mc="http://schemas.openxmlformats.org/markup-compatibility/2006">
    <mc:Choice Requires="x14">
      <controls>
        <mc:AlternateContent xmlns:mc="http://schemas.openxmlformats.org/markup-compatibility/2006">
          <mc:Choice Requires="x14">
            <control shapeId="7170" r:id="rId6" name="Check Box 2">
              <controlPr defaultSize="0" autoFill="0" autoLine="0" autoPict="0">
                <anchor moveWithCells="1">
                  <from>
                    <xdr:col>4</xdr:col>
                    <xdr:colOff>95250</xdr:colOff>
                    <xdr:row>9</xdr:row>
                    <xdr:rowOff>57150</xdr:rowOff>
                  </from>
                  <to>
                    <xdr:col>5</xdr:col>
                    <xdr:colOff>19050</xdr:colOff>
                    <xdr:row>9</xdr:row>
                    <xdr:rowOff>295275</xdr:rowOff>
                  </to>
                </anchor>
              </controlPr>
            </control>
          </mc:Choice>
        </mc:AlternateContent>
        <mc:AlternateContent xmlns:mc="http://schemas.openxmlformats.org/markup-compatibility/2006">
          <mc:Choice Requires="x14">
            <control shapeId="7171" r:id="rId7" name="Check Box 3">
              <controlPr defaultSize="0" autoFill="0" autoLine="0" autoPict="0">
                <anchor moveWithCells="1">
                  <from>
                    <xdr:col>7</xdr:col>
                    <xdr:colOff>942975</xdr:colOff>
                    <xdr:row>9</xdr:row>
                    <xdr:rowOff>38100</xdr:rowOff>
                  </from>
                  <to>
                    <xdr:col>8</xdr:col>
                    <xdr:colOff>171450</xdr:colOff>
                    <xdr:row>9</xdr:row>
                    <xdr:rowOff>276225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59E40-A88B-4877-83D1-D9F848EF6722}">
  <sheetPr>
    <tabColor rgb="FF00FF00"/>
    <pageSetUpPr fitToPage="1"/>
  </sheetPr>
  <dimension ref="A1:L104"/>
  <sheetViews>
    <sheetView showGridLines="0" view="pageBreakPreview" topLeftCell="A54" zoomScale="79" zoomScaleNormal="75" zoomScaleSheetLayoutView="79" workbookViewId="0">
      <selection activeCell="J8" sqref="J8"/>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'[144]Presupuesto Oficial'!C21</f>
        <v>630.2</v>
      </c>
      <c r="B30" s="650" t="s">
        <v>188</v>
      </c>
      <c r="C30" s="651"/>
      <c r="D30" s="651"/>
      <c r="E30" s="651"/>
      <c r="F30" s="651"/>
      <c r="G30" s="651"/>
      <c r="H30" s="652"/>
      <c r="I30" s="161"/>
      <c r="J30" s="653" t="str">
        <f>'[142]PTO. GENERAL'!F19</f>
        <v>M3</v>
      </c>
      <c r="K30" s="654"/>
      <c r="L30" s="445">
        <f>+'PRESUPUESTO OFICIAL (Entidad)'!I20</f>
        <v>8</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174</v>
      </c>
      <c r="B35" s="632"/>
      <c r="C35" s="632"/>
      <c r="D35" s="632"/>
      <c r="E35" s="632"/>
      <c r="F35" s="633"/>
      <c r="G35" s="634"/>
      <c r="H35" s="633"/>
      <c r="I35" s="117">
        <v>10000</v>
      </c>
      <c r="J35" s="635">
        <v>2</v>
      </c>
      <c r="K35" s="636"/>
      <c r="L35" s="114">
        <f>I35/J35</f>
        <v>5000</v>
      </c>
    </row>
    <row r="36" spans="1:12" s="79" customFormat="1" thickBot="1">
      <c r="A36" s="631" t="s">
        <v>139</v>
      </c>
      <c r="B36" s="632"/>
      <c r="C36" s="632"/>
      <c r="D36" s="632"/>
      <c r="E36" s="632"/>
      <c r="F36" s="633"/>
      <c r="G36" s="666"/>
      <c r="H36" s="665"/>
      <c r="I36" s="115"/>
      <c r="J36" s="667"/>
      <c r="K36" s="668"/>
      <c r="L36" s="135">
        <f>L61*0.05</f>
        <v>1753.6458333333337</v>
      </c>
    </row>
    <row r="37" spans="1:12" s="79" customFormat="1" thickBot="1">
      <c r="A37" s="669" t="s">
        <v>105</v>
      </c>
      <c r="B37" s="670"/>
      <c r="C37" s="670"/>
      <c r="D37" s="670"/>
      <c r="E37" s="670"/>
      <c r="F37" s="670"/>
      <c r="G37" s="670"/>
      <c r="H37" s="670"/>
      <c r="I37" s="670"/>
      <c r="J37" s="670"/>
      <c r="K37" s="671"/>
      <c r="L37" s="91">
        <f>SUM(L35:L36)</f>
        <v>6753.6458333333339</v>
      </c>
    </row>
    <row r="38" spans="1:12" s="79" customFormat="1" ht="12">
      <c r="A38" s="144"/>
      <c r="B38" s="93"/>
      <c r="C38" s="93"/>
      <c r="D38" s="93"/>
      <c r="E38" s="93"/>
      <c r="F38" s="93"/>
      <c r="G38" s="93"/>
      <c r="H38" s="93"/>
      <c r="I38" s="93"/>
      <c r="J38" s="93"/>
      <c r="K38" s="93"/>
      <c r="L38" s="92"/>
    </row>
    <row r="39" spans="1:12">
      <c r="A39" s="112" t="s">
        <v>106</v>
      </c>
      <c r="B39" s="111"/>
      <c r="C39" s="111"/>
      <c r="D39" s="111"/>
      <c r="E39" s="111"/>
      <c r="F39" s="111"/>
      <c r="G39" s="111"/>
      <c r="H39" s="111"/>
      <c r="I39" s="111"/>
      <c r="J39" s="111"/>
      <c r="K39" s="111"/>
      <c r="L39" s="110"/>
    </row>
    <row r="40" spans="1:12" s="79" customFormat="1" ht="3.75" customHeight="1" thickBot="1">
      <c r="A40" s="143"/>
      <c r="B40" s="142"/>
      <c r="C40" s="142"/>
      <c r="D40" s="142"/>
      <c r="E40" s="142"/>
      <c r="F40" s="142"/>
      <c r="G40" s="142"/>
      <c r="H40" s="93"/>
      <c r="I40" s="93"/>
      <c r="J40" s="93"/>
      <c r="K40" s="93"/>
      <c r="L40" s="92"/>
    </row>
    <row r="41" spans="1:12" s="79" customFormat="1" ht="12">
      <c r="A41" s="655" t="s">
        <v>97</v>
      </c>
      <c r="B41" s="656"/>
      <c r="C41" s="656"/>
      <c r="D41" s="656"/>
      <c r="E41" s="656"/>
      <c r="F41" s="656"/>
      <c r="G41" s="657"/>
      <c r="H41" s="140" t="s">
        <v>99</v>
      </c>
      <c r="I41" s="141" t="s">
        <v>13</v>
      </c>
      <c r="J41" s="660" t="s">
        <v>107</v>
      </c>
      <c r="K41" s="657"/>
      <c r="L41" s="139" t="s">
        <v>104</v>
      </c>
    </row>
    <row r="42" spans="1:12" s="79" customFormat="1" ht="12">
      <c r="A42" s="631" t="s">
        <v>189</v>
      </c>
      <c r="B42" s="632"/>
      <c r="C42" s="632"/>
      <c r="D42" s="632"/>
      <c r="E42" s="632"/>
      <c r="F42" s="632"/>
      <c r="G42" s="633"/>
      <c r="H42" s="138" t="s">
        <v>22</v>
      </c>
      <c r="I42" s="129">
        <v>0.84</v>
      </c>
      <c r="J42" s="661">
        <v>69020</v>
      </c>
      <c r="K42" s="662"/>
      <c r="L42" s="114">
        <f>I42*J42</f>
        <v>57976.799999999996</v>
      </c>
    </row>
    <row r="43" spans="1:12" s="79" customFormat="1" ht="12">
      <c r="A43" s="631" t="s">
        <v>177</v>
      </c>
      <c r="B43" s="632"/>
      <c r="C43" s="632"/>
      <c r="D43" s="632"/>
      <c r="E43" s="632"/>
      <c r="F43" s="632"/>
      <c r="G43" s="633"/>
      <c r="H43" s="138" t="s">
        <v>178</v>
      </c>
      <c r="I43" s="129">
        <v>185</v>
      </c>
      <c r="J43" s="741">
        <v>110</v>
      </c>
      <c r="K43" s="742"/>
      <c r="L43" s="114">
        <f>I43*J43</f>
        <v>20350</v>
      </c>
    </row>
    <row r="44" spans="1:12" s="79" customFormat="1" ht="12">
      <c r="A44" s="631" t="s">
        <v>179</v>
      </c>
      <c r="B44" s="632"/>
      <c r="C44" s="632"/>
      <c r="D44" s="632"/>
      <c r="E44" s="632"/>
      <c r="F44" s="632"/>
      <c r="G44" s="633"/>
      <c r="H44" s="138" t="s">
        <v>22</v>
      </c>
      <c r="I44" s="129">
        <v>0.63</v>
      </c>
      <c r="J44" s="661">
        <v>42840</v>
      </c>
      <c r="K44" s="662"/>
      <c r="L44" s="114">
        <f>I44*J44</f>
        <v>26989.200000000001</v>
      </c>
    </row>
    <row r="45" spans="1:12" s="79" customFormat="1" ht="12">
      <c r="A45" s="631" t="s">
        <v>180</v>
      </c>
      <c r="B45" s="632"/>
      <c r="C45" s="632"/>
      <c r="D45" s="632"/>
      <c r="E45" s="632"/>
      <c r="F45" s="632"/>
      <c r="G45" s="633"/>
      <c r="H45" s="138" t="s">
        <v>181</v>
      </c>
      <c r="I45" s="129">
        <v>260</v>
      </c>
      <c r="J45" s="661">
        <v>600</v>
      </c>
      <c r="K45" s="662"/>
      <c r="L45" s="114">
        <f>I45*J45</f>
        <v>156000</v>
      </c>
    </row>
    <row r="46" spans="1:12" s="79" customFormat="1" thickBot="1">
      <c r="A46" s="631" t="s">
        <v>183</v>
      </c>
      <c r="B46" s="632"/>
      <c r="C46" s="632"/>
      <c r="D46" s="632"/>
      <c r="E46" s="632"/>
      <c r="F46" s="632"/>
      <c r="G46" s="633"/>
      <c r="H46" s="137"/>
      <c r="I46" s="136"/>
      <c r="J46" s="672"/>
      <c r="K46" s="673"/>
      <c r="L46" s="135">
        <f>SUM(L42:L45)*0.01</f>
        <v>2613.16</v>
      </c>
    </row>
    <row r="47" spans="1:12" s="79" customFormat="1" thickBot="1">
      <c r="A47" s="669" t="s">
        <v>105</v>
      </c>
      <c r="B47" s="670"/>
      <c r="C47" s="670"/>
      <c r="D47" s="670"/>
      <c r="E47" s="670"/>
      <c r="F47" s="670"/>
      <c r="G47" s="670"/>
      <c r="H47" s="670"/>
      <c r="I47" s="670"/>
      <c r="J47" s="670"/>
      <c r="K47" s="671"/>
      <c r="L47" s="91">
        <f>SUM(L42:L46)</f>
        <v>263929.15999999997</v>
      </c>
    </row>
    <row r="48" spans="1:12" s="79" customFormat="1" ht="12">
      <c r="A48" s="94"/>
      <c r="B48" s="93"/>
      <c r="C48" s="93"/>
      <c r="D48" s="93"/>
      <c r="E48" s="93"/>
      <c r="F48" s="93"/>
      <c r="G48" s="93"/>
      <c r="H48" s="93"/>
      <c r="I48" s="93"/>
      <c r="J48" s="93"/>
      <c r="K48" s="93"/>
      <c r="L48" s="92"/>
    </row>
    <row r="49" spans="1:12" s="79" customFormat="1">
      <c r="A49" s="112" t="s">
        <v>108</v>
      </c>
      <c r="B49" s="105"/>
      <c r="C49" s="105"/>
      <c r="D49" s="105"/>
      <c r="E49" s="105"/>
      <c r="F49" s="105"/>
      <c r="G49" s="105"/>
      <c r="H49" s="105"/>
      <c r="I49" s="105"/>
      <c r="J49" s="105"/>
      <c r="K49" s="105"/>
      <c r="L49" s="134"/>
    </row>
    <row r="50" spans="1:12" s="79" customFormat="1" ht="3.75" customHeight="1" thickBot="1">
      <c r="A50" s="94"/>
      <c r="B50" s="93"/>
      <c r="C50" s="93"/>
      <c r="D50" s="93"/>
      <c r="E50" s="93"/>
      <c r="F50" s="93"/>
      <c r="G50" s="93"/>
      <c r="H50" s="93"/>
      <c r="I50" s="93"/>
      <c r="J50" s="93"/>
      <c r="K50" s="93"/>
      <c r="L50" s="92"/>
    </row>
    <row r="51" spans="1:12" s="79" customFormat="1" ht="36" customHeight="1">
      <c r="A51" s="677" t="s">
        <v>109</v>
      </c>
      <c r="B51" s="678"/>
      <c r="C51" s="678"/>
      <c r="D51" s="678"/>
      <c r="E51" s="679"/>
      <c r="F51" s="124" t="s">
        <v>99</v>
      </c>
      <c r="G51" s="122" t="s">
        <v>110</v>
      </c>
      <c r="H51" s="123" t="s">
        <v>111</v>
      </c>
      <c r="I51" s="122" t="s">
        <v>112</v>
      </c>
      <c r="J51" s="680" t="s">
        <v>113</v>
      </c>
      <c r="K51" s="679"/>
      <c r="L51" s="133" t="s">
        <v>104</v>
      </c>
    </row>
    <row r="52" spans="1:12" s="79" customFormat="1" ht="12">
      <c r="A52" s="631" t="s">
        <v>190</v>
      </c>
      <c r="B52" s="632"/>
      <c r="C52" s="632"/>
      <c r="D52" s="632"/>
      <c r="E52" s="633"/>
      <c r="F52" s="131" t="str">
        <f>H42</f>
        <v>M3</v>
      </c>
      <c r="G52" s="129">
        <f>I42</f>
        <v>0.84</v>
      </c>
      <c r="H52" s="130">
        <v>12</v>
      </c>
      <c r="I52" s="129">
        <f>G52*H52</f>
        <v>10.08</v>
      </c>
      <c r="J52" s="741">
        <v>1300</v>
      </c>
      <c r="K52" s="742"/>
      <c r="L52" s="114">
        <f>I52*J52</f>
        <v>13104</v>
      </c>
    </row>
    <row r="53" spans="1:12" s="79" customFormat="1" ht="15.75" customHeight="1" thickBot="1">
      <c r="A53" s="663" t="s">
        <v>184</v>
      </c>
      <c r="B53" s="664"/>
      <c r="C53" s="664"/>
      <c r="D53" s="664"/>
      <c r="E53" s="665"/>
      <c r="F53" s="128" t="str">
        <f>H44</f>
        <v>M3</v>
      </c>
      <c r="G53" s="126">
        <f>I44</f>
        <v>0.63</v>
      </c>
      <c r="H53" s="127">
        <v>12</v>
      </c>
      <c r="I53" s="126">
        <f>G53*H53</f>
        <v>7.5600000000000005</v>
      </c>
      <c r="J53" s="876">
        <f>J52</f>
        <v>1300</v>
      </c>
      <c r="K53" s="877"/>
      <c r="L53" s="125">
        <f>I53*J53</f>
        <v>9828</v>
      </c>
    </row>
    <row r="54" spans="1:12" s="79" customFormat="1" thickBot="1">
      <c r="A54" s="674" t="s">
        <v>105</v>
      </c>
      <c r="B54" s="675"/>
      <c r="C54" s="675"/>
      <c r="D54" s="675"/>
      <c r="E54" s="675"/>
      <c r="F54" s="675"/>
      <c r="G54" s="675"/>
      <c r="H54" s="675"/>
      <c r="I54" s="675"/>
      <c r="J54" s="675"/>
      <c r="K54" s="676"/>
      <c r="L54" s="91">
        <f>SUM(L52:L53)</f>
        <v>22932</v>
      </c>
    </row>
    <row r="55" spans="1:12" s="79" customFormat="1" ht="12">
      <c r="A55" s="94"/>
      <c r="B55" s="93"/>
      <c r="C55" s="93"/>
      <c r="D55" s="93"/>
      <c r="E55" s="93"/>
      <c r="F55" s="93"/>
      <c r="G55" s="93"/>
      <c r="H55" s="93"/>
      <c r="I55" s="93"/>
      <c r="J55" s="93"/>
      <c r="K55" s="93"/>
      <c r="L55" s="92"/>
    </row>
    <row r="56" spans="1:12">
      <c r="A56" s="112" t="s">
        <v>114</v>
      </c>
      <c r="B56" s="111"/>
      <c r="C56" s="111"/>
      <c r="D56" s="111"/>
      <c r="E56" s="111"/>
      <c r="F56" s="111"/>
      <c r="G56" s="111"/>
      <c r="H56" s="111"/>
      <c r="I56" s="111"/>
      <c r="J56" s="111"/>
      <c r="K56" s="111"/>
      <c r="L56" s="110"/>
    </row>
    <row r="57" spans="1:12" s="79" customFormat="1" ht="3.75" customHeight="1" thickBot="1">
      <c r="A57" s="94"/>
      <c r="B57" s="93"/>
      <c r="C57" s="93"/>
      <c r="D57" s="93"/>
      <c r="E57" s="93"/>
      <c r="F57" s="93"/>
      <c r="G57" s="93"/>
      <c r="H57" s="93"/>
      <c r="I57" s="93"/>
      <c r="J57" s="93"/>
      <c r="K57" s="93"/>
      <c r="L57" s="92"/>
    </row>
    <row r="58" spans="1:12" s="79" customFormat="1" ht="25.5" customHeight="1">
      <c r="A58" s="677" t="s">
        <v>97</v>
      </c>
      <c r="B58" s="678"/>
      <c r="C58" s="678"/>
      <c r="D58" s="678"/>
      <c r="E58" s="678"/>
      <c r="F58" s="679"/>
      <c r="G58" s="124" t="s">
        <v>115</v>
      </c>
      <c r="H58" s="123" t="s">
        <v>116</v>
      </c>
      <c r="I58" s="122" t="s">
        <v>117</v>
      </c>
      <c r="J58" s="684" t="s">
        <v>103</v>
      </c>
      <c r="K58" s="685"/>
      <c r="L58" s="121" t="s">
        <v>104</v>
      </c>
    </row>
    <row r="59" spans="1:12" s="79" customFormat="1" ht="12">
      <c r="A59" s="631" t="s">
        <v>186</v>
      </c>
      <c r="B59" s="632"/>
      <c r="C59" s="632"/>
      <c r="D59" s="632"/>
      <c r="E59" s="632"/>
      <c r="F59" s="632"/>
      <c r="G59" s="451">
        <f>1300000/30*5</f>
        <v>216666.66666666669</v>
      </c>
      <c r="H59" s="118">
        <v>1.85</v>
      </c>
      <c r="I59" s="117">
        <f>G59*H59</f>
        <v>400833.33333333337</v>
      </c>
      <c r="J59" s="686">
        <f>J35*8</f>
        <v>16</v>
      </c>
      <c r="K59" s="687"/>
      <c r="L59" s="114">
        <f>I59/J59</f>
        <v>25052.083333333336</v>
      </c>
    </row>
    <row r="60" spans="1:12" s="79" customFormat="1" thickBot="1">
      <c r="A60" s="631" t="s">
        <v>191</v>
      </c>
      <c r="B60" s="632"/>
      <c r="C60" s="632"/>
      <c r="D60" s="632"/>
      <c r="E60" s="632"/>
      <c r="F60" s="632"/>
      <c r="G60" s="452">
        <f>1300000/30*2</f>
        <v>86666.666666666672</v>
      </c>
      <c r="H60" s="116">
        <v>1.85</v>
      </c>
      <c r="I60" s="115">
        <f>G60*H60</f>
        <v>160333.33333333334</v>
      </c>
      <c r="J60" s="688">
        <f>J59</f>
        <v>16</v>
      </c>
      <c r="K60" s="689"/>
      <c r="L60" s="114">
        <f>I60/J60</f>
        <v>10020.833333333334</v>
      </c>
    </row>
    <row r="61" spans="1:12" s="79" customFormat="1" thickBot="1">
      <c r="A61" s="669" t="s">
        <v>105</v>
      </c>
      <c r="B61" s="670"/>
      <c r="C61" s="670"/>
      <c r="D61" s="670"/>
      <c r="E61" s="670"/>
      <c r="F61" s="670"/>
      <c r="G61" s="670"/>
      <c r="H61" s="670"/>
      <c r="I61" s="670"/>
      <c r="J61" s="670"/>
      <c r="K61" s="671"/>
      <c r="L61" s="91">
        <f>SUM(L59:L60)</f>
        <v>35072.916666666672</v>
      </c>
    </row>
    <row r="62" spans="1:12" s="79" customFormat="1" ht="8.25" customHeight="1" thickBot="1">
      <c r="A62" s="94"/>
      <c r="B62" s="93"/>
      <c r="C62" s="93"/>
      <c r="D62" s="93"/>
      <c r="E62" s="93"/>
      <c r="F62" s="93"/>
      <c r="G62" s="93"/>
      <c r="H62" s="93"/>
      <c r="I62" s="93"/>
      <c r="J62" s="93"/>
      <c r="K62" s="93"/>
      <c r="L62" s="92"/>
    </row>
    <row r="63" spans="1:12" s="79" customFormat="1" thickBot="1">
      <c r="A63" s="669" t="s">
        <v>118</v>
      </c>
      <c r="B63" s="670"/>
      <c r="C63" s="670"/>
      <c r="D63" s="670"/>
      <c r="E63" s="670"/>
      <c r="F63" s="670"/>
      <c r="G63" s="670"/>
      <c r="H63" s="670"/>
      <c r="I63" s="670"/>
      <c r="J63" s="670"/>
      <c r="K63" s="671"/>
      <c r="L63" s="113">
        <f>L37+L47+L54+L61</f>
        <v>328687.72249999997</v>
      </c>
    </row>
    <row r="64" spans="1:12" s="79" customFormat="1" ht="9" customHeight="1">
      <c r="A64" s="94"/>
      <c r="B64" s="93"/>
      <c r="C64" s="93"/>
      <c r="D64" s="93"/>
      <c r="E64" s="93"/>
      <c r="F64" s="93"/>
      <c r="G64" s="93"/>
      <c r="H64" s="93"/>
      <c r="I64" s="93"/>
      <c r="J64" s="93"/>
      <c r="K64" s="93"/>
      <c r="L64" s="92"/>
    </row>
    <row r="65" spans="1:12">
      <c r="A65" s="112" t="s">
        <v>119</v>
      </c>
      <c r="B65" s="111"/>
      <c r="C65" s="111"/>
      <c r="D65" s="111"/>
      <c r="E65" s="111"/>
      <c r="F65" s="111"/>
      <c r="G65" s="111"/>
      <c r="H65" s="111"/>
      <c r="I65" s="111"/>
      <c r="J65" s="111"/>
      <c r="K65" s="111"/>
      <c r="L65" s="110"/>
    </row>
    <row r="66" spans="1:12" s="79" customFormat="1" ht="3.75" customHeight="1" thickBot="1">
      <c r="A66" s="94"/>
      <c r="B66" s="93"/>
      <c r="C66" s="93"/>
      <c r="D66" s="93"/>
      <c r="E66" s="93"/>
      <c r="F66" s="93"/>
      <c r="G66" s="93"/>
      <c r="H66" s="93"/>
      <c r="I66" s="93"/>
      <c r="J66" s="93"/>
      <c r="K66" s="93"/>
      <c r="L66" s="92"/>
    </row>
    <row r="67" spans="1:12" s="79" customFormat="1" ht="12">
      <c r="A67" s="655" t="s">
        <v>97</v>
      </c>
      <c r="B67" s="656"/>
      <c r="C67" s="656"/>
      <c r="D67" s="656"/>
      <c r="E67" s="656"/>
      <c r="F67" s="656"/>
      <c r="G67" s="109"/>
      <c r="H67" s="107"/>
      <c r="I67" s="108" t="s">
        <v>120</v>
      </c>
      <c r="J67" s="690" t="s">
        <v>121</v>
      </c>
      <c r="K67" s="691"/>
      <c r="L67" s="106"/>
    </row>
    <row r="68" spans="1:12" s="79" customFormat="1" ht="12">
      <c r="A68" s="692" t="s">
        <v>145</v>
      </c>
      <c r="B68" s="693"/>
      <c r="C68" s="693"/>
      <c r="D68" s="693"/>
      <c r="E68" s="693"/>
      <c r="F68" s="693"/>
      <c r="G68" s="102"/>
      <c r="H68" s="101"/>
      <c r="I68" s="96">
        <f>'[142]PTO. GENERAL'!I30</f>
        <v>0.2</v>
      </c>
      <c r="J68" s="694">
        <f>L63*I68</f>
        <v>65737.544500000004</v>
      </c>
      <c r="K68" s="695"/>
      <c r="L68" s="95"/>
    </row>
    <row r="69" spans="1:12" s="79" customFormat="1" ht="12">
      <c r="A69" s="104" t="s">
        <v>146</v>
      </c>
      <c r="B69" s="103"/>
      <c r="C69" s="103"/>
      <c r="D69" s="103"/>
      <c r="E69" s="103"/>
      <c r="F69" s="103"/>
      <c r="G69" s="102"/>
      <c r="H69" s="101"/>
      <c r="I69" s="96">
        <f>'[142]PTO. GENERAL'!I31</f>
        <v>0.05</v>
      </c>
      <c r="J69" s="694">
        <f>L63*I69</f>
        <v>16434.386125000001</v>
      </c>
      <c r="K69" s="695"/>
      <c r="L69" s="95"/>
    </row>
    <row r="70" spans="1:12" s="79" customFormat="1" thickBot="1">
      <c r="A70" s="100" t="s">
        <v>147</v>
      </c>
      <c r="B70" s="99"/>
      <c r="C70" s="99"/>
      <c r="D70" s="99"/>
      <c r="E70" s="99"/>
      <c r="F70" s="99"/>
      <c r="G70" s="98"/>
      <c r="H70" s="97"/>
      <c r="I70" s="96">
        <f>'[142]PTO. GENERAL'!I32</f>
        <v>0.05</v>
      </c>
      <c r="J70" s="681">
        <f>L63*I70</f>
        <v>16434.386125000001</v>
      </c>
      <c r="K70" s="682"/>
      <c r="L70" s="95"/>
    </row>
    <row r="71" spans="1:12" s="79" customFormat="1" thickBot="1">
      <c r="A71" s="669" t="s">
        <v>105</v>
      </c>
      <c r="B71" s="670"/>
      <c r="C71" s="670"/>
      <c r="D71" s="670"/>
      <c r="E71" s="670"/>
      <c r="F71" s="670"/>
      <c r="G71" s="670"/>
      <c r="H71" s="670"/>
      <c r="I71" s="670"/>
      <c r="J71" s="670"/>
      <c r="K71" s="671"/>
      <c r="L71" s="91">
        <f>SUM(J68:K70)</f>
        <v>98606.316750000013</v>
      </c>
    </row>
    <row r="72" spans="1:12" s="79" customFormat="1" ht="7.5" customHeight="1" thickBot="1">
      <c r="A72" s="94"/>
      <c r="B72" s="93"/>
      <c r="C72" s="93"/>
      <c r="D72" s="93"/>
      <c r="E72" s="93"/>
      <c r="F72" s="93"/>
      <c r="G72" s="93"/>
      <c r="H72" s="93"/>
      <c r="I72" s="93"/>
      <c r="J72" s="93"/>
      <c r="K72" s="93"/>
      <c r="L72" s="92"/>
    </row>
    <row r="73" spans="1:12" s="79" customFormat="1" thickBot="1">
      <c r="A73" s="669" t="s">
        <v>122</v>
      </c>
      <c r="B73" s="670"/>
      <c r="C73" s="670"/>
      <c r="D73" s="670"/>
      <c r="E73" s="670"/>
      <c r="F73" s="670"/>
      <c r="G73" s="670"/>
      <c r="H73" s="670"/>
      <c r="I73" s="670"/>
      <c r="J73" s="670"/>
      <c r="K73" s="671"/>
      <c r="L73" s="91">
        <f>ROUND(L63+L71,0)</f>
        <v>427294</v>
      </c>
    </row>
    <row r="74" spans="1:12">
      <c r="A74" s="90"/>
      <c r="B74" s="89"/>
      <c r="C74" s="89"/>
      <c r="D74" s="89"/>
      <c r="E74" s="89"/>
      <c r="F74" s="89"/>
      <c r="G74" s="89"/>
      <c r="H74" s="89"/>
      <c r="I74" s="89"/>
      <c r="J74" s="89"/>
      <c r="K74" s="89"/>
      <c r="L74" s="88"/>
    </row>
    <row r="75" spans="1:12">
      <c r="A75" s="78"/>
      <c r="L75" s="77"/>
    </row>
    <row r="76" spans="1:12">
      <c r="A76" s="78"/>
      <c r="L76" s="77"/>
    </row>
    <row r="77" spans="1:12">
      <c r="A77" s="78"/>
      <c r="L77" s="77"/>
    </row>
    <row r="78" spans="1:12" s="79" customFormat="1" ht="12">
      <c r="A78" s="81"/>
      <c r="D78" s="683" t="s">
        <v>123</v>
      </c>
      <c r="E78" s="683"/>
      <c r="F78" s="683"/>
      <c r="G78" s="683"/>
      <c r="H78" s="683"/>
      <c r="L78" s="80"/>
    </row>
    <row r="79" spans="1:12" s="79" customFormat="1" ht="12">
      <c r="A79" s="81"/>
      <c r="D79" s="696" t="s">
        <v>124</v>
      </c>
      <c r="E79" s="696"/>
      <c r="F79" s="696"/>
      <c r="G79" s="696"/>
      <c r="H79" s="696"/>
      <c r="L79" s="80"/>
    </row>
    <row r="80" spans="1:12">
      <c r="A80" s="78"/>
      <c r="D80" s="697" t="s">
        <v>125</v>
      </c>
      <c r="E80" s="697"/>
      <c r="F80" s="697"/>
      <c r="G80" s="697"/>
      <c r="H80" s="697"/>
      <c r="L80" s="77"/>
    </row>
    <row r="81" spans="1:12">
      <c r="A81" s="78"/>
      <c r="D81" s="697" t="s">
        <v>126</v>
      </c>
      <c r="E81" s="697"/>
      <c r="F81" s="697"/>
      <c r="G81" s="697"/>
      <c r="H81" s="697"/>
      <c r="L81" s="77"/>
    </row>
    <row r="82" spans="1:12" ht="13.5" thickBot="1">
      <c r="A82" s="78"/>
      <c r="E82" s="68" t="s">
        <v>127</v>
      </c>
      <c r="L82" s="77"/>
    </row>
    <row r="83" spans="1:12" ht="15" customHeight="1">
      <c r="A83" s="87" t="s">
        <v>128</v>
      </c>
      <c r="B83" s="86"/>
      <c r="C83" s="702"/>
      <c r="D83" s="702"/>
      <c r="E83" s="702"/>
      <c r="F83" s="702"/>
      <c r="G83" s="702"/>
      <c r="H83" s="702"/>
      <c r="I83" s="702"/>
      <c r="J83" s="702"/>
      <c r="K83" s="702"/>
      <c r="L83" s="703"/>
    </row>
    <row r="84" spans="1:12">
      <c r="A84" s="704"/>
      <c r="B84" s="705"/>
      <c r="C84" s="705"/>
      <c r="D84" s="705"/>
      <c r="E84" s="705"/>
      <c r="F84" s="705"/>
      <c r="G84" s="705"/>
      <c r="H84" s="705"/>
      <c r="I84" s="705"/>
      <c r="J84" s="705"/>
      <c r="K84" s="705"/>
      <c r="L84" s="706"/>
    </row>
    <row r="85" spans="1:12">
      <c r="A85" s="704"/>
      <c r="B85" s="705"/>
      <c r="C85" s="705"/>
      <c r="D85" s="705"/>
      <c r="E85" s="705"/>
      <c r="F85" s="705"/>
      <c r="G85" s="705"/>
      <c r="H85" s="705"/>
      <c r="I85" s="705"/>
      <c r="J85" s="705"/>
      <c r="K85" s="705"/>
      <c r="L85" s="706"/>
    </row>
    <row r="86" spans="1:12">
      <c r="A86" s="704"/>
      <c r="B86" s="705"/>
      <c r="C86" s="705"/>
      <c r="D86" s="705"/>
      <c r="E86" s="705"/>
      <c r="F86" s="705"/>
      <c r="G86" s="705"/>
      <c r="H86" s="705"/>
      <c r="I86" s="705"/>
      <c r="J86" s="705"/>
      <c r="K86" s="705"/>
      <c r="L86" s="706"/>
    </row>
    <row r="87" spans="1:12" ht="15.75" customHeight="1" thickBot="1">
      <c r="A87" s="707"/>
      <c r="B87" s="708"/>
      <c r="C87" s="708"/>
      <c r="D87" s="708"/>
      <c r="E87" s="708"/>
      <c r="F87" s="708"/>
      <c r="G87" s="708"/>
      <c r="H87" s="708"/>
      <c r="I87" s="708"/>
      <c r="J87" s="708"/>
      <c r="K87" s="708"/>
      <c r="L87" s="709"/>
    </row>
    <row r="88" spans="1:12">
      <c r="A88" s="78"/>
      <c r="L88" s="77"/>
    </row>
    <row r="89" spans="1:12">
      <c r="A89" s="82" t="s">
        <v>129</v>
      </c>
      <c r="B89" s="75"/>
      <c r="C89" s="75"/>
      <c r="D89" s="75"/>
      <c r="E89" s="75"/>
      <c r="F89" s="75"/>
      <c r="G89" s="75"/>
      <c r="H89" s="75"/>
      <c r="I89" s="75"/>
      <c r="J89" s="75"/>
      <c r="K89" s="75"/>
      <c r="L89" s="74"/>
    </row>
    <row r="90" spans="1:12" ht="17.25" customHeight="1">
      <c r="A90" s="710" t="s">
        <v>130</v>
      </c>
      <c r="B90" s="711"/>
      <c r="C90" s="711"/>
      <c r="D90" s="711"/>
      <c r="E90" s="711"/>
      <c r="F90" s="711"/>
      <c r="G90" s="711"/>
      <c r="H90" s="711"/>
      <c r="I90" s="711"/>
      <c r="J90" s="711"/>
      <c r="K90" s="711"/>
      <c r="L90" s="712"/>
    </row>
    <row r="91" spans="1:12" ht="17.25" customHeight="1">
      <c r="A91" s="710"/>
      <c r="B91" s="711"/>
      <c r="C91" s="711"/>
      <c r="D91" s="711"/>
      <c r="E91" s="711"/>
      <c r="F91" s="711"/>
      <c r="G91" s="711"/>
      <c r="H91" s="711"/>
      <c r="I91" s="711"/>
      <c r="J91" s="711"/>
      <c r="K91" s="711"/>
      <c r="L91" s="712"/>
    </row>
    <row r="92" spans="1:12" ht="18.75" customHeight="1">
      <c r="A92" s="713" t="s">
        <v>131</v>
      </c>
      <c r="B92" s="714"/>
      <c r="C92" s="714"/>
      <c r="D92" s="714"/>
      <c r="E92" s="714"/>
      <c r="F92" s="714"/>
      <c r="G92" s="714"/>
      <c r="H92" s="714"/>
      <c r="I92" s="714"/>
      <c r="J92" s="714"/>
      <c r="K92" s="714"/>
      <c r="L92" s="715"/>
    </row>
    <row r="93" spans="1:12" ht="44.25" customHeight="1">
      <c r="A93" s="713"/>
      <c r="B93" s="714"/>
      <c r="C93" s="714"/>
      <c r="D93" s="714"/>
      <c r="E93" s="714"/>
      <c r="F93" s="714"/>
      <c r="G93" s="714"/>
      <c r="H93" s="714"/>
      <c r="I93" s="714"/>
      <c r="J93" s="714"/>
      <c r="K93" s="714"/>
      <c r="L93" s="715"/>
    </row>
    <row r="94" spans="1:12">
      <c r="A94" s="85"/>
      <c r="B94" s="84"/>
      <c r="C94" s="84"/>
      <c r="D94" s="84"/>
      <c r="E94" s="84"/>
      <c r="F94" s="84"/>
      <c r="G94" s="84"/>
      <c r="H94" s="84"/>
      <c r="I94" s="84"/>
      <c r="J94" s="84"/>
      <c r="K94" s="84"/>
      <c r="L94" s="83"/>
    </row>
    <row r="95" spans="1:12">
      <c r="A95" s="85"/>
      <c r="B95" s="84"/>
      <c r="C95" s="84"/>
      <c r="D95" s="84"/>
      <c r="E95" s="84"/>
      <c r="F95" s="84"/>
      <c r="G95" s="84"/>
      <c r="H95" s="84"/>
      <c r="I95" s="84"/>
      <c r="J95" s="84"/>
      <c r="K95" s="84"/>
      <c r="L95" s="83"/>
    </row>
    <row r="96" spans="1:12">
      <c r="A96" s="85"/>
      <c r="B96" s="84"/>
      <c r="C96" s="84"/>
      <c r="D96" s="84"/>
      <c r="E96" s="84"/>
      <c r="F96" s="84"/>
      <c r="G96" s="84"/>
      <c r="H96" s="84"/>
      <c r="I96" s="84"/>
      <c r="J96" s="84"/>
      <c r="K96" s="84"/>
      <c r="L96" s="83"/>
    </row>
    <row r="97" spans="1:12">
      <c r="A97" s="82"/>
      <c r="B97" s="75"/>
      <c r="C97" s="75"/>
      <c r="D97" s="75"/>
      <c r="E97" s="75"/>
      <c r="F97" s="75"/>
      <c r="G97" s="75"/>
      <c r="H97" s="75"/>
      <c r="I97" s="75"/>
      <c r="J97" s="75"/>
      <c r="K97" s="75"/>
      <c r="L97" s="74"/>
    </row>
    <row r="98" spans="1:12" s="79" customFormat="1" ht="12">
      <c r="A98" s="81"/>
      <c r="D98" s="683" t="s">
        <v>123</v>
      </c>
      <c r="E98" s="683"/>
      <c r="F98" s="683"/>
      <c r="G98" s="683"/>
      <c r="H98" s="683"/>
      <c r="L98" s="80"/>
    </row>
    <row r="99" spans="1:12" s="79" customFormat="1" ht="12">
      <c r="A99" s="81"/>
      <c r="D99" s="696" t="s">
        <v>124</v>
      </c>
      <c r="E99" s="696"/>
      <c r="F99" s="696"/>
      <c r="G99" s="696"/>
      <c r="H99" s="696"/>
      <c r="L99" s="80"/>
    </row>
    <row r="100" spans="1:12">
      <c r="A100" s="78"/>
      <c r="D100" s="697" t="s">
        <v>132</v>
      </c>
      <c r="E100" s="697"/>
      <c r="F100" s="697"/>
      <c r="G100" s="697"/>
      <c r="H100" s="697"/>
      <c r="L100" s="77"/>
    </row>
    <row r="101" spans="1:12">
      <c r="A101" s="76"/>
      <c r="B101" s="75"/>
      <c r="C101" s="75"/>
      <c r="D101" s="697" t="s">
        <v>126</v>
      </c>
      <c r="E101" s="697"/>
      <c r="F101" s="697"/>
      <c r="G101" s="697"/>
      <c r="H101" s="697"/>
      <c r="I101" s="75"/>
      <c r="J101" s="75"/>
      <c r="K101" s="75"/>
      <c r="L101" s="74"/>
    </row>
    <row r="102" spans="1:12" ht="13.5" customHeight="1">
      <c r="A102" s="76"/>
      <c r="B102" s="75"/>
      <c r="C102" s="75"/>
      <c r="D102" s="75"/>
      <c r="I102" s="75"/>
      <c r="J102" s="75"/>
      <c r="K102" s="75"/>
      <c r="L102" s="74"/>
    </row>
    <row r="103" spans="1:12" ht="12.75" customHeight="1">
      <c r="A103" s="73" t="s">
        <v>133</v>
      </c>
      <c r="B103" s="72"/>
      <c r="C103" s="72"/>
      <c r="H103" s="698"/>
      <c r="I103" s="698"/>
      <c r="J103" s="698"/>
      <c r="K103" s="698"/>
      <c r="L103" s="699"/>
    </row>
    <row r="104" spans="1:12" ht="13.5" customHeight="1" thickBot="1">
      <c r="A104" s="71" t="s">
        <v>134</v>
      </c>
      <c r="B104" s="70"/>
      <c r="C104" s="70"/>
      <c r="D104" s="69"/>
      <c r="E104" s="69"/>
      <c r="F104" s="69"/>
      <c r="G104" s="69"/>
      <c r="H104" s="700"/>
      <c r="I104" s="700"/>
      <c r="J104" s="700"/>
      <c r="K104" s="700"/>
      <c r="L104" s="701"/>
    </row>
  </sheetData>
  <mergeCells count="95">
    <mergeCell ref="H103:L104"/>
    <mergeCell ref="C83:L83"/>
    <mergeCell ref="A84:L84"/>
    <mergeCell ref="A85:L85"/>
    <mergeCell ref="A86:L86"/>
    <mergeCell ref="A87:L87"/>
    <mergeCell ref="A90:L91"/>
    <mergeCell ref="A92:L93"/>
    <mergeCell ref="D98:H98"/>
    <mergeCell ref="D99:H99"/>
    <mergeCell ref="D100:H100"/>
    <mergeCell ref="D101:H101"/>
    <mergeCell ref="D81:H81"/>
    <mergeCell ref="A67:F67"/>
    <mergeCell ref="J67:K67"/>
    <mergeCell ref="A68:F68"/>
    <mergeCell ref="J68:K68"/>
    <mergeCell ref="J69:K69"/>
    <mergeCell ref="J70:K70"/>
    <mergeCell ref="A71:K71"/>
    <mergeCell ref="A73:K73"/>
    <mergeCell ref="D78:H78"/>
    <mergeCell ref="D79:H79"/>
    <mergeCell ref="D80:H80"/>
    <mergeCell ref="A63:K63"/>
    <mergeCell ref="A52:E52"/>
    <mergeCell ref="J52:K52"/>
    <mergeCell ref="A53:E53"/>
    <mergeCell ref="J53:K53"/>
    <mergeCell ref="A54:K54"/>
    <mergeCell ref="A58:F58"/>
    <mergeCell ref="J58:K58"/>
    <mergeCell ref="A59:F59"/>
    <mergeCell ref="J59:K59"/>
    <mergeCell ref="A60:F60"/>
    <mergeCell ref="J60:K60"/>
    <mergeCell ref="A61:K61"/>
    <mergeCell ref="A37:K37"/>
    <mergeCell ref="A41:G41"/>
    <mergeCell ref="J41:K41"/>
    <mergeCell ref="A51:E51"/>
    <mergeCell ref="J51:K51"/>
    <mergeCell ref="A42:G42"/>
    <mergeCell ref="J42:K42"/>
    <mergeCell ref="A43:G43"/>
    <mergeCell ref="J43:K43"/>
    <mergeCell ref="A44:G44"/>
    <mergeCell ref="J44:K44"/>
    <mergeCell ref="A45:G45"/>
    <mergeCell ref="J45:K45"/>
    <mergeCell ref="A46:G46"/>
    <mergeCell ref="J46:K46"/>
    <mergeCell ref="A47:K47"/>
    <mergeCell ref="G34:H34"/>
    <mergeCell ref="J34:K34"/>
    <mergeCell ref="A36:F36"/>
    <mergeCell ref="G36:H36"/>
    <mergeCell ref="J36:K36"/>
    <mergeCell ref="J12:L12"/>
    <mergeCell ref="B15:K15"/>
    <mergeCell ref="B16:K16"/>
    <mergeCell ref="A35:F35"/>
    <mergeCell ref="G35:H35"/>
    <mergeCell ref="J35:K35"/>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3" orientation="portrait" horizontalDpi="1200" verticalDpi="1200" r:id="rId1"/>
  <headerFooter alignWithMargins="0"/>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0</xdr:col>
                <xdr:colOff>238125</xdr:colOff>
                <xdr:row>0</xdr:row>
                <xdr:rowOff>47625</xdr:rowOff>
              </from>
              <to>
                <xdr:col>0</xdr:col>
                <xdr:colOff>1266825</xdr:colOff>
                <xdr:row>5</xdr:row>
                <xdr:rowOff>161925</xdr:rowOff>
              </to>
            </anchor>
          </objectPr>
        </oleObject>
      </mc:Choice>
      <mc:Fallback>
        <oleObject progId="PBrush" shapeId="8193" r:id="rId4"/>
      </mc:Fallback>
    </mc:AlternateContent>
  </oleObjects>
  <mc:AlternateContent xmlns:mc="http://schemas.openxmlformats.org/markup-compatibility/2006">
    <mc:Choice Requires="x14">
      <controls>
        <mc:AlternateContent xmlns:mc="http://schemas.openxmlformats.org/markup-compatibility/2006">
          <mc:Choice Requires="x14">
            <control shapeId="8194" r:id="rId6" name="Check Box 2">
              <controlPr defaultSize="0" autoFill="0" autoLine="0" autoPict="0">
                <anchor moveWithCells="1">
                  <from>
                    <xdr:col>4</xdr:col>
                    <xdr:colOff>95250</xdr:colOff>
                    <xdr:row>9</xdr:row>
                    <xdr:rowOff>57150</xdr:rowOff>
                  </from>
                  <to>
                    <xdr:col>5</xdr:col>
                    <xdr:colOff>19050</xdr:colOff>
                    <xdr:row>9</xdr:row>
                    <xdr:rowOff>295275</xdr:rowOff>
                  </to>
                </anchor>
              </controlPr>
            </control>
          </mc:Choice>
        </mc:AlternateContent>
        <mc:AlternateContent xmlns:mc="http://schemas.openxmlformats.org/markup-compatibility/2006">
          <mc:Choice Requires="x14">
            <control shapeId="8195" r:id="rId7" name="Check Box 3">
              <controlPr defaultSize="0" autoFill="0" autoLine="0" autoPict="0">
                <anchor moveWithCells="1">
                  <from>
                    <xdr:col>7</xdr:col>
                    <xdr:colOff>942975</xdr:colOff>
                    <xdr:row>9</xdr:row>
                    <xdr:rowOff>38100</xdr:rowOff>
                  </from>
                  <to>
                    <xdr:col>8</xdr:col>
                    <xdr:colOff>171450</xdr:colOff>
                    <xdr:row>9</xdr:row>
                    <xdr:rowOff>276225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2896C-0EC8-4A8C-A60D-8D1B11C462ED}">
  <sheetPr>
    <tabColor rgb="FF00FF00"/>
    <pageSetUpPr fitToPage="1"/>
  </sheetPr>
  <dimension ref="A1:L106"/>
  <sheetViews>
    <sheetView showGridLines="0" view="pageBreakPreview" topLeftCell="A63" zoomScale="90" zoomScaleNormal="75" zoomScaleSheetLayoutView="90" workbookViewId="0">
      <selection activeCell="J45" sqref="J45:K45"/>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'[144]Presupuesto Oficial'!C22</f>
        <v>630.3</v>
      </c>
      <c r="B30" s="650" t="str">
        <f>'[142]PTO. GENERAL'!E18</f>
        <v>Concreto Resistencia 14 MPa (G) (Ciclopeo)</v>
      </c>
      <c r="C30" s="651"/>
      <c r="D30" s="651"/>
      <c r="E30" s="651"/>
      <c r="F30" s="651"/>
      <c r="G30" s="651"/>
      <c r="H30" s="652"/>
      <c r="I30" s="161"/>
      <c r="J30" s="653" t="str">
        <f>'[142]PTO. GENERAL'!F18</f>
        <v>M3</v>
      </c>
      <c r="K30" s="654"/>
      <c r="L30" s="445">
        <f>+'PRESUPUESTO OFICIAL (Entidad)'!I21</f>
        <v>5</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174</v>
      </c>
      <c r="B35" s="632"/>
      <c r="C35" s="632"/>
      <c r="D35" s="632"/>
      <c r="E35" s="632"/>
      <c r="F35" s="633"/>
      <c r="G35" s="634"/>
      <c r="H35" s="633"/>
      <c r="I35" s="117">
        <v>10000</v>
      </c>
      <c r="J35" s="635">
        <v>2</v>
      </c>
      <c r="K35" s="636"/>
      <c r="L35" s="114">
        <f>I35/J35</f>
        <v>5000</v>
      </c>
    </row>
    <row r="36" spans="1:12" s="79" customFormat="1" ht="12">
      <c r="A36" s="631" t="s">
        <v>139</v>
      </c>
      <c r="B36" s="632"/>
      <c r="C36" s="632"/>
      <c r="D36" s="632"/>
      <c r="E36" s="632"/>
      <c r="F36" s="633"/>
      <c r="G36" s="634"/>
      <c r="H36" s="633"/>
      <c r="I36" s="117"/>
      <c r="J36" s="635"/>
      <c r="K36" s="636"/>
      <c r="L36" s="114">
        <f>L63*0.05</f>
        <v>1753.6458333333337</v>
      </c>
    </row>
    <row r="37" spans="1:12" s="79" customFormat="1" thickBot="1">
      <c r="A37" s="631"/>
      <c r="B37" s="632"/>
      <c r="C37" s="632"/>
      <c r="D37" s="632"/>
      <c r="E37" s="632"/>
      <c r="F37" s="633"/>
      <c r="G37" s="666"/>
      <c r="H37" s="665"/>
      <c r="I37" s="115"/>
      <c r="J37" s="667"/>
      <c r="K37" s="668"/>
      <c r="L37" s="135"/>
    </row>
    <row r="38" spans="1:12" s="79" customFormat="1" thickBot="1">
      <c r="A38" s="669" t="s">
        <v>105</v>
      </c>
      <c r="B38" s="670"/>
      <c r="C38" s="670"/>
      <c r="D38" s="670"/>
      <c r="E38" s="670"/>
      <c r="F38" s="670"/>
      <c r="G38" s="670"/>
      <c r="H38" s="670"/>
      <c r="I38" s="670"/>
      <c r="J38" s="670"/>
      <c r="K38" s="671"/>
      <c r="L38" s="91">
        <f>SUM(L35:L37)</f>
        <v>6753.6458333333339</v>
      </c>
    </row>
    <row r="39" spans="1:12" s="79" customFormat="1" ht="12">
      <c r="A39" s="144"/>
      <c r="B39" s="93"/>
      <c r="C39" s="93"/>
      <c r="D39" s="93"/>
      <c r="E39" s="93"/>
      <c r="F39" s="93"/>
      <c r="G39" s="93"/>
      <c r="H39" s="93"/>
      <c r="I39" s="93"/>
      <c r="J39" s="93"/>
      <c r="K39" s="93"/>
      <c r="L39" s="92"/>
    </row>
    <row r="40" spans="1:12">
      <c r="A40" s="112" t="s">
        <v>106</v>
      </c>
      <c r="B40" s="111"/>
      <c r="C40" s="111"/>
      <c r="D40" s="111"/>
      <c r="E40" s="111"/>
      <c r="F40" s="111"/>
      <c r="G40" s="111"/>
      <c r="H40" s="111"/>
      <c r="I40" s="111"/>
      <c r="J40" s="111"/>
      <c r="K40" s="111"/>
      <c r="L40" s="110"/>
    </row>
    <row r="41" spans="1:12" s="79" customFormat="1" ht="3.75" customHeight="1" thickBot="1">
      <c r="A41" s="143"/>
      <c r="B41" s="142"/>
      <c r="C41" s="142"/>
      <c r="D41" s="142"/>
      <c r="E41" s="142"/>
      <c r="F41" s="142"/>
      <c r="G41" s="142"/>
      <c r="H41" s="93"/>
      <c r="I41" s="93"/>
      <c r="J41" s="93"/>
      <c r="K41" s="93"/>
      <c r="L41" s="92"/>
    </row>
    <row r="42" spans="1:12" s="79" customFormat="1" ht="12">
      <c r="A42" s="655" t="s">
        <v>97</v>
      </c>
      <c r="B42" s="656"/>
      <c r="C42" s="656"/>
      <c r="D42" s="656"/>
      <c r="E42" s="656"/>
      <c r="F42" s="656"/>
      <c r="G42" s="657"/>
      <c r="H42" s="140" t="s">
        <v>99</v>
      </c>
      <c r="I42" s="141" t="s">
        <v>13</v>
      </c>
      <c r="J42" s="660" t="s">
        <v>107</v>
      </c>
      <c r="K42" s="657"/>
      <c r="L42" s="139" t="s">
        <v>104</v>
      </c>
    </row>
    <row r="43" spans="1:12" s="79" customFormat="1" ht="12">
      <c r="A43" s="631" t="s">
        <v>176</v>
      </c>
      <c r="B43" s="632"/>
      <c r="C43" s="632"/>
      <c r="D43" s="632"/>
      <c r="E43" s="632"/>
      <c r="F43" s="632"/>
      <c r="G43" s="633"/>
      <c r="H43" s="138" t="s">
        <v>22</v>
      </c>
      <c r="I43" s="129">
        <v>0.504</v>
      </c>
      <c r="J43" s="661">
        <v>69020</v>
      </c>
      <c r="K43" s="662"/>
      <c r="L43" s="114">
        <f>I43*J43</f>
        <v>34786.080000000002</v>
      </c>
    </row>
    <row r="44" spans="1:12" s="79" customFormat="1" ht="12">
      <c r="A44" s="631" t="s">
        <v>177</v>
      </c>
      <c r="B44" s="632"/>
      <c r="C44" s="632"/>
      <c r="D44" s="632"/>
      <c r="E44" s="632"/>
      <c r="F44" s="632"/>
      <c r="G44" s="633"/>
      <c r="H44" s="138" t="s">
        <v>178</v>
      </c>
      <c r="I44" s="129">
        <v>111</v>
      </c>
      <c r="J44" s="661">
        <v>110</v>
      </c>
      <c r="K44" s="662"/>
      <c r="L44" s="114">
        <f>I44*J44</f>
        <v>12210</v>
      </c>
    </row>
    <row r="45" spans="1:12" s="79" customFormat="1" ht="12">
      <c r="A45" s="631" t="s">
        <v>179</v>
      </c>
      <c r="B45" s="632"/>
      <c r="C45" s="632"/>
      <c r="D45" s="632"/>
      <c r="E45" s="632"/>
      <c r="F45" s="632"/>
      <c r="G45" s="633"/>
      <c r="H45" s="138" t="s">
        <v>22</v>
      </c>
      <c r="I45" s="129">
        <v>0.378</v>
      </c>
      <c r="J45" s="661">
        <v>42840</v>
      </c>
      <c r="K45" s="662"/>
      <c r="L45" s="114">
        <f>I45*J45</f>
        <v>16193.52</v>
      </c>
    </row>
    <row r="46" spans="1:12" s="79" customFormat="1" ht="12">
      <c r="A46" s="631" t="s">
        <v>180</v>
      </c>
      <c r="B46" s="632"/>
      <c r="C46" s="632"/>
      <c r="D46" s="632"/>
      <c r="E46" s="632"/>
      <c r="F46" s="632"/>
      <c r="G46" s="633"/>
      <c r="H46" s="138" t="s">
        <v>181</v>
      </c>
      <c r="I46" s="129">
        <v>156</v>
      </c>
      <c r="J46" s="661">
        <v>600</v>
      </c>
      <c r="K46" s="662"/>
      <c r="L46" s="114">
        <f>I46*J46</f>
        <v>93600</v>
      </c>
    </row>
    <row r="47" spans="1:12" s="79" customFormat="1" thickBot="1">
      <c r="A47" s="631" t="s">
        <v>192</v>
      </c>
      <c r="B47" s="632"/>
      <c r="C47" s="632"/>
      <c r="D47" s="632"/>
      <c r="E47" s="632"/>
      <c r="F47" s="632"/>
      <c r="G47" s="633"/>
      <c r="H47" s="138" t="s">
        <v>22</v>
      </c>
      <c r="I47" s="129">
        <v>0.4</v>
      </c>
      <c r="J47" s="878">
        <v>42840</v>
      </c>
      <c r="K47" s="879"/>
      <c r="L47" s="114">
        <f>I47*J47</f>
        <v>17136</v>
      </c>
    </row>
    <row r="48" spans="1:12" s="79" customFormat="1" thickBot="1">
      <c r="A48" s="669" t="s">
        <v>105</v>
      </c>
      <c r="B48" s="670"/>
      <c r="C48" s="670"/>
      <c r="D48" s="670"/>
      <c r="E48" s="670"/>
      <c r="F48" s="670"/>
      <c r="G48" s="670"/>
      <c r="H48" s="670"/>
      <c r="I48" s="670"/>
      <c r="J48" s="670"/>
      <c r="K48" s="671"/>
      <c r="L48" s="91">
        <f>SUM(L43:L47)</f>
        <v>173925.6</v>
      </c>
    </row>
    <row r="49" spans="1:12" s="79" customFormat="1" ht="12">
      <c r="A49" s="94"/>
      <c r="B49" s="93"/>
      <c r="C49" s="93"/>
      <c r="D49" s="93"/>
      <c r="E49" s="93"/>
      <c r="F49" s="93"/>
      <c r="G49" s="93"/>
      <c r="H49" s="93"/>
      <c r="I49" s="93"/>
      <c r="J49" s="93"/>
      <c r="K49" s="93"/>
      <c r="L49" s="92"/>
    </row>
    <row r="50" spans="1:12" s="79" customFormat="1">
      <c r="A50" s="112" t="s">
        <v>108</v>
      </c>
      <c r="B50" s="105"/>
      <c r="C50" s="105"/>
      <c r="D50" s="105"/>
      <c r="E50" s="105"/>
      <c r="F50" s="105"/>
      <c r="G50" s="105"/>
      <c r="H50" s="105"/>
      <c r="I50" s="105"/>
      <c r="J50" s="105"/>
      <c r="K50" s="105"/>
      <c r="L50" s="134"/>
    </row>
    <row r="51" spans="1:12" s="79" customFormat="1" ht="3.75" customHeight="1" thickBot="1">
      <c r="A51" s="94"/>
      <c r="B51" s="93"/>
      <c r="C51" s="93"/>
      <c r="D51" s="93"/>
      <c r="E51" s="93"/>
      <c r="F51" s="93"/>
      <c r="G51" s="93"/>
      <c r="H51" s="93"/>
      <c r="I51" s="93"/>
      <c r="J51" s="93"/>
      <c r="K51" s="93"/>
      <c r="L51" s="92"/>
    </row>
    <row r="52" spans="1:12" s="79" customFormat="1" ht="36" customHeight="1">
      <c r="A52" s="677" t="s">
        <v>109</v>
      </c>
      <c r="B52" s="678"/>
      <c r="C52" s="678"/>
      <c r="D52" s="678"/>
      <c r="E52" s="679"/>
      <c r="F52" s="124" t="s">
        <v>99</v>
      </c>
      <c r="G52" s="122" t="s">
        <v>110</v>
      </c>
      <c r="H52" s="123" t="s">
        <v>111</v>
      </c>
      <c r="I52" s="122" t="s">
        <v>112</v>
      </c>
      <c r="J52" s="680" t="s">
        <v>113</v>
      </c>
      <c r="K52" s="679"/>
      <c r="L52" s="133" t="s">
        <v>104</v>
      </c>
    </row>
    <row r="53" spans="1:12" s="79" customFormat="1" ht="12">
      <c r="A53" s="631" t="s">
        <v>184</v>
      </c>
      <c r="B53" s="632"/>
      <c r="C53" s="632"/>
      <c r="D53" s="632"/>
      <c r="E53" s="633"/>
      <c r="F53" s="131" t="s">
        <v>22</v>
      </c>
      <c r="G53" s="129">
        <v>0.378</v>
      </c>
      <c r="H53" s="130">
        <v>12</v>
      </c>
      <c r="I53" s="129">
        <f>G53*H53</f>
        <v>4.5359999999999996</v>
      </c>
      <c r="J53" s="741">
        <v>1300</v>
      </c>
      <c r="K53" s="742"/>
      <c r="L53" s="114">
        <f>I53*J53</f>
        <v>5896.7999999999993</v>
      </c>
    </row>
    <row r="54" spans="1:12" s="79" customFormat="1" ht="12">
      <c r="A54" s="631" t="s">
        <v>192</v>
      </c>
      <c r="B54" s="632"/>
      <c r="C54" s="632"/>
      <c r="D54" s="632"/>
      <c r="E54" s="633"/>
      <c r="F54" s="131" t="s">
        <v>22</v>
      </c>
      <c r="G54" s="129">
        <v>0.4</v>
      </c>
      <c r="H54" s="130">
        <v>12</v>
      </c>
      <c r="I54" s="129">
        <f>G54*H54</f>
        <v>4.8000000000000007</v>
      </c>
      <c r="J54" s="741">
        <f>J53</f>
        <v>1300</v>
      </c>
      <c r="K54" s="742"/>
      <c r="L54" s="114">
        <f>I54*J54</f>
        <v>6240.0000000000009</v>
      </c>
    </row>
    <row r="55" spans="1:12" s="79" customFormat="1" ht="15.75" customHeight="1" thickBot="1">
      <c r="A55" s="663" t="s">
        <v>185</v>
      </c>
      <c r="B55" s="664"/>
      <c r="C55" s="664"/>
      <c r="D55" s="664"/>
      <c r="E55" s="665"/>
      <c r="F55" s="128" t="s">
        <v>22</v>
      </c>
      <c r="G55" s="126">
        <v>0.504</v>
      </c>
      <c r="H55" s="127">
        <v>12</v>
      </c>
      <c r="I55" s="126">
        <f>G55*H55</f>
        <v>6.048</v>
      </c>
      <c r="J55" s="876">
        <f>J54</f>
        <v>1300</v>
      </c>
      <c r="K55" s="877"/>
      <c r="L55" s="125">
        <f>I55*J55</f>
        <v>7862.4</v>
      </c>
    </row>
    <row r="56" spans="1:12" s="79" customFormat="1" thickBot="1">
      <c r="A56" s="674" t="s">
        <v>105</v>
      </c>
      <c r="B56" s="675"/>
      <c r="C56" s="675"/>
      <c r="D56" s="675"/>
      <c r="E56" s="675"/>
      <c r="F56" s="675"/>
      <c r="G56" s="675"/>
      <c r="H56" s="675"/>
      <c r="I56" s="675"/>
      <c r="J56" s="675"/>
      <c r="K56" s="676"/>
      <c r="L56" s="91">
        <f>SUM(L53:L55)</f>
        <v>19999.199999999997</v>
      </c>
    </row>
    <row r="57" spans="1:12" s="79" customFormat="1" ht="12">
      <c r="A57" s="94"/>
      <c r="B57" s="93"/>
      <c r="C57" s="93"/>
      <c r="D57" s="93"/>
      <c r="E57" s="93"/>
      <c r="F57" s="93"/>
      <c r="G57" s="93"/>
      <c r="H57" s="93"/>
      <c r="I57" s="93"/>
      <c r="J57" s="93"/>
      <c r="K57" s="93"/>
      <c r="L57" s="92"/>
    </row>
    <row r="58" spans="1:12">
      <c r="A58" s="112" t="s">
        <v>114</v>
      </c>
      <c r="B58" s="111"/>
      <c r="C58" s="111"/>
      <c r="D58" s="111"/>
      <c r="E58" s="111"/>
      <c r="F58" s="111"/>
      <c r="G58" s="111"/>
      <c r="H58" s="111"/>
      <c r="I58" s="111"/>
      <c r="J58" s="111"/>
      <c r="K58" s="111"/>
      <c r="L58" s="110"/>
    </row>
    <row r="59" spans="1:12" s="79" customFormat="1" ht="3.75" customHeight="1" thickBot="1">
      <c r="A59" s="94"/>
      <c r="B59" s="93"/>
      <c r="C59" s="93"/>
      <c r="D59" s="93"/>
      <c r="E59" s="93"/>
      <c r="F59" s="93"/>
      <c r="G59" s="93"/>
      <c r="H59" s="93"/>
      <c r="I59" s="93"/>
      <c r="J59" s="93"/>
      <c r="K59" s="93"/>
      <c r="L59" s="92"/>
    </row>
    <row r="60" spans="1:12" s="79" customFormat="1" ht="25.5" customHeight="1">
      <c r="A60" s="677" t="s">
        <v>97</v>
      </c>
      <c r="B60" s="678"/>
      <c r="C60" s="678"/>
      <c r="D60" s="678"/>
      <c r="E60" s="678"/>
      <c r="F60" s="679"/>
      <c r="G60" s="124" t="s">
        <v>115</v>
      </c>
      <c r="H60" s="123" t="s">
        <v>116</v>
      </c>
      <c r="I60" s="122" t="s">
        <v>117</v>
      </c>
      <c r="J60" s="684" t="s">
        <v>103</v>
      </c>
      <c r="K60" s="685"/>
      <c r="L60" s="121" t="s">
        <v>104</v>
      </c>
    </row>
    <row r="61" spans="1:12" s="79" customFormat="1" ht="12">
      <c r="A61" s="631" t="s">
        <v>186</v>
      </c>
      <c r="B61" s="632"/>
      <c r="C61" s="632"/>
      <c r="D61" s="632"/>
      <c r="E61" s="632"/>
      <c r="F61" s="632"/>
      <c r="G61" s="451">
        <f>1300000/30*5</f>
        <v>216666.66666666669</v>
      </c>
      <c r="H61" s="118">
        <v>1.85</v>
      </c>
      <c r="I61" s="117">
        <f>G61*H61</f>
        <v>400833.33333333337</v>
      </c>
      <c r="J61" s="686">
        <v>16</v>
      </c>
      <c r="K61" s="687"/>
      <c r="L61" s="114">
        <f>I61/J61</f>
        <v>25052.083333333336</v>
      </c>
    </row>
    <row r="62" spans="1:12" s="79" customFormat="1" thickBot="1">
      <c r="A62" s="631" t="s">
        <v>187</v>
      </c>
      <c r="B62" s="632"/>
      <c r="C62" s="632"/>
      <c r="D62" s="632"/>
      <c r="E62" s="632"/>
      <c r="F62" s="632"/>
      <c r="G62" s="452">
        <f>1300000/30*2</f>
        <v>86666.666666666672</v>
      </c>
      <c r="H62" s="116">
        <f>H61</f>
        <v>1.85</v>
      </c>
      <c r="I62" s="115">
        <f>G62*H62</f>
        <v>160333.33333333334</v>
      </c>
      <c r="J62" s="688">
        <f>J61</f>
        <v>16</v>
      </c>
      <c r="K62" s="689"/>
      <c r="L62" s="114">
        <f>I62/J62</f>
        <v>10020.833333333334</v>
      </c>
    </row>
    <row r="63" spans="1:12" s="79" customFormat="1" thickBot="1">
      <c r="A63" s="669" t="s">
        <v>105</v>
      </c>
      <c r="B63" s="670"/>
      <c r="C63" s="670"/>
      <c r="D63" s="670"/>
      <c r="E63" s="670"/>
      <c r="F63" s="670"/>
      <c r="G63" s="670"/>
      <c r="H63" s="670"/>
      <c r="I63" s="670"/>
      <c r="J63" s="670"/>
      <c r="K63" s="671"/>
      <c r="L63" s="91">
        <f>SUM(L61:L62)</f>
        <v>35072.916666666672</v>
      </c>
    </row>
    <row r="64" spans="1:12" s="79" customFormat="1" ht="8.25" customHeight="1" thickBot="1">
      <c r="A64" s="94"/>
      <c r="B64" s="93"/>
      <c r="C64" s="93"/>
      <c r="D64" s="93"/>
      <c r="E64" s="93"/>
      <c r="F64" s="93"/>
      <c r="G64" s="93"/>
      <c r="H64" s="93"/>
      <c r="I64" s="93"/>
      <c r="J64" s="93"/>
      <c r="K64" s="93"/>
      <c r="L64" s="92"/>
    </row>
    <row r="65" spans="1:12" s="79" customFormat="1" thickBot="1">
      <c r="A65" s="669" t="s">
        <v>118</v>
      </c>
      <c r="B65" s="670"/>
      <c r="C65" s="670"/>
      <c r="D65" s="670"/>
      <c r="E65" s="670"/>
      <c r="F65" s="670"/>
      <c r="G65" s="670"/>
      <c r="H65" s="670"/>
      <c r="I65" s="670"/>
      <c r="J65" s="670"/>
      <c r="K65" s="671"/>
      <c r="L65" s="113">
        <f>L38+L48+L56+L63</f>
        <v>235751.36250000005</v>
      </c>
    </row>
    <row r="66" spans="1:12" s="79" customFormat="1" ht="9" customHeight="1">
      <c r="A66" s="94"/>
      <c r="B66" s="93"/>
      <c r="C66" s="93"/>
      <c r="D66" s="93"/>
      <c r="E66" s="93"/>
      <c r="F66" s="93"/>
      <c r="G66" s="93"/>
      <c r="H66" s="93"/>
      <c r="I66" s="93"/>
      <c r="J66" s="93"/>
      <c r="K66" s="93"/>
      <c r="L66" s="92"/>
    </row>
    <row r="67" spans="1:12">
      <c r="A67" s="112" t="s">
        <v>119</v>
      </c>
      <c r="B67" s="111"/>
      <c r="C67" s="111"/>
      <c r="D67" s="111"/>
      <c r="E67" s="111"/>
      <c r="F67" s="111"/>
      <c r="G67" s="111"/>
      <c r="H67" s="111"/>
      <c r="I67" s="111"/>
      <c r="J67" s="111"/>
      <c r="K67" s="111"/>
      <c r="L67" s="110"/>
    </row>
    <row r="68" spans="1:12" s="79" customFormat="1" ht="3.75" customHeight="1" thickBot="1">
      <c r="A68" s="94"/>
      <c r="B68" s="93"/>
      <c r="C68" s="93"/>
      <c r="D68" s="93"/>
      <c r="E68" s="93"/>
      <c r="F68" s="93"/>
      <c r="G68" s="93"/>
      <c r="H68" s="93"/>
      <c r="I68" s="93"/>
      <c r="J68" s="93"/>
      <c r="K68" s="93"/>
      <c r="L68" s="92"/>
    </row>
    <row r="69" spans="1:12" s="79" customFormat="1" ht="12">
      <c r="A69" s="655" t="s">
        <v>97</v>
      </c>
      <c r="B69" s="656"/>
      <c r="C69" s="656"/>
      <c r="D69" s="656"/>
      <c r="E69" s="656"/>
      <c r="F69" s="656"/>
      <c r="G69" s="109"/>
      <c r="H69" s="107"/>
      <c r="I69" s="108" t="s">
        <v>120</v>
      </c>
      <c r="J69" s="690" t="s">
        <v>121</v>
      </c>
      <c r="K69" s="691"/>
      <c r="L69" s="106"/>
    </row>
    <row r="70" spans="1:12" s="79" customFormat="1" ht="12">
      <c r="A70" s="692" t="s">
        <v>145</v>
      </c>
      <c r="B70" s="693"/>
      <c r="C70" s="693"/>
      <c r="D70" s="693"/>
      <c r="E70" s="693"/>
      <c r="F70" s="693"/>
      <c r="G70" s="102"/>
      <c r="H70" s="101"/>
      <c r="I70" s="96">
        <f>'[142]PTO. GENERAL'!I30</f>
        <v>0.2</v>
      </c>
      <c r="J70" s="694">
        <f>L65*I70</f>
        <v>47150.272500000014</v>
      </c>
      <c r="K70" s="695"/>
      <c r="L70" s="95"/>
    </row>
    <row r="71" spans="1:12" s="79" customFormat="1" ht="12">
      <c r="A71" s="104" t="s">
        <v>146</v>
      </c>
      <c r="B71" s="103"/>
      <c r="C71" s="103"/>
      <c r="D71" s="103"/>
      <c r="E71" s="103"/>
      <c r="F71" s="103"/>
      <c r="G71" s="102"/>
      <c r="H71" s="101"/>
      <c r="I71" s="96">
        <f>'[142]PTO. GENERAL'!I31</f>
        <v>0.05</v>
      </c>
      <c r="J71" s="694">
        <f>L65*I71</f>
        <v>11787.568125000003</v>
      </c>
      <c r="K71" s="695"/>
      <c r="L71" s="95"/>
    </row>
    <row r="72" spans="1:12" s="79" customFormat="1" thickBot="1">
      <c r="A72" s="100" t="s">
        <v>147</v>
      </c>
      <c r="B72" s="99"/>
      <c r="C72" s="99"/>
      <c r="D72" s="99"/>
      <c r="E72" s="99"/>
      <c r="F72" s="99"/>
      <c r="G72" s="98"/>
      <c r="H72" s="97"/>
      <c r="I72" s="96">
        <f>'[142]PTO. GENERAL'!I32</f>
        <v>0.05</v>
      </c>
      <c r="J72" s="681">
        <f>L65*I72</f>
        <v>11787.568125000003</v>
      </c>
      <c r="K72" s="682"/>
      <c r="L72" s="95"/>
    </row>
    <row r="73" spans="1:12" s="79" customFormat="1" thickBot="1">
      <c r="A73" s="669" t="s">
        <v>105</v>
      </c>
      <c r="B73" s="670"/>
      <c r="C73" s="670"/>
      <c r="D73" s="670"/>
      <c r="E73" s="670"/>
      <c r="F73" s="670"/>
      <c r="G73" s="670"/>
      <c r="H73" s="670"/>
      <c r="I73" s="670"/>
      <c r="J73" s="670"/>
      <c r="K73" s="671"/>
      <c r="L73" s="91">
        <f>SUM(J70:K72)</f>
        <v>70725.408750000017</v>
      </c>
    </row>
    <row r="74" spans="1:12" s="79" customFormat="1" ht="7.5" customHeight="1" thickBot="1">
      <c r="A74" s="94"/>
      <c r="B74" s="93"/>
      <c r="C74" s="93"/>
      <c r="D74" s="93"/>
      <c r="E74" s="93"/>
      <c r="F74" s="93"/>
      <c r="G74" s="93"/>
      <c r="H74" s="93"/>
      <c r="I74" s="93"/>
      <c r="J74" s="93"/>
      <c r="K74" s="93"/>
      <c r="L74" s="92"/>
    </row>
    <row r="75" spans="1:12" s="79" customFormat="1" thickBot="1">
      <c r="A75" s="669" t="s">
        <v>122</v>
      </c>
      <c r="B75" s="670"/>
      <c r="C75" s="670"/>
      <c r="D75" s="670"/>
      <c r="E75" s="670"/>
      <c r="F75" s="670"/>
      <c r="G75" s="670"/>
      <c r="H75" s="670"/>
      <c r="I75" s="670"/>
      <c r="J75" s="670"/>
      <c r="K75" s="671"/>
      <c r="L75" s="91">
        <f>ROUND(L65+L73,0)</f>
        <v>306477</v>
      </c>
    </row>
    <row r="76" spans="1:12">
      <c r="A76" s="90"/>
      <c r="B76" s="89"/>
      <c r="C76" s="89"/>
      <c r="D76" s="89"/>
      <c r="E76" s="89"/>
      <c r="F76" s="89"/>
      <c r="G76" s="89"/>
      <c r="H76" s="89"/>
      <c r="I76" s="89"/>
      <c r="J76" s="89"/>
      <c r="K76" s="89"/>
      <c r="L76" s="88"/>
    </row>
    <row r="77" spans="1:12">
      <c r="A77" s="78"/>
      <c r="L77" s="77"/>
    </row>
    <row r="78" spans="1:12">
      <c r="A78" s="78"/>
      <c r="L78" s="77"/>
    </row>
    <row r="79" spans="1:12">
      <c r="A79" s="78"/>
      <c r="L79" s="77"/>
    </row>
    <row r="80" spans="1:12" s="79" customFormat="1" ht="12">
      <c r="A80" s="81"/>
      <c r="D80" s="683" t="s">
        <v>123</v>
      </c>
      <c r="E80" s="683"/>
      <c r="F80" s="683"/>
      <c r="G80" s="683"/>
      <c r="H80" s="683"/>
      <c r="L80" s="80"/>
    </row>
    <row r="81" spans="1:12" s="79" customFormat="1" ht="12">
      <c r="A81" s="81"/>
      <c r="D81" s="696" t="s">
        <v>124</v>
      </c>
      <c r="E81" s="696"/>
      <c r="F81" s="696"/>
      <c r="G81" s="696"/>
      <c r="H81" s="696"/>
      <c r="L81" s="80"/>
    </row>
    <row r="82" spans="1:12">
      <c r="A82" s="78"/>
      <c r="D82" s="697" t="s">
        <v>125</v>
      </c>
      <c r="E82" s="697"/>
      <c r="F82" s="697"/>
      <c r="G82" s="697"/>
      <c r="H82" s="697"/>
      <c r="L82" s="77"/>
    </row>
    <row r="83" spans="1:12">
      <c r="A83" s="78"/>
      <c r="D83" s="697" t="s">
        <v>126</v>
      </c>
      <c r="E83" s="697"/>
      <c r="F83" s="697"/>
      <c r="G83" s="697"/>
      <c r="H83" s="697"/>
      <c r="L83" s="77"/>
    </row>
    <row r="84" spans="1:12" ht="13.5" thickBot="1">
      <c r="A84" s="78"/>
      <c r="E84" s="68" t="s">
        <v>127</v>
      </c>
      <c r="L84" s="77"/>
    </row>
    <row r="85" spans="1:12" ht="15" customHeight="1">
      <c r="A85" s="87" t="s">
        <v>128</v>
      </c>
      <c r="B85" s="86"/>
      <c r="C85" s="702"/>
      <c r="D85" s="702"/>
      <c r="E85" s="702"/>
      <c r="F85" s="702"/>
      <c r="G85" s="702"/>
      <c r="H85" s="702"/>
      <c r="I85" s="702"/>
      <c r="J85" s="702"/>
      <c r="K85" s="702"/>
      <c r="L85" s="703"/>
    </row>
    <row r="86" spans="1:12">
      <c r="A86" s="704"/>
      <c r="B86" s="705"/>
      <c r="C86" s="705"/>
      <c r="D86" s="705"/>
      <c r="E86" s="705"/>
      <c r="F86" s="705"/>
      <c r="G86" s="705"/>
      <c r="H86" s="705"/>
      <c r="I86" s="705"/>
      <c r="J86" s="705"/>
      <c r="K86" s="705"/>
      <c r="L86" s="706"/>
    </row>
    <row r="87" spans="1:12">
      <c r="A87" s="704"/>
      <c r="B87" s="705"/>
      <c r="C87" s="705"/>
      <c r="D87" s="705"/>
      <c r="E87" s="705"/>
      <c r="F87" s="705"/>
      <c r="G87" s="705"/>
      <c r="H87" s="705"/>
      <c r="I87" s="705"/>
      <c r="J87" s="705"/>
      <c r="K87" s="705"/>
      <c r="L87" s="706"/>
    </row>
    <row r="88" spans="1:12">
      <c r="A88" s="704"/>
      <c r="B88" s="705"/>
      <c r="C88" s="705"/>
      <c r="D88" s="705"/>
      <c r="E88" s="705"/>
      <c r="F88" s="705"/>
      <c r="G88" s="705"/>
      <c r="H88" s="705"/>
      <c r="I88" s="705"/>
      <c r="J88" s="705"/>
      <c r="K88" s="705"/>
      <c r="L88" s="706"/>
    </row>
    <row r="89" spans="1:12" ht="15.75" customHeight="1" thickBot="1">
      <c r="A89" s="707"/>
      <c r="B89" s="708"/>
      <c r="C89" s="708"/>
      <c r="D89" s="708"/>
      <c r="E89" s="708"/>
      <c r="F89" s="708"/>
      <c r="G89" s="708"/>
      <c r="H89" s="708"/>
      <c r="I89" s="708"/>
      <c r="J89" s="708"/>
      <c r="K89" s="708"/>
      <c r="L89" s="709"/>
    </row>
    <row r="90" spans="1:12">
      <c r="A90" s="78"/>
      <c r="L90" s="77"/>
    </row>
    <row r="91" spans="1:12">
      <c r="A91" s="82" t="s">
        <v>129</v>
      </c>
      <c r="B91" s="75"/>
      <c r="C91" s="75"/>
      <c r="D91" s="75"/>
      <c r="E91" s="75"/>
      <c r="F91" s="75"/>
      <c r="G91" s="75"/>
      <c r="H91" s="75"/>
      <c r="I91" s="75"/>
      <c r="J91" s="75"/>
      <c r="K91" s="75"/>
      <c r="L91" s="74"/>
    </row>
    <row r="92" spans="1:12" ht="17.25" customHeight="1">
      <c r="A92" s="710" t="s">
        <v>130</v>
      </c>
      <c r="B92" s="711"/>
      <c r="C92" s="711"/>
      <c r="D92" s="711"/>
      <c r="E92" s="711"/>
      <c r="F92" s="711"/>
      <c r="G92" s="711"/>
      <c r="H92" s="711"/>
      <c r="I92" s="711"/>
      <c r="J92" s="711"/>
      <c r="K92" s="711"/>
      <c r="L92" s="712"/>
    </row>
    <row r="93" spans="1:12" ht="17.25" customHeight="1">
      <c r="A93" s="710"/>
      <c r="B93" s="711"/>
      <c r="C93" s="711"/>
      <c r="D93" s="711"/>
      <c r="E93" s="711"/>
      <c r="F93" s="711"/>
      <c r="G93" s="711"/>
      <c r="H93" s="711"/>
      <c r="I93" s="711"/>
      <c r="J93" s="711"/>
      <c r="K93" s="711"/>
      <c r="L93" s="712"/>
    </row>
    <row r="94" spans="1:12" ht="18.75" customHeight="1">
      <c r="A94" s="713" t="s">
        <v>131</v>
      </c>
      <c r="B94" s="714"/>
      <c r="C94" s="714"/>
      <c r="D94" s="714"/>
      <c r="E94" s="714"/>
      <c r="F94" s="714"/>
      <c r="G94" s="714"/>
      <c r="H94" s="714"/>
      <c r="I94" s="714"/>
      <c r="J94" s="714"/>
      <c r="K94" s="714"/>
      <c r="L94" s="715"/>
    </row>
    <row r="95" spans="1:12" ht="42.75" customHeight="1">
      <c r="A95" s="713"/>
      <c r="B95" s="714"/>
      <c r="C95" s="714"/>
      <c r="D95" s="714"/>
      <c r="E95" s="714"/>
      <c r="F95" s="714"/>
      <c r="G95" s="714"/>
      <c r="H95" s="714"/>
      <c r="I95" s="714"/>
      <c r="J95" s="714"/>
      <c r="K95" s="714"/>
      <c r="L95" s="715"/>
    </row>
    <row r="96" spans="1:12">
      <c r="A96" s="85"/>
      <c r="B96" s="84"/>
      <c r="C96" s="84"/>
      <c r="D96" s="84"/>
      <c r="E96" s="84"/>
      <c r="F96" s="84"/>
      <c r="G96" s="84"/>
      <c r="H96" s="84"/>
      <c r="I96" s="84"/>
      <c r="J96" s="84"/>
      <c r="K96" s="84"/>
      <c r="L96" s="83"/>
    </row>
    <row r="97" spans="1:12">
      <c r="A97" s="85"/>
      <c r="B97" s="84"/>
      <c r="C97" s="84"/>
      <c r="D97" s="84"/>
      <c r="E97" s="84"/>
      <c r="F97" s="84"/>
      <c r="G97" s="84"/>
      <c r="H97" s="84"/>
      <c r="I97" s="84"/>
      <c r="J97" s="84"/>
      <c r="K97" s="84"/>
      <c r="L97" s="83"/>
    </row>
    <row r="98" spans="1:12">
      <c r="A98" s="85"/>
      <c r="B98" s="84"/>
      <c r="C98" s="84"/>
      <c r="D98" s="84"/>
      <c r="E98" s="84"/>
      <c r="F98" s="84"/>
      <c r="G98" s="84"/>
      <c r="H98" s="84"/>
      <c r="I98" s="84"/>
      <c r="J98" s="84"/>
      <c r="K98" s="84"/>
      <c r="L98" s="83"/>
    </row>
    <row r="99" spans="1:12">
      <c r="A99" s="82"/>
      <c r="B99" s="75"/>
      <c r="C99" s="75"/>
      <c r="D99" s="75"/>
      <c r="E99" s="75"/>
      <c r="F99" s="75"/>
      <c r="G99" s="75"/>
      <c r="H99" s="75"/>
      <c r="I99" s="75"/>
      <c r="J99" s="75"/>
      <c r="K99" s="75"/>
      <c r="L99" s="74"/>
    </row>
    <row r="100" spans="1:12" s="79" customFormat="1" ht="12">
      <c r="A100" s="81"/>
      <c r="D100" s="683" t="s">
        <v>123</v>
      </c>
      <c r="E100" s="683"/>
      <c r="F100" s="683"/>
      <c r="G100" s="683"/>
      <c r="H100" s="683"/>
      <c r="L100" s="80"/>
    </row>
    <row r="101" spans="1:12" s="79" customFormat="1" ht="12">
      <c r="A101" s="81"/>
      <c r="D101" s="696" t="s">
        <v>124</v>
      </c>
      <c r="E101" s="696"/>
      <c r="F101" s="696"/>
      <c r="G101" s="696"/>
      <c r="H101" s="696"/>
      <c r="L101" s="80"/>
    </row>
    <row r="102" spans="1:12">
      <c r="A102" s="78"/>
      <c r="D102" s="697" t="s">
        <v>132</v>
      </c>
      <c r="E102" s="697"/>
      <c r="F102" s="697"/>
      <c r="G102" s="697"/>
      <c r="H102" s="697"/>
      <c r="L102" s="77"/>
    </row>
    <row r="103" spans="1:12">
      <c r="A103" s="76"/>
      <c r="B103" s="75"/>
      <c r="C103" s="75"/>
      <c r="D103" s="697" t="s">
        <v>126</v>
      </c>
      <c r="E103" s="697"/>
      <c r="F103" s="697"/>
      <c r="G103" s="697"/>
      <c r="H103" s="697"/>
      <c r="I103" s="75"/>
      <c r="J103" s="75"/>
      <c r="K103" s="75"/>
      <c r="L103" s="74"/>
    </row>
    <row r="104" spans="1:12" ht="13.5" customHeight="1">
      <c r="A104" s="76"/>
      <c r="B104" s="75"/>
      <c r="C104" s="75"/>
      <c r="D104" s="75"/>
      <c r="I104" s="75"/>
      <c r="J104" s="75"/>
      <c r="K104" s="75"/>
      <c r="L104" s="74"/>
    </row>
    <row r="105" spans="1:12" ht="12.75" customHeight="1">
      <c r="A105" s="73" t="s">
        <v>133</v>
      </c>
      <c r="B105" s="72"/>
      <c r="C105" s="72"/>
      <c r="H105" s="698"/>
      <c r="I105" s="698"/>
      <c r="J105" s="698"/>
      <c r="K105" s="698"/>
      <c r="L105" s="699"/>
    </row>
    <row r="106" spans="1:12" ht="13.5" customHeight="1" thickBot="1">
      <c r="A106" s="71" t="s">
        <v>134</v>
      </c>
      <c r="B106" s="70"/>
      <c r="C106" s="70"/>
      <c r="D106" s="69"/>
      <c r="E106" s="69"/>
      <c r="F106" s="69"/>
      <c r="G106" s="69"/>
      <c r="H106" s="700"/>
      <c r="I106" s="700"/>
      <c r="J106" s="700"/>
      <c r="K106" s="700"/>
      <c r="L106" s="701"/>
    </row>
  </sheetData>
  <mergeCells count="100">
    <mergeCell ref="A87:L87"/>
    <mergeCell ref="D103:H103"/>
    <mergeCell ref="H105:L106"/>
    <mergeCell ref="A89:L89"/>
    <mergeCell ref="A92:L93"/>
    <mergeCell ref="A94:L95"/>
    <mergeCell ref="D100:H100"/>
    <mergeCell ref="D101:H101"/>
    <mergeCell ref="D102:H102"/>
    <mergeCell ref="A88:L88"/>
    <mergeCell ref="A86:L86"/>
    <mergeCell ref="A65:K65"/>
    <mergeCell ref="A69:F69"/>
    <mergeCell ref="J69:K69"/>
    <mergeCell ref="A70:F70"/>
    <mergeCell ref="J70:K70"/>
    <mergeCell ref="J71:K71"/>
    <mergeCell ref="J72:K72"/>
    <mergeCell ref="A73:K73"/>
    <mergeCell ref="A75:K75"/>
    <mergeCell ref="D80:H80"/>
    <mergeCell ref="D81:H81"/>
    <mergeCell ref="D82:H82"/>
    <mergeCell ref="D83:H83"/>
    <mergeCell ref="C85:L85"/>
    <mergeCell ref="A63:K63"/>
    <mergeCell ref="A47:G47"/>
    <mergeCell ref="J47:K47"/>
    <mergeCell ref="A62:F62"/>
    <mergeCell ref="J62:K62"/>
    <mergeCell ref="A53:E53"/>
    <mergeCell ref="J53:K53"/>
    <mergeCell ref="A54:E54"/>
    <mergeCell ref="J54:K54"/>
    <mergeCell ref="A55:E55"/>
    <mergeCell ref="J55:K55"/>
    <mergeCell ref="A56:K56"/>
    <mergeCell ref="A60:F60"/>
    <mergeCell ref="J60:K60"/>
    <mergeCell ref="A61:F61"/>
    <mergeCell ref="J61:K61"/>
    <mergeCell ref="A43:G43"/>
    <mergeCell ref="J43:K43"/>
    <mergeCell ref="A48:K48"/>
    <mergeCell ref="A52:E52"/>
    <mergeCell ref="J52:K52"/>
    <mergeCell ref="A45:G45"/>
    <mergeCell ref="J45:K45"/>
    <mergeCell ref="A46:G46"/>
    <mergeCell ref="J46:K46"/>
    <mergeCell ref="A44:G44"/>
    <mergeCell ref="J44:K44"/>
    <mergeCell ref="A38:K38"/>
    <mergeCell ref="A42:G42"/>
    <mergeCell ref="B29:H29"/>
    <mergeCell ref="J29:K29"/>
    <mergeCell ref="B30:H30"/>
    <mergeCell ref="J30:K30"/>
    <mergeCell ref="A34:F34"/>
    <mergeCell ref="G34:H34"/>
    <mergeCell ref="J34:K34"/>
    <mergeCell ref="A36:F36"/>
    <mergeCell ref="G36:H36"/>
    <mergeCell ref="J36:K36"/>
    <mergeCell ref="A37:F37"/>
    <mergeCell ref="G37:H37"/>
    <mergeCell ref="J37:K37"/>
    <mergeCell ref="J42:K42"/>
    <mergeCell ref="B16:K16"/>
    <mergeCell ref="A35:F35"/>
    <mergeCell ref="G35:H35"/>
    <mergeCell ref="J35:K35"/>
    <mergeCell ref="B20:L20"/>
    <mergeCell ref="B22:H22"/>
    <mergeCell ref="E24:F24"/>
    <mergeCell ref="E25:F25"/>
    <mergeCell ref="A27:L27"/>
    <mergeCell ref="B18:G18"/>
    <mergeCell ref="I18:L18"/>
    <mergeCell ref="I11:K11"/>
    <mergeCell ref="J3:L4"/>
    <mergeCell ref="B4:H4"/>
    <mergeCell ref="B5:H5"/>
    <mergeCell ref="B15:K15"/>
    <mergeCell ref="J12:L12"/>
    <mergeCell ref="I5:I6"/>
    <mergeCell ref="J5:J6"/>
    <mergeCell ref="K5:K6"/>
    <mergeCell ref="L5:L6"/>
    <mergeCell ref="B6:H6"/>
    <mergeCell ref="A10:D10"/>
    <mergeCell ref="G10:H10"/>
    <mergeCell ref="A1:A6"/>
    <mergeCell ref="B11:D11"/>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2" orientation="portrait" horizontalDpi="1200" verticalDpi="1200" r:id="rId1"/>
  <headerFooter alignWithMargins="0"/>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238125</xdr:colOff>
                <xdr:row>0</xdr:row>
                <xdr:rowOff>47625</xdr:rowOff>
              </from>
              <to>
                <xdr:col>0</xdr:col>
                <xdr:colOff>1266825</xdr:colOff>
                <xdr:row>5</xdr:row>
                <xdr:rowOff>161925</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9218" r:id="rId6" name="Check Box 2">
              <controlPr defaultSize="0" autoFill="0" autoLine="0" autoPict="0">
                <anchor moveWithCells="1">
                  <from>
                    <xdr:col>4</xdr:col>
                    <xdr:colOff>95250</xdr:colOff>
                    <xdr:row>9</xdr:row>
                    <xdr:rowOff>57150</xdr:rowOff>
                  </from>
                  <to>
                    <xdr:col>5</xdr:col>
                    <xdr:colOff>19050</xdr:colOff>
                    <xdr:row>9</xdr:row>
                    <xdr:rowOff>295275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7</xdr:col>
                    <xdr:colOff>942975</xdr:colOff>
                    <xdr:row>9</xdr:row>
                    <xdr:rowOff>38100</xdr:rowOff>
                  </from>
                  <to>
                    <xdr:col>8</xdr:col>
                    <xdr:colOff>180975</xdr:colOff>
                    <xdr:row>9</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E5DCF-C0C4-4C55-9EA2-ED7353AE94BB}">
  <sheetPr>
    <tabColor rgb="FF00FF00"/>
  </sheetPr>
  <dimension ref="B1:N118"/>
  <sheetViews>
    <sheetView topLeftCell="A85" zoomScale="80" zoomScaleNormal="80" workbookViewId="0">
      <selection activeCell="N87" sqref="N87"/>
    </sheetView>
  </sheetViews>
  <sheetFormatPr baseColWidth="10" defaultColWidth="11.42578125" defaultRowHeight="15"/>
  <cols>
    <col min="1" max="1" width="11.42578125" style="228"/>
    <col min="2" max="2" width="17" style="400" customWidth="1"/>
    <col min="3" max="5" width="11.42578125" style="400"/>
    <col min="6" max="6" width="14.42578125" style="400" customWidth="1"/>
    <col min="7" max="8" width="11.42578125" style="400"/>
    <col min="9" max="9" width="12.5703125" style="400" bestFit="1" customWidth="1"/>
    <col min="10" max="10" width="15.5703125" style="400" customWidth="1"/>
    <col min="11" max="11" width="17.5703125" style="400" bestFit="1" customWidth="1"/>
    <col min="12" max="13" width="11.42578125" style="400"/>
    <col min="14" max="14" width="17.42578125" style="400" customWidth="1"/>
    <col min="15" max="16384" width="11.42578125" style="228"/>
  </cols>
  <sheetData>
    <row r="1" spans="2:14">
      <c r="B1" s="783"/>
      <c r="C1" s="786"/>
      <c r="D1" s="787"/>
      <c r="E1" s="787"/>
      <c r="F1" s="787"/>
      <c r="G1" s="787"/>
      <c r="H1" s="787"/>
      <c r="I1" s="787"/>
      <c r="J1" s="788"/>
      <c r="K1" s="789" t="s">
        <v>70</v>
      </c>
      <c r="L1" s="763" t="s">
        <v>151</v>
      </c>
      <c r="M1" s="764"/>
      <c r="N1" s="765"/>
    </row>
    <row r="2" spans="2:14">
      <c r="B2" s="784"/>
      <c r="C2" s="880" t="s">
        <v>72</v>
      </c>
      <c r="D2" s="881"/>
      <c r="E2" s="881"/>
      <c r="F2" s="881"/>
      <c r="G2" s="881"/>
      <c r="H2" s="881"/>
      <c r="I2" s="881"/>
      <c r="J2" s="882"/>
      <c r="K2" s="790"/>
      <c r="L2" s="766"/>
      <c r="M2" s="767"/>
      <c r="N2" s="768"/>
    </row>
    <row r="3" spans="2:14">
      <c r="B3" s="784"/>
      <c r="C3" s="880" t="s">
        <v>152</v>
      </c>
      <c r="D3" s="881"/>
      <c r="E3" s="881"/>
      <c r="F3" s="881"/>
      <c r="G3" s="881"/>
      <c r="H3" s="881"/>
      <c r="I3" s="881"/>
      <c r="J3" s="882"/>
      <c r="K3" s="772" t="s">
        <v>74</v>
      </c>
      <c r="L3" s="774">
        <v>1</v>
      </c>
      <c r="M3" s="775"/>
      <c r="N3" s="776"/>
    </row>
    <row r="4" spans="2:14">
      <c r="B4" s="784"/>
      <c r="C4" s="880" t="s">
        <v>75</v>
      </c>
      <c r="D4" s="881"/>
      <c r="E4" s="881"/>
      <c r="F4" s="881"/>
      <c r="G4" s="881"/>
      <c r="H4" s="881"/>
      <c r="I4" s="881"/>
      <c r="J4" s="882"/>
      <c r="K4" s="773"/>
      <c r="L4" s="777"/>
      <c r="M4" s="778"/>
      <c r="N4" s="779"/>
    </row>
    <row r="5" spans="2:14">
      <c r="B5" s="784"/>
      <c r="C5" s="880" t="s">
        <v>76</v>
      </c>
      <c r="D5" s="881"/>
      <c r="E5" s="881"/>
      <c r="F5" s="881"/>
      <c r="G5" s="881"/>
      <c r="H5" s="881"/>
      <c r="I5" s="881"/>
      <c r="J5" s="882"/>
      <c r="K5" s="772" t="s">
        <v>77</v>
      </c>
      <c r="L5" s="792"/>
      <c r="M5" s="792" t="s">
        <v>78</v>
      </c>
      <c r="N5" s="794"/>
    </row>
    <row r="6" spans="2:14" ht="15.75" thickBot="1">
      <c r="B6" s="785"/>
      <c r="C6" s="796"/>
      <c r="D6" s="797"/>
      <c r="E6" s="797"/>
      <c r="F6" s="797"/>
      <c r="G6" s="797"/>
      <c r="H6" s="797"/>
      <c r="I6" s="797"/>
      <c r="J6" s="798"/>
      <c r="K6" s="791"/>
      <c r="L6" s="793"/>
      <c r="M6" s="793"/>
      <c r="N6" s="795"/>
    </row>
    <row r="7" spans="2:14" ht="15.75" thickBot="1">
      <c r="B7" s="231"/>
      <c r="C7" s="232"/>
      <c r="D7" s="232"/>
      <c r="E7" s="232"/>
      <c r="F7" s="232"/>
      <c r="G7" s="232"/>
      <c r="H7" s="232"/>
      <c r="I7" s="232"/>
      <c r="J7" s="232"/>
      <c r="K7" s="232"/>
      <c r="L7" s="233"/>
      <c r="M7" s="233"/>
      <c r="N7" s="234"/>
    </row>
    <row r="8" spans="2:14">
      <c r="B8" s="235"/>
      <c r="C8" s="227"/>
      <c r="D8" s="227"/>
      <c r="E8" s="227"/>
      <c r="F8" s="227"/>
      <c r="G8" s="227"/>
      <c r="H8" s="236"/>
      <c r="I8" s="227"/>
      <c r="J8" s="227"/>
      <c r="K8" s="237" t="s">
        <v>79</v>
      </c>
      <c r="L8" s="456"/>
      <c r="M8" s="457">
        <v>6</v>
      </c>
      <c r="N8" s="458">
        <v>2024</v>
      </c>
    </row>
    <row r="9" spans="2:14">
      <c r="B9" s="238"/>
      <c r="C9" s="239"/>
      <c r="D9" s="239"/>
      <c r="E9" s="239"/>
      <c r="F9" s="239"/>
      <c r="G9" s="239"/>
      <c r="H9" s="229"/>
      <c r="I9" s="239"/>
      <c r="J9" s="239"/>
      <c r="K9" s="240"/>
      <c r="L9" s="241" t="s">
        <v>80</v>
      </c>
      <c r="M9" s="241" t="s">
        <v>81</v>
      </c>
      <c r="N9" s="242" t="s">
        <v>82</v>
      </c>
    </row>
    <row r="10" spans="2:14" ht="36">
      <c r="B10" s="780" t="s">
        <v>83</v>
      </c>
      <c r="C10" s="781"/>
      <c r="D10" s="781"/>
      <c r="E10" s="781"/>
      <c r="F10" s="243" t="s">
        <v>153</v>
      </c>
      <c r="G10" s="239"/>
      <c r="H10" s="244"/>
      <c r="I10" s="782" t="s">
        <v>84</v>
      </c>
      <c r="J10" s="782"/>
      <c r="K10" s="245" t="s">
        <v>153</v>
      </c>
      <c r="L10" s="241"/>
      <c r="M10" s="241"/>
      <c r="N10" s="242"/>
    </row>
    <row r="11" spans="2:14">
      <c r="B11" s="246" t="s">
        <v>85</v>
      </c>
      <c r="C11" s="247"/>
      <c r="D11" s="802"/>
      <c r="E11" s="802"/>
      <c r="F11" s="248"/>
      <c r="G11" s="249"/>
      <c r="H11" s="247"/>
      <c r="I11" s="244"/>
      <c r="J11" s="250" t="s">
        <v>86</v>
      </c>
      <c r="K11" s="251"/>
      <c r="L11" s="248"/>
      <c r="M11" s="248"/>
      <c r="N11" s="252"/>
    </row>
    <row r="12" spans="2:14" ht="15.75" thickBot="1">
      <c r="B12" s="253"/>
      <c r="C12" s="254"/>
      <c r="D12" s="255"/>
      <c r="E12" s="255"/>
      <c r="F12" s="255"/>
      <c r="G12" s="255"/>
      <c r="H12" s="254"/>
      <c r="I12" s="255"/>
      <c r="J12" s="254"/>
      <c r="K12" s="255"/>
      <c r="L12" s="803"/>
      <c r="M12" s="803"/>
      <c r="N12" s="804"/>
    </row>
    <row r="13" spans="2:14">
      <c r="B13" s="256"/>
      <c r="C13" s="257"/>
      <c r="D13" s="257"/>
      <c r="E13" s="257"/>
      <c r="F13" s="257"/>
      <c r="G13" s="257"/>
      <c r="H13" s="257"/>
      <c r="I13" s="257"/>
      <c r="J13" s="257"/>
      <c r="K13" s="257"/>
      <c r="L13" s="257"/>
      <c r="M13" s="257"/>
      <c r="N13" s="258"/>
    </row>
    <row r="14" spans="2:14">
      <c r="B14" s="259" t="s">
        <v>87</v>
      </c>
      <c r="C14" s="260"/>
      <c r="D14" s="261" t="s">
        <v>78</v>
      </c>
      <c r="E14" s="262"/>
      <c r="F14" s="244"/>
      <c r="G14" s="244"/>
      <c r="H14" s="263"/>
      <c r="I14" s="263"/>
      <c r="J14" s="263"/>
      <c r="K14" s="263"/>
      <c r="L14" s="263"/>
      <c r="M14" s="263"/>
      <c r="N14" s="264"/>
    </row>
    <row r="15" spans="2:14">
      <c r="B15" s="265" t="s">
        <v>88</v>
      </c>
      <c r="C15" s="266"/>
      <c r="D15" s="267"/>
      <c r="E15" s="267"/>
      <c r="F15" s="267"/>
      <c r="G15" s="267"/>
      <c r="H15" s="267"/>
      <c r="I15" s="267"/>
      <c r="J15" s="267"/>
      <c r="K15" s="267"/>
      <c r="L15" s="267"/>
      <c r="M15" s="267"/>
      <c r="N15" s="264"/>
    </row>
    <row r="16" spans="2:14">
      <c r="B16" s="265"/>
      <c r="C16" s="268"/>
      <c r="D16" s="269"/>
      <c r="E16" s="267"/>
      <c r="F16" s="267"/>
      <c r="G16" s="267"/>
      <c r="H16" s="267"/>
      <c r="I16" s="267"/>
      <c r="J16" s="267"/>
      <c r="K16" s="267"/>
      <c r="L16" s="267"/>
      <c r="M16" s="267"/>
      <c r="N16" s="264"/>
    </row>
    <row r="17" spans="2:14">
      <c r="B17" s="265"/>
      <c r="C17" s="266"/>
      <c r="D17" s="270"/>
      <c r="E17" s="270"/>
      <c r="F17" s="270"/>
      <c r="G17" s="270"/>
      <c r="H17" s="270"/>
      <c r="I17" s="270"/>
      <c r="J17" s="270"/>
      <c r="K17" s="270"/>
      <c r="L17" s="270"/>
      <c r="M17" s="270"/>
      <c r="N17" s="271"/>
    </row>
    <row r="18" spans="2:14">
      <c r="B18" s="265" t="s">
        <v>89</v>
      </c>
      <c r="C18" s="268"/>
      <c r="D18" s="267"/>
      <c r="E18" s="267"/>
      <c r="F18" s="267"/>
      <c r="G18" s="267"/>
      <c r="H18" s="267"/>
      <c r="I18" s="272"/>
      <c r="J18" s="261" t="s">
        <v>90</v>
      </c>
      <c r="K18" s="267"/>
      <c r="L18" s="267"/>
      <c r="M18" s="267"/>
      <c r="N18" s="273"/>
    </row>
    <row r="19" spans="2:14">
      <c r="B19" s="265"/>
      <c r="C19" s="266"/>
      <c r="D19" s="270"/>
      <c r="E19" s="270"/>
      <c r="F19" s="270"/>
      <c r="G19" s="270"/>
      <c r="H19" s="270"/>
      <c r="I19" s="270"/>
      <c r="J19" s="270"/>
      <c r="K19" s="270"/>
      <c r="L19" s="270"/>
      <c r="M19" s="270"/>
      <c r="N19" s="271"/>
    </row>
    <row r="20" spans="2:14">
      <c r="B20" s="265" t="s">
        <v>91</v>
      </c>
      <c r="C20" s="268"/>
      <c r="D20" s="248"/>
      <c r="E20" s="248"/>
      <c r="F20" s="248"/>
      <c r="G20" s="248"/>
      <c r="H20" s="248"/>
      <c r="I20" s="248"/>
      <c r="J20" s="248"/>
      <c r="K20" s="248"/>
      <c r="L20" s="248"/>
      <c r="M20" s="248"/>
      <c r="N20" s="274"/>
    </row>
    <row r="21" spans="2:14">
      <c r="B21" s="265"/>
      <c r="C21" s="266"/>
      <c r="D21" s="249"/>
      <c r="E21" s="249"/>
      <c r="F21" s="249"/>
      <c r="G21" s="249"/>
      <c r="H21" s="249"/>
      <c r="I21" s="249"/>
      <c r="J21" s="249"/>
      <c r="K21" s="249"/>
      <c r="L21" s="249"/>
      <c r="M21" s="249"/>
      <c r="N21" s="252"/>
    </row>
    <row r="22" spans="2:14">
      <c r="B22" s="265" t="s">
        <v>92</v>
      </c>
      <c r="C22" s="268"/>
      <c r="D22" s="248"/>
      <c r="E22" s="248"/>
      <c r="F22" s="248"/>
      <c r="G22" s="248"/>
      <c r="H22" s="248"/>
      <c r="I22" s="248"/>
      <c r="J22" s="248"/>
      <c r="K22" s="239" t="s">
        <v>93</v>
      </c>
      <c r="L22" s="248"/>
      <c r="M22" s="239" t="s">
        <v>78</v>
      </c>
      <c r="N22" s="275"/>
    </row>
    <row r="23" spans="2:14">
      <c r="B23" s="265"/>
      <c r="C23" s="266"/>
      <c r="D23" s="249"/>
      <c r="E23" s="249"/>
      <c r="F23" s="249"/>
      <c r="G23" s="249"/>
      <c r="H23" s="249"/>
      <c r="I23" s="249"/>
      <c r="J23" s="249"/>
      <c r="K23" s="249"/>
      <c r="L23" s="249"/>
      <c r="M23" s="249"/>
      <c r="N23" s="252"/>
    </row>
    <row r="24" spans="2:14">
      <c r="B24" s="265" t="s">
        <v>94</v>
      </c>
      <c r="C24" s="266"/>
      <c r="D24" s="249"/>
      <c r="E24" s="249"/>
      <c r="F24" s="241"/>
      <c r="G24" s="230"/>
      <c r="H24" s="272"/>
      <c r="I24" s="248"/>
      <c r="J24" s="248"/>
      <c r="K24" s="244"/>
      <c r="L24" s="249"/>
      <c r="M24" s="249"/>
      <c r="N24" s="252"/>
    </row>
    <row r="25" spans="2:14">
      <c r="B25" s="276"/>
      <c r="C25" s="277"/>
      <c r="D25" s="278"/>
      <c r="E25" s="278"/>
      <c r="F25" s="805" t="s">
        <v>154</v>
      </c>
      <c r="G25" s="806"/>
      <c r="H25" s="806"/>
      <c r="I25" s="278" t="s">
        <v>81</v>
      </c>
      <c r="J25" s="278" t="s">
        <v>82</v>
      </c>
      <c r="K25" s="279"/>
      <c r="L25" s="278"/>
      <c r="M25" s="278"/>
      <c r="N25" s="280"/>
    </row>
    <row r="26" spans="2:14">
      <c r="B26" s="281"/>
      <c r="C26" s="263"/>
      <c r="D26" s="263"/>
      <c r="E26" s="263"/>
      <c r="F26" s="263"/>
      <c r="G26" s="263"/>
      <c r="H26" s="263"/>
      <c r="I26" s="263"/>
      <c r="J26" s="263"/>
      <c r="K26" s="263"/>
      <c r="L26" s="263"/>
      <c r="M26" s="263"/>
      <c r="N26" s="264"/>
    </row>
    <row r="27" spans="2:14">
      <c r="B27" s="807" t="s">
        <v>95</v>
      </c>
      <c r="C27" s="808"/>
      <c r="D27" s="808"/>
      <c r="E27" s="808"/>
      <c r="F27" s="808"/>
      <c r="G27" s="808"/>
      <c r="H27" s="808"/>
      <c r="I27" s="808"/>
      <c r="J27" s="808"/>
      <c r="K27" s="808"/>
      <c r="L27" s="808"/>
      <c r="M27" s="808"/>
      <c r="N27" s="809"/>
    </row>
    <row r="28" spans="2:14" ht="15.75" thickBot="1">
      <c r="B28" s="281"/>
      <c r="C28" s="244"/>
      <c r="D28" s="244"/>
      <c r="E28" s="244"/>
      <c r="F28" s="244"/>
      <c r="G28" s="244"/>
      <c r="H28" s="244"/>
      <c r="I28" s="244"/>
      <c r="J28" s="244"/>
      <c r="K28" s="244"/>
      <c r="L28" s="244"/>
      <c r="M28" s="244"/>
      <c r="N28" s="264"/>
    </row>
    <row r="29" spans="2:14" ht="26.25" thickBot="1">
      <c r="B29" s="282" t="s">
        <v>96</v>
      </c>
      <c r="C29" s="810" t="s">
        <v>97</v>
      </c>
      <c r="D29" s="811"/>
      <c r="E29" s="811"/>
      <c r="F29" s="811"/>
      <c r="G29" s="811"/>
      <c r="H29" s="811"/>
      <c r="I29" s="811"/>
      <c r="J29" s="283"/>
      <c r="K29" s="284" t="s">
        <v>98</v>
      </c>
      <c r="L29" s="812" t="s">
        <v>99</v>
      </c>
      <c r="M29" s="813"/>
      <c r="N29" s="282" t="s">
        <v>13</v>
      </c>
    </row>
    <row r="30" spans="2:14" ht="15.75" thickBot="1">
      <c r="B30" s="285">
        <v>640.1</v>
      </c>
      <c r="C30" s="814" t="s">
        <v>193</v>
      </c>
      <c r="D30" s="815"/>
      <c r="E30" s="815"/>
      <c r="F30" s="815"/>
      <c r="G30" s="815"/>
      <c r="H30" s="815"/>
      <c r="I30" s="815"/>
      <c r="J30" s="816"/>
      <c r="K30" s="286"/>
      <c r="L30" s="817" t="s">
        <v>194</v>
      </c>
      <c r="M30" s="818"/>
      <c r="N30" s="448">
        <v>999</v>
      </c>
    </row>
    <row r="31" spans="2:14">
      <c r="B31" s="281"/>
      <c r="C31" s="244"/>
      <c r="D31" s="244"/>
      <c r="E31" s="244"/>
      <c r="F31" s="244"/>
      <c r="G31" s="244"/>
      <c r="H31" s="244"/>
      <c r="I31" s="244"/>
      <c r="J31" s="244"/>
      <c r="K31" s="244"/>
      <c r="L31" s="244"/>
      <c r="M31" s="244"/>
      <c r="N31" s="264"/>
    </row>
    <row r="32" spans="2:14">
      <c r="B32" s="288" t="s">
        <v>100</v>
      </c>
      <c r="C32" s="289"/>
      <c r="D32" s="289"/>
      <c r="E32" s="289"/>
      <c r="F32" s="289"/>
      <c r="G32" s="289"/>
      <c r="H32" s="289"/>
      <c r="I32" s="289"/>
      <c r="J32" s="289"/>
      <c r="K32" s="289"/>
      <c r="L32" s="289"/>
      <c r="M32" s="289"/>
      <c r="N32" s="290"/>
    </row>
    <row r="33" spans="2:14" ht="15.75" thickBot="1">
      <c r="B33" s="291"/>
      <c r="C33" s="244"/>
      <c r="D33" s="244"/>
      <c r="E33" s="244"/>
      <c r="F33" s="244"/>
      <c r="G33" s="244"/>
      <c r="H33" s="244"/>
      <c r="I33" s="292"/>
      <c r="J33" s="292"/>
      <c r="K33" s="244"/>
      <c r="L33" s="244"/>
      <c r="M33" s="244"/>
      <c r="N33" s="264"/>
    </row>
    <row r="34" spans="2:14">
      <c r="B34" s="819" t="s">
        <v>97</v>
      </c>
      <c r="C34" s="820"/>
      <c r="D34" s="820"/>
      <c r="E34" s="820"/>
      <c r="F34" s="820"/>
      <c r="G34" s="820"/>
      <c r="H34" s="821"/>
      <c r="I34" s="822" t="s">
        <v>101</v>
      </c>
      <c r="J34" s="823"/>
      <c r="K34" s="297" t="s">
        <v>102</v>
      </c>
      <c r="L34" s="824" t="s">
        <v>103</v>
      </c>
      <c r="M34" s="821"/>
      <c r="N34" s="299" t="s">
        <v>104</v>
      </c>
    </row>
    <row r="35" spans="2:14">
      <c r="B35" s="799" t="s">
        <v>195</v>
      </c>
      <c r="C35" s="800"/>
      <c r="D35" s="800"/>
      <c r="E35" s="800"/>
      <c r="F35" s="800"/>
      <c r="G35" s="800"/>
      <c r="H35" s="801"/>
      <c r="I35" s="295"/>
      <c r="J35" s="296"/>
      <c r="K35" s="300">
        <v>800</v>
      </c>
      <c r="L35" s="301"/>
      <c r="M35" s="302">
        <v>37.5</v>
      </c>
      <c r="N35" s="303">
        <f>K35/M35</f>
        <v>21.333333333333332</v>
      </c>
    </row>
    <row r="36" spans="2:14">
      <c r="B36" s="799"/>
      <c r="C36" s="800"/>
      <c r="D36" s="800"/>
      <c r="E36" s="800"/>
      <c r="F36" s="800"/>
      <c r="G36" s="800"/>
      <c r="H36" s="801"/>
      <c r="I36" s="295"/>
      <c r="J36" s="296"/>
      <c r="K36" s="300"/>
      <c r="L36" s="301"/>
      <c r="M36" s="304"/>
      <c r="N36" s="303"/>
    </row>
    <row r="37" spans="2:14">
      <c r="B37" s="799"/>
      <c r="C37" s="800"/>
      <c r="D37" s="800"/>
      <c r="E37" s="800"/>
      <c r="F37" s="800"/>
      <c r="G37" s="800"/>
      <c r="H37" s="801"/>
      <c r="I37" s="295"/>
      <c r="J37" s="296"/>
      <c r="K37" s="300"/>
      <c r="L37" s="301"/>
      <c r="M37" s="304"/>
      <c r="N37" s="305"/>
    </row>
    <row r="38" spans="2:14">
      <c r="B38" s="799"/>
      <c r="C38" s="800"/>
      <c r="D38" s="800"/>
      <c r="E38" s="800"/>
      <c r="F38" s="800"/>
      <c r="G38" s="800"/>
      <c r="H38" s="801"/>
      <c r="I38" s="825"/>
      <c r="J38" s="826"/>
      <c r="K38" s="306"/>
      <c r="L38" s="827"/>
      <c r="M38" s="828"/>
      <c r="N38" s="307"/>
    </row>
    <row r="39" spans="2:14">
      <c r="B39" s="799"/>
      <c r="C39" s="800"/>
      <c r="D39" s="800"/>
      <c r="E39" s="829"/>
      <c r="F39" s="800"/>
      <c r="G39" s="800"/>
      <c r="H39" s="801"/>
      <c r="I39" s="308"/>
      <c r="J39" s="309"/>
      <c r="K39" s="306"/>
      <c r="L39" s="310"/>
      <c r="M39" s="311"/>
      <c r="N39" s="312"/>
    </row>
    <row r="40" spans="2:14">
      <c r="B40" s="830"/>
      <c r="C40" s="831"/>
      <c r="D40" s="831"/>
      <c r="E40" s="314"/>
      <c r="F40" s="315"/>
      <c r="G40" s="315"/>
      <c r="H40" s="316"/>
      <c r="I40" s="308"/>
      <c r="J40" s="309"/>
      <c r="K40" s="317"/>
      <c r="L40" s="310"/>
      <c r="M40" s="311"/>
      <c r="N40" s="318"/>
    </row>
    <row r="41" spans="2:14" ht="15.75" thickBot="1">
      <c r="B41" s="799" t="s">
        <v>158</v>
      </c>
      <c r="C41" s="800"/>
      <c r="D41" s="800"/>
      <c r="E41" s="800"/>
      <c r="F41" s="800"/>
      <c r="G41" s="800"/>
      <c r="H41" s="801"/>
      <c r="I41" s="832"/>
      <c r="J41" s="833"/>
      <c r="K41" s="319"/>
      <c r="L41" s="834"/>
      <c r="M41" s="835"/>
      <c r="N41" s="320">
        <v>50</v>
      </c>
    </row>
    <row r="42" spans="2:14" ht="15.75" thickBot="1">
      <c r="B42" s="836" t="s">
        <v>105</v>
      </c>
      <c r="C42" s="837"/>
      <c r="D42" s="837"/>
      <c r="E42" s="837"/>
      <c r="F42" s="837"/>
      <c r="G42" s="837"/>
      <c r="H42" s="837"/>
      <c r="I42" s="837"/>
      <c r="J42" s="837"/>
      <c r="K42" s="837"/>
      <c r="L42" s="837"/>
      <c r="M42" s="838"/>
      <c r="N42" s="321">
        <f>SUM(N35:N41)</f>
        <v>71.333333333333329</v>
      </c>
    </row>
    <row r="43" spans="2:14">
      <c r="B43" s="291"/>
      <c r="C43" s="244"/>
      <c r="D43" s="244"/>
      <c r="E43" s="244"/>
      <c r="F43" s="244"/>
      <c r="G43" s="244"/>
      <c r="H43" s="244"/>
      <c r="I43" s="244"/>
      <c r="J43" s="244"/>
      <c r="K43" s="244"/>
      <c r="L43" s="244"/>
      <c r="M43" s="244"/>
      <c r="N43" s="264"/>
    </row>
    <row r="44" spans="2:14">
      <c r="B44" s="322" t="s">
        <v>106</v>
      </c>
      <c r="C44" s="323"/>
      <c r="D44" s="323"/>
      <c r="E44" s="323"/>
      <c r="F44" s="323"/>
      <c r="G44" s="323"/>
      <c r="H44" s="323"/>
      <c r="I44" s="323"/>
      <c r="J44" s="323"/>
      <c r="K44" s="323"/>
      <c r="L44" s="323"/>
      <c r="M44" s="323"/>
      <c r="N44" s="324"/>
    </row>
    <row r="45" spans="2:14" ht="15.75" thickBot="1">
      <c r="B45" s="325"/>
      <c r="C45" s="292"/>
      <c r="D45" s="292"/>
      <c r="E45" s="292"/>
      <c r="F45" s="292"/>
      <c r="G45" s="292"/>
      <c r="H45" s="292"/>
      <c r="I45" s="292"/>
      <c r="J45" s="244"/>
      <c r="K45" s="244"/>
      <c r="L45" s="244"/>
      <c r="M45" s="244"/>
      <c r="N45" s="264"/>
    </row>
    <row r="46" spans="2:14">
      <c r="B46" s="819" t="s">
        <v>97</v>
      </c>
      <c r="C46" s="820"/>
      <c r="D46" s="820"/>
      <c r="E46" s="820"/>
      <c r="F46" s="820"/>
      <c r="G46" s="820"/>
      <c r="H46" s="820"/>
      <c r="I46" s="821"/>
      <c r="J46" s="298" t="s">
        <v>99</v>
      </c>
      <c r="K46" s="297" t="s">
        <v>13</v>
      </c>
      <c r="L46" s="824" t="s">
        <v>107</v>
      </c>
      <c r="M46" s="821"/>
      <c r="N46" s="299" t="s">
        <v>104</v>
      </c>
    </row>
    <row r="47" spans="2:14">
      <c r="B47" s="326" t="s">
        <v>196</v>
      </c>
      <c r="C47" s="327"/>
      <c r="D47" s="327"/>
      <c r="E47" s="327"/>
      <c r="F47" s="327"/>
      <c r="G47" s="327"/>
      <c r="H47" s="327"/>
      <c r="I47" s="296"/>
      <c r="J47" s="248" t="s">
        <v>194</v>
      </c>
      <c r="K47" s="330">
        <v>1.05</v>
      </c>
      <c r="L47" s="295"/>
      <c r="M47" s="302">
        <v>5800</v>
      </c>
      <c r="N47" s="329">
        <f>K47*M47</f>
        <v>6090</v>
      </c>
    </row>
    <row r="48" spans="2:14">
      <c r="B48" s="326" t="s">
        <v>197</v>
      </c>
      <c r="C48" s="327"/>
      <c r="D48" s="327"/>
      <c r="E48" s="327"/>
      <c r="F48" s="327"/>
      <c r="G48" s="327"/>
      <c r="H48" s="327"/>
      <c r="I48" s="296"/>
      <c r="J48" s="248" t="s">
        <v>194</v>
      </c>
      <c r="K48" s="330">
        <v>0.03</v>
      </c>
      <c r="L48" s="295"/>
      <c r="M48" s="302">
        <v>5000</v>
      </c>
      <c r="N48" s="329">
        <f>K48*M48</f>
        <v>150</v>
      </c>
    </row>
    <row r="49" spans="2:14">
      <c r="B49" s="326"/>
      <c r="C49" s="327"/>
      <c r="D49" s="327"/>
      <c r="E49" s="327"/>
      <c r="F49" s="327"/>
      <c r="G49" s="327"/>
      <c r="H49" s="327"/>
      <c r="I49" s="296"/>
      <c r="J49" s="248"/>
      <c r="K49" s="330"/>
      <c r="L49" s="295"/>
      <c r="M49" s="302"/>
      <c r="N49" s="331"/>
    </row>
    <row r="50" spans="2:14">
      <c r="B50" s="326"/>
      <c r="C50" s="327"/>
      <c r="D50" s="327"/>
      <c r="E50" s="327"/>
      <c r="F50" s="327"/>
      <c r="G50" s="327"/>
      <c r="H50" s="327"/>
      <c r="I50" s="296"/>
      <c r="J50" s="248"/>
      <c r="K50" s="330"/>
      <c r="L50" s="295"/>
      <c r="M50" s="302"/>
      <c r="N50" s="331"/>
    </row>
    <row r="51" spans="2:14">
      <c r="B51" s="326"/>
      <c r="C51" s="327"/>
      <c r="D51" s="327"/>
      <c r="E51" s="327"/>
      <c r="F51" s="327"/>
      <c r="G51" s="327"/>
      <c r="H51" s="327"/>
      <c r="I51" s="296"/>
      <c r="J51" s="248"/>
      <c r="K51" s="330"/>
      <c r="L51" s="295"/>
      <c r="M51" s="302"/>
      <c r="N51" s="331"/>
    </row>
    <row r="52" spans="2:14" ht="15.75" thickBot="1">
      <c r="B52" s="842"/>
      <c r="C52" s="831"/>
      <c r="D52" s="831"/>
      <c r="E52" s="831"/>
      <c r="F52" s="831"/>
      <c r="G52" s="831"/>
      <c r="H52" s="831"/>
      <c r="I52" s="826"/>
      <c r="J52" s="313"/>
      <c r="K52" s="334"/>
      <c r="L52" s="843"/>
      <c r="M52" s="844"/>
      <c r="N52" s="336"/>
    </row>
    <row r="53" spans="2:14" ht="15.75" thickBot="1">
      <c r="B53" s="836" t="s">
        <v>105</v>
      </c>
      <c r="C53" s="837"/>
      <c r="D53" s="837"/>
      <c r="E53" s="837"/>
      <c r="F53" s="837"/>
      <c r="G53" s="837"/>
      <c r="H53" s="837"/>
      <c r="I53" s="837"/>
      <c r="J53" s="837"/>
      <c r="K53" s="837"/>
      <c r="L53" s="837"/>
      <c r="M53" s="838"/>
      <c r="N53" s="337">
        <f>SUM(N47:N52)</f>
        <v>6240</v>
      </c>
    </row>
    <row r="54" spans="2:14">
      <c r="B54" s="281"/>
      <c r="C54" s="244"/>
      <c r="D54" s="244"/>
      <c r="E54" s="244"/>
      <c r="F54" s="244"/>
      <c r="G54" s="244"/>
      <c r="H54" s="244"/>
      <c r="I54" s="244"/>
      <c r="J54" s="244"/>
      <c r="K54" s="244"/>
      <c r="L54" s="244"/>
      <c r="M54" s="244"/>
      <c r="N54" s="264"/>
    </row>
    <row r="55" spans="2:14">
      <c r="B55" s="322" t="s">
        <v>108</v>
      </c>
      <c r="C55" s="323"/>
      <c r="D55" s="323"/>
      <c r="E55" s="323"/>
      <c r="F55" s="323"/>
      <c r="G55" s="323"/>
      <c r="H55" s="323"/>
      <c r="I55" s="323"/>
      <c r="J55" s="323"/>
      <c r="K55" s="323"/>
      <c r="L55" s="323"/>
      <c r="M55" s="323"/>
      <c r="N55" s="324"/>
    </row>
    <row r="56" spans="2:14" ht="15.75" thickBot="1">
      <c r="B56" s="281"/>
      <c r="C56" s="244"/>
      <c r="D56" s="244"/>
      <c r="E56" s="244"/>
      <c r="F56" s="244"/>
      <c r="G56" s="244"/>
      <c r="H56" s="244"/>
      <c r="I56" s="244"/>
      <c r="J56" s="244"/>
      <c r="K56" s="244"/>
      <c r="L56" s="244"/>
      <c r="M56" s="244"/>
      <c r="N56" s="264"/>
    </row>
    <row r="57" spans="2:14" ht="25.5">
      <c r="B57" s="293" t="s">
        <v>109</v>
      </c>
      <c r="C57" s="294"/>
      <c r="D57" s="294"/>
      <c r="E57" s="294"/>
      <c r="F57" s="294"/>
      <c r="G57" s="294"/>
      <c r="H57" s="338" t="s">
        <v>99</v>
      </c>
      <c r="I57" s="339" t="s">
        <v>110</v>
      </c>
      <c r="J57" s="340" t="s">
        <v>162</v>
      </c>
      <c r="K57" s="338" t="s">
        <v>163</v>
      </c>
      <c r="L57" s="845" t="s">
        <v>113</v>
      </c>
      <c r="M57" s="846"/>
      <c r="N57" s="341" t="s">
        <v>104</v>
      </c>
    </row>
    <row r="58" spans="2:14">
      <c r="B58" s="342" t="s">
        <v>198</v>
      </c>
      <c r="C58" s="333"/>
      <c r="D58" s="333"/>
      <c r="E58" s="333"/>
      <c r="F58" s="333"/>
      <c r="G58" s="333"/>
      <c r="H58" s="343" t="s">
        <v>199</v>
      </c>
      <c r="I58" s="317">
        <v>1.05</v>
      </c>
      <c r="J58" s="344">
        <v>40</v>
      </c>
      <c r="K58" s="317">
        <f>I58*J58</f>
        <v>42</v>
      </c>
      <c r="L58" s="847">
        <v>0.56999999999999995</v>
      </c>
      <c r="M58" s="848"/>
      <c r="N58" s="345">
        <f>K58*L58</f>
        <v>23.939999999999998</v>
      </c>
    </row>
    <row r="59" spans="2:14">
      <c r="B59" s="342"/>
      <c r="C59" s="346"/>
      <c r="D59" s="346"/>
      <c r="E59" s="346"/>
      <c r="F59" s="346"/>
      <c r="G59" s="346"/>
      <c r="H59" s="347"/>
      <c r="I59" s="317"/>
      <c r="J59" s="317"/>
      <c r="K59" s="317"/>
      <c r="L59" s="348"/>
      <c r="M59" s="349"/>
      <c r="N59" s="350"/>
    </row>
    <row r="60" spans="2:14">
      <c r="B60" s="342"/>
      <c r="C60" s="346"/>
      <c r="D60" s="346"/>
      <c r="E60" s="346"/>
      <c r="F60" s="346"/>
      <c r="G60" s="346"/>
      <c r="H60" s="347"/>
      <c r="I60" s="317"/>
      <c r="J60" s="317"/>
      <c r="K60" s="317"/>
      <c r="L60" s="348"/>
      <c r="M60" s="349"/>
      <c r="N60" s="350"/>
    </row>
    <row r="61" spans="2:14">
      <c r="B61" s="342"/>
      <c r="C61" s="346"/>
      <c r="D61" s="346"/>
      <c r="E61" s="346"/>
      <c r="F61" s="346"/>
      <c r="G61" s="346"/>
      <c r="H61" s="347"/>
      <c r="I61" s="317"/>
      <c r="J61" s="317"/>
      <c r="K61" s="317"/>
      <c r="L61" s="348"/>
      <c r="M61" s="349"/>
      <c r="N61" s="350"/>
    </row>
    <row r="62" spans="2:14">
      <c r="B62" s="342"/>
      <c r="C62" s="346"/>
      <c r="D62" s="346"/>
      <c r="E62" s="346"/>
      <c r="F62" s="346"/>
      <c r="G62" s="346"/>
      <c r="H62" s="347"/>
      <c r="I62" s="317"/>
      <c r="J62" s="317"/>
      <c r="K62" s="317"/>
      <c r="L62" s="348"/>
      <c r="M62" s="349"/>
      <c r="N62" s="350"/>
    </row>
    <row r="63" spans="2:14" ht="15.75" thickBot="1">
      <c r="B63" s="351"/>
      <c r="C63" s="346"/>
      <c r="D63" s="346"/>
      <c r="E63" s="346"/>
      <c r="F63" s="346"/>
      <c r="G63" s="346"/>
      <c r="H63" s="352"/>
      <c r="I63" s="353"/>
      <c r="J63" s="353"/>
      <c r="K63" s="353"/>
      <c r="L63" s="849"/>
      <c r="M63" s="850"/>
      <c r="N63" s="354"/>
    </row>
    <row r="64" spans="2:14" ht="15.75" thickBot="1">
      <c r="B64" s="836" t="s">
        <v>105</v>
      </c>
      <c r="C64" s="837"/>
      <c r="D64" s="837"/>
      <c r="E64" s="837"/>
      <c r="F64" s="837"/>
      <c r="G64" s="837"/>
      <c r="H64" s="837"/>
      <c r="I64" s="837"/>
      <c r="J64" s="837"/>
      <c r="K64" s="837"/>
      <c r="L64" s="837"/>
      <c r="M64" s="838"/>
      <c r="N64" s="355">
        <f>N58+N59+N60+N61+N62</f>
        <v>23.939999999999998</v>
      </c>
    </row>
    <row r="65" spans="2:14">
      <c r="B65" s="281"/>
      <c r="C65" s="244"/>
      <c r="D65" s="244"/>
      <c r="E65" s="244"/>
      <c r="F65" s="244"/>
      <c r="G65" s="244"/>
      <c r="H65" s="244"/>
      <c r="I65" s="244"/>
      <c r="J65" s="244"/>
      <c r="K65" s="244"/>
      <c r="L65" s="244"/>
      <c r="M65" s="244"/>
      <c r="N65" s="264"/>
    </row>
    <row r="66" spans="2:14">
      <c r="B66" s="322" t="s">
        <v>114</v>
      </c>
      <c r="C66" s="323"/>
      <c r="D66" s="323"/>
      <c r="E66" s="323"/>
      <c r="F66" s="323"/>
      <c r="G66" s="323"/>
      <c r="H66" s="323"/>
      <c r="I66" s="323"/>
      <c r="J66" s="323"/>
      <c r="K66" s="323"/>
      <c r="L66" s="323"/>
      <c r="M66" s="323"/>
      <c r="N66" s="324"/>
    </row>
    <row r="67" spans="2:14" ht="15.75" thickBot="1">
      <c r="B67" s="281"/>
      <c r="C67" s="244"/>
      <c r="D67" s="244"/>
      <c r="E67" s="244"/>
      <c r="F67" s="244"/>
      <c r="G67" s="244"/>
      <c r="H67" s="244"/>
      <c r="I67" s="244"/>
      <c r="J67" s="244"/>
      <c r="K67" s="244"/>
      <c r="L67" s="244"/>
      <c r="M67" s="244"/>
      <c r="N67" s="264"/>
    </row>
    <row r="68" spans="2:14" ht="25.5">
      <c r="B68" s="851" t="s">
        <v>166</v>
      </c>
      <c r="C68" s="852"/>
      <c r="D68" s="852"/>
      <c r="E68" s="852"/>
      <c r="F68" s="852"/>
      <c r="G68" s="852"/>
      <c r="H68" s="852"/>
      <c r="I68" s="338" t="s">
        <v>115</v>
      </c>
      <c r="J68" s="340" t="s">
        <v>167</v>
      </c>
      <c r="K68" s="339" t="s">
        <v>117</v>
      </c>
      <c r="L68" s="853" t="s">
        <v>103</v>
      </c>
      <c r="M68" s="854"/>
      <c r="N68" s="357" t="s">
        <v>104</v>
      </c>
    </row>
    <row r="69" spans="2:14">
      <c r="B69" s="351" t="s">
        <v>200</v>
      </c>
      <c r="C69" s="346"/>
      <c r="D69" s="346"/>
      <c r="E69" s="346"/>
      <c r="F69" s="346"/>
      <c r="G69" s="346"/>
      <c r="H69" s="346"/>
      <c r="I69" s="465">
        <f>1300000/30</f>
        <v>43333.333333333336</v>
      </c>
      <c r="J69" s="358">
        <v>185</v>
      </c>
      <c r="K69" s="359">
        <f>I69*J69/100</f>
        <v>80166.666666666672</v>
      </c>
      <c r="L69" s="360"/>
      <c r="M69" s="361">
        <f>M35*8</f>
        <v>300</v>
      </c>
      <c r="N69" s="362">
        <f>K69/M69</f>
        <v>267.22222222222223</v>
      </c>
    </row>
    <row r="70" spans="2:14">
      <c r="B70" s="351" t="s">
        <v>169</v>
      </c>
      <c r="C70" s="346"/>
      <c r="D70" s="346"/>
      <c r="E70" s="346"/>
      <c r="F70" s="346"/>
      <c r="G70" s="346"/>
      <c r="H70" s="346"/>
      <c r="I70" s="475">
        <f>1300000/30*2</f>
        <v>86666.666666666672</v>
      </c>
      <c r="J70" s="358">
        <v>185</v>
      </c>
      <c r="K70" s="359">
        <f>I70*J70/100</f>
        <v>160333.33333333334</v>
      </c>
      <c r="L70" s="360"/>
      <c r="M70" s="361">
        <f>M69</f>
        <v>300</v>
      </c>
      <c r="N70" s="362">
        <f>K70/M70</f>
        <v>534.44444444444446</v>
      </c>
    </row>
    <row r="71" spans="2:14">
      <c r="B71" s="351"/>
      <c r="C71" s="346"/>
      <c r="D71" s="346"/>
      <c r="E71" s="346"/>
      <c r="F71" s="346"/>
      <c r="G71" s="346"/>
      <c r="H71" s="346"/>
      <c r="I71" s="317"/>
      <c r="J71" s="363"/>
      <c r="K71" s="364"/>
      <c r="L71" s="360"/>
      <c r="M71" s="365"/>
      <c r="N71" s="318"/>
    </row>
    <row r="72" spans="2:14">
      <c r="B72" s="351"/>
      <c r="C72" s="346"/>
      <c r="D72" s="346"/>
      <c r="E72" s="346"/>
      <c r="F72" s="346"/>
      <c r="G72" s="346"/>
      <c r="H72" s="346"/>
      <c r="I72" s="317"/>
      <c r="J72" s="363"/>
      <c r="K72" s="364"/>
      <c r="L72" s="335"/>
      <c r="M72" s="365"/>
      <c r="N72" s="318"/>
    </row>
    <row r="73" spans="2:14">
      <c r="B73" s="351"/>
      <c r="C73" s="346"/>
      <c r="D73" s="346"/>
      <c r="E73" s="346"/>
      <c r="F73" s="346"/>
      <c r="G73" s="346"/>
      <c r="H73" s="346"/>
      <c r="I73" s="317"/>
      <c r="J73" s="363"/>
      <c r="K73" s="364"/>
      <c r="L73" s="335"/>
      <c r="M73" s="365"/>
      <c r="N73" s="318"/>
    </row>
    <row r="74" spans="2:14" ht="15.75" thickBot="1">
      <c r="B74" s="855"/>
      <c r="C74" s="856"/>
      <c r="D74" s="856"/>
      <c r="E74" s="856"/>
      <c r="F74" s="856"/>
      <c r="G74" s="856"/>
      <c r="H74" s="856"/>
      <c r="I74" s="368"/>
      <c r="J74" s="368"/>
      <c r="K74" s="368"/>
      <c r="L74" s="857"/>
      <c r="M74" s="857"/>
      <c r="N74" s="336"/>
    </row>
    <row r="75" spans="2:14" ht="15.75" thickBot="1">
      <c r="B75" s="839" t="s">
        <v>105</v>
      </c>
      <c r="C75" s="840"/>
      <c r="D75" s="840"/>
      <c r="E75" s="840"/>
      <c r="F75" s="840"/>
      <c r="G75" s="840"/>
      <c r="H75" s="840"/>
      <c r="I75" s="840"/>
      <c r="J75" s="840"/>
      <c r="K75" s="840"/>
      <c r="L75" s="840"/>
      <c r="M75" s="841"/>
      <c r="N75" s="369">
        <f>N69+N70+N71+N72+N73</f>
        <v>801.66666666666674</v>
      </c>
    </row>
    <row r="76" spans="2:14" ht="15.75" thickBot="1">
      <c r="B76" s="281"/>
      <c r="C76" s="244"/>
      <c r="D76" s="244"/>
      <c r="E76" s="244"/>
      <c r="F76" s="244"/>
      <c r="G76" s="244"/>
      <c r="H76" s="244"/>
      <c r="I76" s="244"/>
      <c r="J76" s="244"/>
      <c r="K76" s="244"/>
      <c r="L76" s="244"/>
      <c r="M76" s="244"/>
      <c r="N76" s="264"/>
    </row>
    <row r="77" spans="2:14" ht="15.75" thickBot="1">
      <c r="B77" s="836" t="s">
        <v>118</v>
      </c>
      <c r="C77" s="837"/>
      <c r="D77" s="837"/>
      <c r="E77" s="837"/>
      <c r="F77" s="837"/>
      <c r="G77" s="837"/>
      <c r="H77" s="837"/>
      <c r="I77" s="837"/>
      <c r="J77" s="837"/>
      <c r="K77" s="837"/>
      <c r="L77" s="837"/>
      <c r="M77" s="838"/>
      <c r="N77" s="321">
        <f>N42+N53+N64+N75</f>
        <v>7136.94</v>
      </c>
    </row>
    <row r="78" spans="2:14">
      <c r="B78" s="281"/>
      <c r="C78" s="244"/>
      <c r="D78" s="244"/>
      <c r="E78" s="244"/>
      <c r="F78" s="244"/>
      <c r="G78" s="244"/>
      <c r="H78" s="244"/>
      <c r="I78" s="244"/>
      <c r="J78" s="244"/>
      <c r="K78" s="244"/>
      <c r="L78" s="244"/>
      <c r="M78" s="244"/>
      <c r="N78" s="264"/>
    </row>
    <row r="79" spans="2:14">
      <c r="B79" s="322" t="s">
        <v>119</v>
      </c>
      <c r="C79" s="323"/>
      <c r="D79" s="323"/>
      <c r="E79" s="323"/>
      <c r="F79" s="323"/>
      <c r="G79" s="323"/>
      <c r="H79" s="323"/>
      <c r="I79" s="323"/>
      <c r="J79" s="323"/>
      <c r="K79" s="323"/>
      <c r="L79" s="323"/>
      <c r="M79" s="323"/>
      <c r="N79" s="324"/>
    </row>
    <row r="80" spans="2:14" ht="15.75" thickBot="1">
      <c r="B80" s="281"/>
      <c r="C80" s="244"/>
      <c r="D80" s="244"/>
      <c r="E80" s="244"/>
      <c r="F80" s="244"/>
      <c r="G80" s="244"/>
      <c r="H80" s="244"/>
      <c r="I80" s="244"/>
      <c r="J80" s="244"/>
      <c r="K80" s="244"/>
      <c r="L80" s="244"/>
      <c r="M80" s="244"/>
      <c r="N80" s="264"/>
    </row>
    <row r="81" spans="2:14">
      <c r="B81" s="819" t="s">
        <v>170</v>
      </c>
      <c r="C81" s="820"/>
      <c r="D81" s="820"/>
      <c r="E81" s="820"/>
      <c r="F81" s="820"/>
      <c r="G81" s="820"/>
      <c r="H81" s="820"/>
      <c r="I81" s="294"/>
      <c r="J81" s="370"/>
      <c r="K81" s="371" t="s">
        <v>120</v>
      </c>
      <c r="L81" s="862" t="s">
        <v>121</v>
      </c>
      <c r="M81" s="863"/>
      <c r="N81" s="372"/>
    </row>
    <row r="82" spans="2:14">
      <c r="B82" s="864" t="s">
        <v>58</v>
      </c>
      <c r="C82" s="865"/>
      <c r="D82" s="865"/>
      <c r="E82" s="865"/>
      <c r="F82" s="865"/>
      <c r="G82" s="865"/>
      <c r="H82" s="865"/>
      <c r="I82" s="373"/>
      <c r="J82" s="374"/>
      <c r="K82" s="375">
        <v>0.2</v>
      </c>
      <c r="L82" s="866">
        <f>N77*K82</f>
        <v>1427.3879999999999</v>
      </c>
      <c r="M82" s="867"/>
      <c r="N82" s="376"/>
    </row>
    <row r="83" spans="2:14">
      <c r="B83" s="377" t="s">
        <v>146</v>
      </c>
      <c r="C83" s="378"/>
      <c r="D83" s="378"/>
      <c r="E83" s="378"/>
      <c r="F83" s="378"/>
      <c r="G83" s="378"/>
      <c r="H83" s="378"/>
      <c r="I83" s="373"/>
      <c r="J83" s="374"/>
      <c r="K83" s="375">
        <v>0.05</v>
      </c>
      <c r="L83" s="866">
        <f>N77*K83</f>
        <v>356.84699999999998</v>
      </c>
      <c r="M83" s="867"/>
      <c r="N83" s="376"/>
    </row>
    <row r="84" spans="2:14" ht="15.75" thickBot="1">
      <c r="B84" s="379" t="s">
        <v>147</v>
      </c>
      <c r="C84" s="380"/>
      <c r="D84" s="380"/>
      <c r="E84" s="380"/>
      <c r="F84" s="380"/>
      <c r="G84" s="380"/>
      <c r="H84" s="380"/>
      <c r="I84" s="381"/>
      <c r="J84" s="382"/>
      <c r="K84" s="383">
        <v>0.05</v>
      </c>
      <c r="L84" s="868">
        <f>N77*K84</f>
        <v>356.84699999999998</v>
      </c>
      <c r="M84" s="869"/>
      <c r="N84" s="376"/>
    </row>
    <row r="85" spans="2:14" ht="15.75" thickBot="1">
      <c r="B85" s="836" t="s">
        <v>105</v>
      </c>
      <c r="C85" s="837"/>
      <c r="D85" s="837"/>
      <c r="E85" s="837"/>
      <c r="F85" s="837"/>
      <c r="G85" s="837"/>
      <c r="H85" s="837"/>
      <c r="I85" s="837"/>
      <c r="J85" s="837"/>
      <c r="K85" s="837"/>
      <c r="L85" s="837"/>
      <c r="M85" s="838"/>
      <c r="N85" s="384">
        <f>SUM(L82:M84)</f>
        <v>2141.0819999999999</v>
      </c>
    </row>
    <row r="86" spans="2:14" ht="15.75" thickBot="1">
      <c r="B86" s="281"/>
      <c r="C86" s="244"/>
      <c r="D86" s="244"/>
      <c r="E86" s="244"/>
      <c r="F86" s="244"/>
      <c r="G86" s="244"/>
      <c r="H86" s="244"/>
      <c r="I86" s="244"/>
      <c r="J86" s="244"/>
      <c r="K86" s="244"/>
      <c r="L86" s="244"/>
      <c r="M86" s="244"/>
      <c r="N86" s="264"/>
    </row>
    <row r="87" spans="2:14" ht="15.75" thickBot="1">
      <c r="B87" s="836" t="s">
        <v>171</v>
      </c>
      <c r="C87" s="837"/>
      <c r="D87" s="837"/>
      <c r="E87" s="837"/>
      <c r="F87" s="837"/>
      <c r="G87" s="837"/>
      <c r="H87" s="837"/>
      <c r="I87" s="837"/>
      <c r="J87" s="837"/>
      <c r="K87" s="837"/>
      <c r="L87" s="837"/>
      <c r="M87" s="838"/>
      <c r="N87" s="476">
        <f>ROUND(N77+N85,0)</f>
        <v>9278</v>
      </c>
    </row>
    <row r="88" spans="2:14">
      <c r="B88" s="256"/>
      <c r="C88" s="257"/>
      <c r="D88" s="257"/>
      <c r="E88" s="257"/>
      <c r="F88" s="257"/>
      <c r="G88" s="257"/>
      <c r="H88" s="257"/>
      <c r="I88" s="257"/>
      <c r="J88" s="257"/>
      <c r="K88" s="257"/>
      <c r="L88" s="257"/>
      <c r="M88" s="257"/>
      <c r="N88" s="258"/>
    </row>
    <row r="89" spans="2:14">
      <c r="B89" s="281"/>
      <c r="C89" s="244"/>
      <c r="D89" s="244"/>
      <c r="E89" s="244"/>
      <c r="F89" s="244"/>
      <c r="G89" s="244"/>
      <c r="H89" s="244"/>
      <c r="I89" s="244"/>
      <c r="J89" s="244"/>
      <c r="K89" s="244"/>
      <c r="L89" s="244"/>
      <c r="M89" s="244"/>
      <c r="N89" s="264"/>
    </row>
    <row r="90" spans="2:14">
      <c r="B90" s="281"/>
      <c r="C90" s="244"/>
      <c r="D90" s="244"/>
      <c r="E90" s="244"/>
      <c r="F90" s="244"/>
      <c r="G90" s="244"/>
      <c r="H90" s="244"/>
      <c r="I90" s="244"/>
      <c r="J90" s="244"/>
      <c r="K90" s="244"/>
      <c r="L90" s="244"/>
      <c r="M90" s="244"/>
      <c r="N90" s="264"/>
    </row>
    <row r="91" spans="2:14">
      <c r="B91" s="281"/>
      <c r="C91" s="244"/>
      <c r="D91" s="244"/>
      <c r="E91" s="244"/>
      <c r="F91" s="244"/>
      <c r="G91" s="244"/>
      <c r="H91" s="244"/>
      <c r="I91" s="244"/>
      <c r="J91" s="244"/>
      <c r="K91" s="244"/>
      <c r="L91" s="244"/>
      <c r="M91" s="244"/>
      <c r="N91" s="264"/>
    </row>
    <row r="92" spans="2:14">
      <c r="B92" s="281"/>
      <c r="C92" s="244"/>
      <c r="D92" s="244"/>
      <c r="E92" s="272" t="s">
        <v>123</v>
      </c>
      <c r="F92" s="272"/>
      <c r="G92" s="272"/>
      <c r="H92" s="272"/>
      <c r="I92" s="272"/>
      <c r="J92" s="272"/>
      <c r="K92" s="244"/>
      <c r="L92" s="244"/>
      <c r="M92" s="244"/>
      <c r="N92" s="264"/>
    </row>
    <row r="93" spans="2:14">
      <c r="B93" s="281"/>
      <c r="C93" s="244"/>
      <c r="D93" s="244"/>
      <c r="E93" s="244" t="s">
        <v>124</v>
      </c>
      <c r="F93" s="244"/>
      <c r="G93" s="244"/>
      <c r="H93" s="244"/>
      <c r="I93" s="244"/>
      <c r="J93" s="244"/>
      <c r="K93" s="244"/>
      <c r="L93" s="244"/>
      <c r="M93" s="244"/>
      <c r="N93" s="264"/>
    </row>
    <row r="94" spans="2:14">
      <c r="B94" s="281"/>
      <c r="C94" s="244"/>
      <c r="D94" s="244"/>
      <c r="E94" s="244" t="s">
        <v>125</v>
      </c>
      <c r="F94" s="244"/>
      <c r="G94" s="244"/>
      <c r="H94" s="244"/>
      <c r="I94" s="244"/>
      <c r="J94" s="244"/>
      <c r="K94" s="244"/>
      <c r="L94" s="244"/>
      <c r="M94" s="244"/>
      <c r="N94" s="264"/>
    </row>
    <row r="95" spans="2:14">
      <c r="B95" s="281"/>
      <c r="C95" s="244"/>
      <c r="D95" s="244"/>
      <c r="E95" s="244" t="s">
        <v>126</v>
      </c>
      <c r="F95" s="244"/>
      <c r="G95" s="244"/>
      <c r="H95" s="244"/>
      <c r="I95" s="244"/>
      <c r="J95" s="244"/>
      <c r="K95" s="244"/>
      <c r="L95" s="244"/>
      <c r="M95" s="244"/>
      <c r="N95" s="264"/>
    </row>
    <row r="96" spans="2:14" ht="15.75" thickBot="1">
      <c r="B96" s="281"/>
      <c r="C96" s="244"/>
      <c r="D96" s="244"/>
      <c r="E96" s="244"/>
      <c r="F96" s="244" t="s">
        <v>127</v>
      </c>
      <c r="G96" s="244"/>
      <c r="H96" s="244"/>
      <c r="I96" s="244"/>
      <c r="J96" s="244"/>
      <c r="K96" s="244"/>
      <c r="L96" s="244"/>
      <c r="M96" s="244"/>
      <c r="N96" s="264"/>
    </row>
    <row r="97" spans="2:14">
      <c r="B97" s="385" t="s">
        <v>128</v>
      </c>
      <c r="C97" s="386"/>
      <c r="D97" s="386"/>
      <c r="E97" s="386"/>
      <c r="F97" s="386"/>
      <c r="G97" s="386"/>
      <c r="H97" s="386"/>
      <c r="I97" s="386"/>
      <c r="J97" s="386"/>
      <c r="K97" s="386"/>
      <c r="L97" s="386"/>
      <c r="M97" s="386"/>
      <c r="N97" s="387"/>
    </row>
    <row r="98" spans="2:14">
      <c r="B98" s="332"/>
      <c r="C98" s="333"/>
      <c r="D98" s="333"/>
      <c r="E98" s="333"/>
      <c r="F98" s="333"/>
      <c r="G98" s="333"/>
      <c r="H98" s="333"/>
      <c r="I98" s="333"/>
      <c r="J98" s="333"/>
      <c r="K98" s="333"/>
      <c r="L98" s="333"/>
      <c r="M98" s="333"/>
      <c r="N98" s="388"/>
    </row>
    <row r="99" spans="2:14">
      <c r="B99" s="332"/>
      <c r="C99" s="333"/>
      <c r="D99" s="333"/>
      <c r="E99" s="333"/>
      <c r="F99" s="333"/>
      <c r="G99" s="333"/>
      <c r="H99" s="333"/>
      <c r="I99" s="333"/>
      <c r="J99" s="333"/>
      <c r="K99" s="333"/>
      <c r="L99" s="333"/>
      <c r="M99" s="333"/>
      <c r="N99" s="388"/>
    </row>
    <row r="100" spans="2:14">
      <c r="B100" s="332"/>
      <c r="C100" s="333"/>
      <c r="D100" s="333"/>
      <c r="E100" s="333"/>
      <c r="F100" s="333"/>
      <c r="G100" s="333"/>
      <c r="H100" s="333"/>
      <c r="I100" s="333"/>
      <c r="J100" s="333"/>
      <c r="K100" s="333"/>
      <c r="L100" s="333"/>
      <c r="M100" s="333"/>
      <c r="N100" s="388"/>
    </row>
    <row r="101" spans="2:14" ht="15.75" thickBot="1">
      <c r="B101" s="366"/>
      <c r="C101" s="367"/>
      <c r="D101" s="367"/>
      <c r="E101" s="367"/>
      <c r="F101" s="367"/>
      <c r="G101" s="367"/>
      <c r="H101" s="367"/>
      <c r="I101" s="367"/>
      <c r="J101" s="367"/>
      <c r="K101" s="367"/>
      <c r="L101" s="367"/>
      <c r="M101" s="367"/>
      <c r="N101" s="389"/>
    </row>
    <row r="102" spans="2:14">
      <c r="B102" s="390"/>
      <c r="C102" s="391"/>
      <c r="D102" s="391"/>
      <c r="E102" s="391"/>
      <c r="F102" s="391"/>
      <c r="G102" s="391"/>
      <c r="H102" s="391"/>
      <c r="I102" s="391"/>
      <c r="J102" s="391"/>
      <c r="K102" s="391"/>
      <c r="L102" s="391"/>
      <c r="M102" s="391"/>
      <c r="N102" s="392"/>
    </row>
    <row r="103" spans="2:14">
      <c r="B103" s="246" t="s">
        <v>129</v>
      </c>
      <c r="C103" s="249"/>
      <c r="D103" s="249"/>
      <c r="E103" s="249"/>
      <c r="F103" s="249"/>
      <c r="G103" s="249"/>
      <c r="H103" s="249"/>
      <c r="I103" s="249"/>
      <c r="J103" s="249"/>
      <c r="K103" s="249"/>
      <c r="L103" s="249"/>
      <c r="M103" s="249"/>
      <c r="N103" s="252"/>
    </row>
    <row r="104" spans="2:14">
      <c r="B104" s="870" t="s">
        <v>130</v>
      </c>
      <c r="C104" s="871"/>
      <c r="D104" s="871"/>
      <c r="E104" s="871"/>
      <c r="F104" s="871"/>
      <c r="G104" s="871"/>
      <c r="H104" s="871"/>
      <c r="I104" s="871"/>
      <c r="J104" s="871"/>
      <c r="K104" s="871"/>
      <c r="L104" s="871"/>
      <c r="M104" s="871"/>
      <c r="N104" s="872"/>
    </row>
    <row r="105" spans="2:14">
      <c r="B105" s="870"/>
      <c r="C105" s="871"/>
      <c r="D105" s="871"/>
      <c r="E105" s="871"/>
      <c r="F105" s="871"/>
      <c r="G105" s="871"/>
      <c r="H105" s="871"/>
      <c r="I105" s="871"/>
      <c r="J105" s="871"/>
      <c r="K105" s="871"/>
      <c r="L105" s="871"/>
      <c r="M105" s="871"/>
      <c r="N105" s="872"/>
    </row>
    <row r="106" spans="2:14">
      <c r="B106" s="873" t="s">
        <v>172</v>
      </c>
      <c r="C106" s="874"/>
      <c r="D106" s="874"/>
      <c r="E106" s="874"/>
      <c r="F106" s="874"/>
      <c r="G106" s="874"/>
      <c r="H106" s="874"/>
      <c r="I106" s="874"/>
      <c r="J106" s="874"/>
      <c r="K106" s="874"/>
      <c r="L106" s="874"/>
      <c r="M106" s="874"/>
      <c r="N106" s="875"/>
    </row>
    <row r="107" spans="2:14">
      <c r="B107" s="873"/>
      <c r="C107" s="874"/>
      <c r="D107" s="874"/>
      <c r="E107" s="874"/>
      <c r="F107" s="874"/>
      <c r="G107" s="874"/>
      <c r="H107" s="874"/>
      <c r="I107" s="874"/>
      <c r="J107" s="874"/>
      <c r="K107" s="874"/>
      <c r="L107" s="874"/>
      <c r="M107" s="874"/>
      <c r="N107" s="875"/>
    </row>
    <row r="108" spans="2:14">
      <c r="B108" s="393"/>
      <c r="C108" s="394"/>
      <c r="D108" s="394"/>
      <c r="E108" s="394"/>
      <c r="F108" s="394"/>
      <c r="G108" s="394"/>
      <c r="H108" s="394"/>
      <c r="I108" s="394"/>
      <c r="J108" s="394"/>
      <c r="K108" s="394"/>
      <c r="L108" s="394"/>
      <c r="M108" s="394"/>
      <c r="N108" s="395"/>
    </row>
    <row r="109" spans="2:14">
      <c r="B109" s="393"/>
      <c r="C109" s="394"/>
      <c r="D109" s="394"/>
      <c r="E109" s="394"/>
      <c r="F109" s="394"/>
      <c r="G109" s="394"/>
      <c r="H109" s="394"/>
      <c r="I109" s="394"/>
      <c r="J109" s="394"/>
      <c r="K109" s="394"/>
      <c r="L109" s="394"/>
      <c r="M109" s="394"/>
      <c r="N109" s="395"/>
    </row>
    <row r="110" spans="2:14">
      <c r="B110" s="393"/>
      <c r="C110" s="394"/>
      <c r="D110" s="394"/>
      <c r="E110" s="394"/>
      <c r="F110" s="394"/>
      <c r="G110" s="394"/>
      <c r="H110" s="394"/>
      <c r="I110" s="394"/>
      <c r="J110" s="394"/>
      <c r="K110" s="394"/>
      <c r="L110" s="394"/>
      <c r="M110" s="394"/>
      <c r="N110" s="395"/>
    </row>
    <row r="111" spans="2:14">
      <c r="B111" s="246"/>
      <c r="C111" s="249"/>
      <c r="D111" s="249"/>
      <c r="E111" s="249"/>
      <c r="F111" s="249"/>
      <c r="G111" s="249"/>
      <c r="H111" s="249"/>
      <c r="I111" s="249"/>
      <c r="J111" s="249"/>
      <c r="K111" s="249"/>
      <c r="L111" s="249"/>
      <c r="M111" s="249"/>
      <c r="N111" s="252"/>
    </row>
    <row r="112" spans="2:14">
      <c r="B112" s="281"/>
      <c r="C112" s="244"/>
      <c r="D112" s="244"/>
      <c r="E112" s="244" t="s">
        <v>123</v>
      </c>
      <c r="F112" s="272"/>
      <c r="G112" s="272"/>
      <c r="H112" s="244"/>
      <c r="I112" s="244"/>
      <c r="J112" s="244"/>
      <c r="K112" s="244"/>
      <c r="L112" s="244"/>
      <c r="M112" s="244"/>
      <c r="N112" s="264"/>
    </row>
    <row r="113" spans="2:14">
      <c r="B113" s="281"/>
      <c r="C113" s="244"/>
      <c r="D113" s="244"/>
      <c r="E113" s="396" t="s">
        <v>124</v>
      </c>
      <c r="F113" s="244"/>
      <c r="G113" s="244"/>
      <c r="H113" s="396"/>
      <c r="I113" s="396"/>
      <c r="J113" s="396"/>
      <c r="K113" s="244"/>
      <c r="L113" s="244"/>
      <c r="M113" s="244"/>
      <c r="N113" s="264"/>
    </row>
    <row r="114" spans="2:14">
      <c r="B114" s="281"/>
      <c r="C114" s="244"/>
      <c r="D114" s="244"/>
      <c r="E114" s="397" t="s">
        <v>132</v>
      </c>
      <c r="F114" s="244"/>
      <c r="G114" s="244"/>
      <c r="H114" s="397"/>
      <c r="I114" s="397"/>
      <c r="J114" s="397"/>
      <c r="K114" s="244"/>
      <c r="L114" s="244"/>
      <c r="M114" s="244"/>
      <c r="N114" s="264"/>
    </row>
    <row r="115" spans="2:14">
      <c r="B115" s="398"/>
      <c r="C115" s="249"/>
      <c r="D115" s="249"/>
      <c r="E115" s="244" t="s">
        <v>126</v>
      </c>
      <c r="F115" s="244"/>
      <c r="G115" s="244"/>
      <c r="H115" s="244"/>
      <c r="I115" s="244"/>
      <c r="J115" s="244"/>
      <c r="K115" s="249"/>
      <c r="L115" s="249"/>
      <c r="M115" s="249"/>
      <c r="N115" s="252"/>
    </row>
    <row r="116" spans="2:14">
      <c r="B116" s="398"/>
      <c r="C116" s="249"/>
      <c r="D116" s="249"/>
      <c r="E116" s="249"/>
      <c r="F116" s="244"/>
      <c r="G116" s="244"/>
      <c r="H116" s="244"/>
      <c r="I116" s="244"/>
      <c r="J116" s="244"/>
      <c r="K116" s="249"/>
      <c r="L116" s="249"/>
      <c r="M116" s="249"/>
      <c r="N116" s="252"/>
    </row>
    <row r="117" spans="2:14">
      <c r="B117" s="398" t="s">
        <v>133</v>
      </c>
      <c r="C117" s="397"/>
      <c r="D117" s="397"/>
      <c r="E117" s="244"/>
      <c r="F117" s="244"/>
      <c r="G117" s="244"/>
      <c r="H117" s="244"/>
      <c r="I117" s="244"/>
      <c r="J117" s="858"/>
      <c r="K117" s="858"/>
      <c r="L117" s="858"/>
      <c r="M117" s="858"/>
      <c r="N117" s="859"/>
    </row>
    <row r="118" spans="2:14" ht="15.75" thickBot="1">
      <c r="B118" s="253" t="s">
        <v>134</v>
      </c>
      <c r="C118" s="399"/>
      <c r="D118" s="399"/>
      <c r="E118" s="292"/>
      <c r="F118" s="292"/>
      <c r="G118" s="292"/>
      <c r="H118" s="292"/>
      <c r="I118" s="292"/>
      <c r="J118" s="860"/>
      <c r="K118" s="860"/>
      <c r="L118" s="860"/>
      <c r="M118" s="860"/>
      <c r="N118" s="861"/>
    </row>
  </sheetData>
  <mergeCells count="66">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6:I46"/>
    <mergeCell ref="L46:M46"/>
    <mergeCell ref="B36:H36"/>
    <mergeCell ref="B37:H37"/>
    <mergeCell ref="B38:H38"/>
    <mergeCell ref="I38:J38"/>
    <mergeCell ref="L38:M38"/>
    <mergeCell ref="B39:H39"/>
    <mergeCell ref="B40:D40"/>
    <mergeCell ref="B41:H41"/>
    <mergeCell ref="I41:J41"/>
    <mergeCell ref="L41:M41"/>
    <mergeCell ref="B42:M42"/>
    <mergeCell ref="L5:L6"/>
    <mergeCell ref="M5:M6"/>
    <mergeCell ref="N5:N6"/>
    <mergeCell ref="C6:J6"/>
    <mergeCell ref="B35:H35"/>
    <mergeCell ref="D11:E11"/>
    <mergeCell ref="L12:N12"/>
    <mergeCell ref="F25:H25"/>
    <mergeCell ref="B27:N27"/>
    <mergeCell ref="C29:I29"/>
    <mergeCell ref="L29:M29"/>
    <mergeCell ref="C30:J30"/>
    <mergeCell ref="L30:M30"/>
    <mergeCell ref="B34:H34"/>
    <mergeCell ref="I34:J34"/>
    <mergeCell ref="L34:M34"/>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drawing r:id="rId1"/>
  <legacyDrawing r:id="rId2"/>
  <oleObjects>
    <mc:AlternateContent xmlns:mc="http://schemas.openxmlformats.org/markup-compatibility/2006">
      <mc:Choice Requires="x14">
        <oleObject progId="PBrush" shapeId="10241" r:id="rId3">
          <objectPr defaultSize="0" autoPict="0" r:id="rId4">
            <anchor moveWithCells="1" sizeWithCells="1">
              <from>
                <xdr:col>1</xdr:col>
                <xdr:colOff>200025</xdr:colOff>
                <xdr:row>1</xdr:row>
                <xdr:rowOff>9525</xdr:rowOff>
              </from>
              <to>
                <xdr:col>1</xdr:col>
                <xdr:colOff>981075</xdr:colOff>
                <xdr:row>4</xdr:row>
                <xdr:rowOff>133350</xdr:rowOff>
              </to>
            </anchor>
          </objectPr>
        </oleObject>
      </mc:Choice>
      <mc:Fallback>
        <oleObject progId="PBrush" shapeId="10241" r:id="rId3"/>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F20CA-0C33-47CA-A89E-CA6CFCBBEB27}">
  <sheetPr>
    <tabColor rgb="FF00FF00"/>
  </sheetPr>
  <dimension ref="B1:N118"/>
  <sheetViews>
    <sheetView topLeftCell="A80" zoomScaleNormal="100" workbookViewId="0">
      <selection activeCell="J58" sqref="J58:J59"/>
    </sheetView>
  </sheetViews>
  <sheetFormatPr baseColWidth="10" defaultColWidth="11.42578125" defaultRowHeight="15"/>
  <cols>
    <col min="1" max="1" width="11.42578125" style="228"/>
    <col min="2" max="2" width="17" style="400" customWidth="1"/>
    <col min="3" max="5" width="11.42578125" style="400"/>
    <col min="6" max="6" width="14.42578125" style="400" customWidth="1"/>
    <col min="7" max="8" width="11.42578125" style="400"/>
    <col min="9" max="9" width="13.42578125" style="400" customWidth="1"/>
    <col min="10" max="10" width="15.5703125" style="400" customWidth="1"/>
    <col min="11" max="11" width="17.5703125" style="400" bestFit="1" customWidth="1"/>
    <col min="12" max="13" width="11.42578125" style="400"/>
    <col min="14" max="14" width="17.42578125" style="400" customWidth="1"/>
    <col min="15" max="16384" width="11.42578125" style="228"/>
  </cols>
  <sheetData>
    <row r="1" spans="2:14">
      <c r="B1" s="783"/>
      <c r="C1" s="786"/>
      <c r="D1" s="787"/>
      <c r="E1" s="787"/>
      <c r="F1" s="787"/>
      <c r="G1" s="787"/>
      <c r="H1" s="787"/>
      <c r="I1" s="787"/>
      <c r="J1" s="788"/>
      <c r="K1" s="789" t="s">
        <v>70</v>
      </c>
      <c r="L1" s="763" t="s">
        <v>151</v>
      </c>
      <c r="M1" s="764"/>
      <c r="N1" s="765"/>
    </row>
    <row r="2" spans="2:14">
      <c r="B2" s="784"/>
      <c r="C2" s="769" t="s">
        <v>72</v>
      </c>
      <c r="D2" s="770"/>
      <c r="E2" s="770"/>
      <c r="F2" s="770"/>
      <c r="G2" s="770"/>
      <c r="H2" s="770"/>
      <c r="I2" s="770"/>
      <c r="J2" s="771"/>
      <c r="K2" s="790"/>
      <c r="L2" s="766"/>
      <c r="M2" s="767"/>
      <c r="N2" s="768"/>
    </row>
    <row r="3" spans="2:14">
      <c r="B3" s="784"/>
      <c r="C3" s="769" t="s">
        <v>152</v>
      </c>
      <c r="D3" s="770"/>
      <c r="E3" s="770"/>
      <c r="F3" s="770"/>
      <c r="G3" s="770"/>
      <c r="H3" s="770"/>
      <c r="I3" s="770"/>
      <c r="J3" s="771"/>
      <c r="K3" s="772" t="s">
        <v>74</v>
      </c>
      <c r="L3" s="774">
        <v>1</v>
      </c>
      <c r="M3" s="775"/>
      <c r="N3" s="776"/>
    </row>
    <row r="4" spans="2:14">
      <c r="B4" s="784"/>
      <c r="C4" s="769" t="s">
        <v>75</v>
      </c>
      <c r="D4" s="770"/>
      <c r="E4" s="770"/>
      <c r="F4" s="770"/>
      <c r="G4" s="770"/>
      <c r="H4" s="770"/>
      <c r="I4" s="770"/>
      <c r="J4" s="771"/>
      <c r="K4" s="773"/>
      <c r="L4" s="777"/>
      <c r="M4" s="778"/>
      <c r="N4" s="779"/>
    </row>
    <row r="5" spans="2:14">
      <c r="B5" s="784"/>
      <c r="C5" s="769" t="s">
        <v>76</v>
      </c>
      <c r="D5" s="770"/>
      <c r="E5" s="770"/>
      <c r="F5" s="770"/>
      <c r="G5" s="770"/>
      <c r="H5" s="770"/>
      <c r="I5" s="770"/>
      <c r="J5" s="771"/>
      <c r="K5" s="772" t="s">
        <v>77</v>
      </c>
      <c r="L5" s="792"/>
      <c r="M5" s="792" t="s">
        <v>78</v>
      </c>
      <c r="N5" s="794"/>
    </row>
    <row r="6" spans="2:14" ht="15.75" thickBot="1">
      <c r="B6" s="785"/>
      <c r="C6" s="796"/>
      <c r="D6" s="797"/>
      <c r="E6" s="797"/>
      <c r="F6" s="797"/>
      <c r="G6" s="797"/>
      <c r="H6" s="797"/>
      <c r="I6" s="797"/>
      <c r="J6" s="798"/>
      <c r="K6" s="791"/>
      <c r="L6" s="793"/>
      <c r="M6" s="793"/>
      <c r="N6" s="795"/>
    </row>
    <row r="7" spans="2:14" ht="15.75" thickBot="1">
      <c r="B7" s="231"/>
      <c r="C7" s="232"/>
      <c r="D7" s="232"/>
      <c r="E7" s="232"/>
      <c r="F7" s="232"/>
      <c r="G7" s="232"/>
      <c r="H7" s="232"/>
      <c r="I7" s="232"/>
      <c r="J7" s="232"/>
      <c r="K7" s="232"/>
      <c r="L7" s="233"/>
      <c r="M7" s="233"/>
      <c r="N7" s="234"/>
    </row>
    <row r="8" spans="2:14">
      <c r="B8" s="235"/>
      <c r="C8" s="227"/>
      <c r="D8" s="227"/>
      <c r="E8" s="227"/>
      <c r="F8" s="227"/>
      <c r="G8" s="227"/>
      <c r="H8" s="236"/>
      <c r="I8" s="227"/>
      <c r="J8" s="227"/>
      <c r="K8" s="237" t="s">
        <v>79</v>
      </c>
      <c r="L8" s="456"/>
      <c r="M8" s="457">
        <v>6</v>
      </c>
      <c r="N8" s="458">
        <v>2024</v>
      </c>
    </row>
    <row r="9" spans="2:14">
      <c r="B9" s="238"/>
      <c r="C9" s="239"/>
      <c r="D9" s="239"/>
      <c r="E9" s="239"/>
      <c r="F9" s="239"/>
      <c r="G9" s="239"/>
      <c r="H9" s="229"/>
      <c r="I9" s="239"/>
      <c r="J9" s="239"/>
      <c r="K9" s="240"/>
      <c r="L9" s="241" t="s">
        <v>80</v>
      </c>
      <c r="M9" s="241" t="s">
        <v>81</v>
      </c>
      <c r="N9" s="242" t="s">
        <v>82</v>
      </c>
    </row>
    <row r="10" spans="2:14" ht="36">
      <c r="B10" s="780" t="s">
        <v>83</v>
      </c>
      <c r="C10" s="781"/>
      <c r="D10" s="781"/>
      <c r="E10" s="781"/>
      <c r="F10" s="243" t="s">
        <v>153</v>
      </c>
      <c r="G10" s="239"/>
      <c r="H10" s="244"/>
      <c r="I10" s="782" t="s">
        <v>84</v>
      </c>
      <c r="J10" s="782"/>
      <c r="K10" s="245" t="s">
        <v>153</v>
      </c>
      <c r="L10" s="241"/>
      <c r="M10" s="241"/>
      <c r="N10" s="242"/>
    </row>
    <row r="11" spans="2:14">
      <c r="B11" s="246" t="s">
        <v>85</v>
      </c>
      <c r="C11" s="247"/>
      <c r="D11" s="802"/>
      <c r="E11" s="802"/>
      <c r="F11" s="248"/>
      <c r="G11" s="249"/>
      <c r="H11" s="247"/>
      <c r="I11" s="244"/>
      <c r="J11" s="250" t="s">
        <v>86</v>
      </c>
      <c r="K11" s="251"/>
      <c r="L11" s="248"/>
      <c r="M11" s="248"/>
      <c r="N11" s="252"/>
    </row>
    <row r="12" spans="2:14" ht="15.75" thickBot="1">
      <c r="B12" s="253"/>
      <c r="C12" s="254"/>
      <c r="D12" s="255"/>
      <c r="E12" s="255"/>
      <c r="F12" s="255"/>
      <c r="G12" s="255"/>
      <c r="H12" s="254"/>
      <c r="I12" s="255"/>
      <c r="J12" s="254"/>
      <c r="K12" s="255"/>
      <c r="L12" s="803"/>
      <c r="M12" s="803"/>
      <c r="N12" s="804"/>
    </row>
    <row r="13" spans="2:14">
      <c r="B13" s="256"/>
      <c r="C13" s="257"/>
      <c r="D13" s="257"/>
      <c r="E13" s="257"/>
      <c r="F13" s="257"/>
      <c r="G13" s="257"/>
      <c r="H13" s="257"/>
      <c r="I13" s="257"/>
      <c r="J13" s="257"/>
      <c r="K13" s="257"/>
      <c r="L13" s="257"/>
      <c r="M13" s="257"/>
      <c r="N13" s="258"/>
    </row>
    <row r="14" spans="2:14">
      <c r="B14" s="259" t="s">
        <v>87</v>
      </c>
      <c r="C14" s="260"/>
      <c r="D14" s="261" t="s">
        <v>78</v>
      </c>
      <c r="E14" s="262"/>
      <c r="F14" s="244"/>
      <c r="G14" s="244"/>
      <c r="H14" s="263"/>
      <c r="I14" s="263"/>
      <c r="J14" s="263"/>
      <c r="K14" s="263"/>
      <c r="L14" s="263"/>
      <c r="M14" s="263"/>
      <c r="N14" s="264"/>
    </row>
    <row r="15" spans="2:14">
      <c r="B15" s="265" t="s">
        <v>88</v>
      </c>
      <c r="C15" s="266"/>
      <c r="D15" s="267"/>
      <c r="E15" s="267"/>
      <c r="F15" s="267"/>
      <c r="G15" s="267"/>
      <c r="H15" s="267"/>
      <c r="I15" s="267"/>
      <c r="J15" s="267"/>
      <c r="K15" s="267"/>
      <c r="L15" s="267"/>
      <c r="M15" s="267"/>
      <c r="N15" s="264"/>
    </row>
    <row r="16" spans="2:14">
      <c r="B16" s="265"/>
      <c r="C16" s="268"/>
      <c r="D16" s="269"/>
      <c r="E16" s="267"/>
      <c r="F16" s="267"/>
      <c r="G16" s="267"/>
      <c r="H16" s="267"/>
      <c r="I16" s="267"/>
      <c r="J16" s="267"/>
      <c r="K16" s="267"/>
      <c r="L16" s="267"/>
      <c r="M16" s="267"/>
      <c r="N16" s="264"/>
    </row>
    <row r="17" spans="2:14">
      <c r="B17" s="265"/>
      <c r="C17" s="266"/>
      <c r="D17" s="270"/>
      <c r="E17" s="270"/>
      <c r="F17" s="270"/>
      <c r="G17" s="270"/>
      <c r="H17" s="270"/>
      <c r="I17" s="270"/>
      <c r="J17" s="270"/>
      <c r="K17" s="270"/>
      <c r="L17" s="270"/>
      <c r="M17" s="270"/>
      <c r="N17" s="271"/>
    </row>
    <row r="18" spans="2:14">
      <c r="B18" s="265" t="s">
        <v>89</v>
      </c>
      <c r="C18" s="268"/>
      <c r="D18" s="267"/>
      <c r="E18" s="267"/>
      <c r="F18" s="267"/>
      <c r="G18" s="267"/>
      <c r="H18" s="267"/>
      <c r="I18" s="272"/>
      <c r="J18" s="261" t="s">
        <v>90</v>
      </c>
      <c r="K18" s="267"/>
      <c r="L18" s="267"/>
      <c r="M18" s="267"/>
      <c r="N18" s="273"/>
    </row>
    <row r="19" spans="2:14">
      <c r="B19" s="265"/>
      <c r="C19" s="266"/>
      <c r="D19" s="270"/>
      <c r="E19" s="270"/>
      <c r="F19" s="270"/>
      <c r="G19" s="270"/>
      <c r="H19" s="270"/>
      <c r="I19" s="270"/>
      <c r="J19" s="270"/>
      <c r="K19" s="270"/>
      <c r="L19" s="270"/>
      <c r="M19" s="270"/>
      <c r="N19" s="271"/>
    </row>
    <row r="20" spans="2:14">
      <c r="B20" s="265" t="s">
        <v>91</v>
      </c>
      <c r="C20" s="268"/>
      <c r="D20" s="248"/>
      <c r="E20" s="248"/>
      <c r="F20" s="248"/>
      <c r="G20" s="248"/>
      <c r="H20" s="248"/>
      <c r="I20" s="248"/>
      <c r="J20" s="248"/>
      <c r="K20" s="248"/>
      <c r="L20" s="248"/>
      <c r="M20" s="248"/>
      <c r="N20" s="274"/>
    </row>
    <row r="21" spans="2:14">
      <c r="B21" s="265"/>
      <c r="C21" s="266"/>
      <c r="D21" s="249"/>
      <c r="E21" s="249"/>
      <c r="F21" s="249"/>
      <c r="G21" s="249"/>
      <c r="H21" s="249"/>
      <c r="I21" s="249"/>
      <c r="J21" s="249"/>
      <c r="K21" s="249"/>
      <c r="L21" s="249"/>
      <c r="M21" s="249"/>
      <c r="N21" s="252"/>
    </row>
    <row r="22" spans="2:14">
      <c r="B22" s="265" t="s">
        <v>92</v>
      </c>
      <c r="C22" s="268"/>
      <c r="D22" s="248"/>
      <c r="E22" s="248"/>
      <c r="F22" s="248"/>
      <c r="G22" s="248"/>
      <c r="H22" s="248"/>
      <c r="I22" s="248"/>
      <c r="J22" s="248"/>
      <c r="K22" s="239" t="s">
        <v>93</v>
      </c>
      <c r="L22" s="248"/>
      <c r="M22" s="239" t="s">
        <v>78</v>
      </c>
      <c r="N22" s="275"/>
    </row>
    <row r="23" spans="2:14">
      <c r="B23" s="265"/>
      <c r="C23" s="266"/>
      <c r="D23" s="249"/>
      <c r="E23" s="249"/>
      <c r="F23" s="249"/>
      <c r="G23" s="249"/>
      <c r="H23" s="249"/>
      <c r="I23" s="249"/>
      <c r="J23" s="249"/>
      <c r="K23" s="249"/>
      <c r="L23" s="249"/>
      <c r="M23" s="249"/>
      <c r="N23" s="252"/>
    </row>
    <row r="24" spans="2:14">
      <c r="B24" s="265" t="s">
        <v>94</v>
      </c>
      <c r="C24" s="266"/>
      <c r="D24" s="249"/>
      <c r="E24" s="249"/>
      <c r="F24" s="241"/>
      <c r="G24" s="230"/>
      <c r="H24" s="272"/>
      <c r="I24" s="248"/>
      <c r="J24" s="248"/>
      <c r="K24" s="244"/>
      <c r="L24" s="249"/>
      <c r="M24" s="249"/>
      <c r="N24" s="252"/>
    </row>
    <row r="25" spans="2:14">
      <c r="B25" s="276"/>
      <c r="C25" s="277"/>
      <c r="D25" s="278"/>
      <c r="E25" s="278"/>
      <c r="F25" s="805" t="s">
        <v>154</v>
      </c>
      <c r="G25" s="806"/>
      <c r="H25" s="806"/>
      <c r="I25" s="278" t="s">
        <v>81</v>
      </c>
      <c r="J25" s="278" t="s">
        <v>82</v>
      </c>
      <c r="K25" s="279"/>
      <c r="L25" s="278"/>
      <c r="M25" s="278"/>
      <c r="N25" s="280"/>
    </row>
    <row r="26" spans="2:14">
      <c r="B26" s="281"/>
      <c r="C26" s="263"/>
      <c r="D26" s="263"/>
      <c r="E26" s="263"/>
      <c r="F26" s="263"/>
      <c r="G26" s="263"/>
      <c r="H26" s="263"/>
      <c r="I26" s="263"/>
      <c r="J26" s="263"/>
      <c r="K26" s="263"/>
      <c r="L26" s="263"/>
      <c r="M26" s="263"/>
      <c r="N26" s="264"/>
    </row>
    <row r="27" spans="2:14">
      <c r="B27" s="807" t="s">
        <v>95</v>
      </c>
      <c r="C27" s="808"/>
      <c r="D27" s="808"/>
      <c r="E27" s="808"/>
      <c r="F27" s="808"/>
      <c r="G27" s="808"/>
      <c r="H27" s="808"/>
      <c r="I27" s="808"/>
      <c r="J27" s="808"/>
      <c r="K27" s="808"/>
      <c r="L27" s="808"/>
      <c r="M27" s="808"/>
      <c r="N27" s="809"/>
    </row>
    <row r="28" spans="2:14" ht="15.75" thickBot="1">
      <c r="B28" s="281"/>
      <c r="C28" s="244"/>
      <c r="D28" s="244"/>
      <c r="E28" s="244"/>
      <c r="F28" s="244"/>
      <c r="G28" s="244"/>
      <c r="H28" s="244"/>
      <c r="I28" s="244"/>
      <c r="J28" s="244"/>
      <c r="K28" s="244"/>
      <c r="L28" s="244"/>
      <c r="M28" s="244"/>
      <c r="N28" s="264"/>
    </row>
    <row r="29" spans="2:14" ht="26.25" thickBot="1">
      <c r="B29" s="282" t="s">
        <v>96</v>
      </c>
      <c r="C29" s="810" t="s">
        <v>97</v>
      </c>
      <c r="D29" s="811"/>
      <c r="E29" s="811"/>
      <c r="F29" s="811"/>
      <c r="G29" s="811"/>
      <c r="H29" s="811"/>
      <c r="I29" s="811"/>
      <c r="J29" s="283"/>
      <c r="K29" s="284" t="s">
        <v>98</v>
      </c>
      <c r="L29" s="812" t="s">
        <v>99</v>
      </c>
      <c r="M29" s="813"/>
      <c r="N29" s="282" t="s">
        <v>13</v>
      </c>
    </row>
    <row r="30" spans="2:14" ht="30" customHeight="1" thickBot="1">
      <c r="B30" s="430">
        <v>671.3</v>
      </c>
      <c r="C30" s="883" t="s">
        <v>201</v>
      </c>
      <c r="D30" s="884"/>
      <c r="E30" s="884"/>
      <c r="F30" s="884"/>
      <c r="G30" s="884"/>
      <c r="H30" s="884"/>
      <c r="I30" s="884"/>
      <c r="J30" s="885"/>
      <c r="K30" s="431"/>
      <c r="L30" s="886" t="s">
        <v>156</v>
      </c>
      <c r="M30" s="887"/>
      <c r="N30" s="449">
        <f>+'PRESUPUESTO OFICIAL (Entidad)'!I23</f>
        <v>15</v>
      </c>
    </row>
    <row r="31" spans="2:14">
      <c r="B31" s="281"/>
      <c r="C31" s="244"/>
      <c r="D31" s="244"/>
      <c r="E31" s="244"/>
      <c r="F31" s="244"/>
      <c r="G31" s="244"/>
      <c r="H31" s="244"/>
      <c r="I31" s="244"/>
      <c r="J31" s="244"/>
      <c r="K31" s="244"/>
      <c r="L31" s="244"/>
      <c r="M31" s="244"/>
      <c r="N31" s="264"/>
    </row>
    <row r="32" spans="2:14">
      <c r="B32" s="288" t="s">
        <v>100</v>
      </c>
      <c r="C32" s="289"/>
      <c r="D32" s="289"/>
      <c r="E32" s="289"/>
      <c r="F32" s="289"/>
      <c r="G32" s="289"/>
      <c r="H32" s="289"/>
      <c r="I32" s="289"/>
      <c r="J32" s="289"/>
      <c r="K32" s="289"/>
      <c r="L32" s="289"/>
      <c r="M32" s="289"/>
      <c r="N32" s="290"/>
    </row>
    <row r="33" spans="2:14" ht="15.75" thickBot="1">
      <c r="B33" s="291"/>
      <c r="C33" s="244"/>
      <c r="D33" s="244"/>
      <c r="E33" s="244"/>
      <c r="F33" s="244"/>
      <c r="G33" s="244"/>
      <c r="H33" s="244"/>
      <c r="I33" s="292"/>
      <c r="J33" s="292"/>
      <c r="K33" s="244"/>
      <c r="L33" s="244"/>
      <c r="M33" s="244"/>
      <c r="N33" s="264"/>
    </row>
    <row r="34" spans="2:14">
      <c r="B34" s="819" t="s">
        <v>97</v>
      </c>
      <c r="C34" s="820"/>
      <c r="D34" s="820"/>
      <c r="E34" s="820"/>
      <c r="F34" s="820"/>
      <c r="G34" s="820"/>
      <c r="H34" s="821"/>
      <c r="I34" s="822" t="s">
        <v>101</v>
      </c>
      <c r="J34" s="823"/>
      <c r="K34" s="297" t="s">
        <v>102</v>
      </c>
      <c r="L34" s="824" t="s">
        <v>103</v>
      </c>
      <c r="M34" s="821"/>
      <c r="N34" s="299" t="s">
        <v>104</v>
      </c>
    </row>
    <row r="35" spans="2:14">
      <c r="B35" s="799" t="s">
        <v>202</v>
      </c>
      <c r="C35" s="800"/>
      <c r="D35" s="800"/>
      <c r="E35" s="800"/>
      <c r="F35" s="800"/>
      <c r="G35" s="800"/>
      <c r="H35" s="801"/>
      <c r="I35" s="295"/>
      <c r="J35" s="296"/>
      <c r="K35" s="300">
        <v>9000</v>
      </c>
      <c r="L35" s="301"/>
      <c r="M35" s="302">
        <v>1.25</v>
      </c>
      <c r="N35" s="303">
        <f>K35/M35</f>
        <v>7200</v>
      </c>
    </row>
    <row r="36" spans="2:14">
      <c r="B36" s="799"/>
      <c r="C36" s="800"/>
      <c r="D36" s="800"/>
      <c r="E36" s="800"/>
      <c r="F36" s="800"/>
      <c r="G36" s="800"/>
      <c r="H36" s="801"/>
      <c r="I36" s="295"/>
      <c r="J36" s="296"/>
      <c r="K36" s="300"/>
      <c r="L36" s="301"/>
      <c r="M36" s="304"/>
      <c r="N36" s="303"/>
    </row>
    <row r="37" spans="2:14">
      <c r="B37" s="799"/>
      <c r="C37" s="800"/>
      <c r="D37" s="800"/>
      <c r="E37" s="800"/>
      <c r="F37" s="800"/>
      <c r="G37" s="800"/>
      <c r="H37" s="801"/>
      <c r="I37" s="295"/>
      <c r="J37" s="296"/>
      <c r="K37" s="300"/>
      <c r="L37" s="301"/>
      <c r="M37" s="304"/>
      <c r="N37" s="305"/>
    </row>
    <row r="38" spans="2:14">
      <c r="B38" s="799"/>
      <c r="C38" s="800"/>
      <c r="D38" s="800"/>
      <c r="E38" s="800"/>
      <c r="F38" s="800"/>
      <c r="G38" s="800"/>
      <c r="H38" s="801"/>
      <c r="I38" s="825"/>
      <c r="J38" s="826"/>
      <c r="K38" s="306"/>
      <c r="L38" s="827"/>
      <c r="M38" s="828"/>
      <c r="N38" s="307"/>
    </row>
    <row r="39" spans="2:14">
      <c r="B39" s="799"/>
      <c r="C39" s="800"/>
      <c r="D39" s="800"/>
      <c r="E39" s="829"/>
      <c r="F39" s="800"/>
      <c r="G39" s="800"/>
      <c r="H39" s="801"/>
      <c r="I39" s="308"/>
      <c r="J39" s="309"/>
      <c r="K39" s="306"/>
      <c r="L39" s="310"/>
      <c r="M39" s="311"/>
      <c r="N39" s="312"/>
    </row>
    <row r="40" spans="2:14">
      <c r="B40" s="830"/>
      <c r="C40" s="831"/>
      <c r="D40" s="831"/>
      <c r="E40" s="314"/>
      <c r="F40" s="315"/>
      <c r="G40" s="315"/>
      <c r="H40" s="316"/>
      <c r="I40" s="308"/>
      <c r="J40" s="309"/>
      <c r="K40" s="317"/>
      <c r="L40" s="310"/>
      <c r="M40" s="311"/>
      <c r="N40" s="318"/>
    </row>
    <row r="41" spans="2:14" ht="15.75" thickBot="1">
      <c r="B41" s="799" t="s">
        <v>158</v>
      </c>
      <c r="C41" s="800"/>
      <c r="D41" s="800"/>
      <c r="E41" s="800"/>
      <c r="F41" s="800"/>
      <c r="G41" s="800"/>
      <c r="H41" s="801"/>
      <c r="I41" s="832"/>
      <c r="J41" s="833"/>
      <c r="K41" s="319"/>
      <c r="L41" s="834"/>
      <c r="M41" s="835"/>
      <c r="N41" s="320">
        <v>120</v>
      </c>
    </row>
    <row r="42" spans="2:14" ht="15.75" thickBot="1">
      <c r="B42" s="836" t="s">
        <v>105</v>
      </c>
      <c r="C42" s="837"/>
      <c r="D42" s="837"/>
      <c r="E42" s="837"/>
      <c r="F42" s="837"/>
      <c r="G42" s="837"/>
      <c r="H42" s="837"/>
      <c r="I42" s="837"/>
      <c r="J42" s="837"/>
      <c r="K42" s="837"/>
      <c r="L42" s="837"/>
      <c r="M42" s="838"/>
      <c r="N42" s="321">
        <f>SUM(N35:N41)</f>
        <v>7320</v>
      </c>
    </row>
    <row r="43" spans="2:14">
      <c r="B43" s="291"/>
      <c r="C43" s="244"/>
      <c r="D43" s="244"/>
      <c r="E43" s="244"/>
      <c r="F43" s="244"/>
      <c r="G43" s="244"/>
      <c r="H43" s="244"/>
      <c r="I43" s="244"/>
      <c r="J43" s="244"/>
      <c r="K43" s="244"/>
      <c r="L43" s="244"/>
      <c r="M43" s="244"/>
      <c r="N43" s="264"/>
    </row>
    <row r="44" spans="2:14">
      <c r="B44" s="322" t="s">
        <v>106</v>
      </c>
      <c r="C44" s="323"/>
      <c r="D44" s="323"/>
      <c r="E44" s="323"/>
      <c r="F44" s="323"/>
      <c r="G44" s="323"/>
      <c r="H44" s="323"/>
      <c r="I44" s="323"/>
      <c r="J44" s="323"/>
      <c r="K44" s="323"/>
      <c r="L44" s="323"/>
      <c r="M44" s="323"/>
      <c r="N44" s="324"/>
    </row>
    <row r="45" spans="2:14" ht="15.75" thickBot="1">
      <c r="B45" s="325"/>
      <c r="C45" s="292"/>
      <c r="D45" s="292"/>
      <c r="E45" s="292"/>
      <c r="F45" s="292"/>
      <c r="G45" s="292"/>
      <c r="H45" s="292"/>
      <c r="I45" s="292"/>
      <c r="J45" s="244"/>
      <c r="K45" s="244"/>
      <c r="L45" s="244"/>
      <c r="M45" s="244"/>
      <c r="N45" s="264"/>
    </row>
    <row r="46" spans="2:14">
      <c r="B46" s="819" t="s">
        <v>97</v>
      </c>
      <c r="C46" s="820"/>
      <c r="D46" s="820"/>
      <c r="E46" s="820"/>
      <c r="F46" s="820"/>
      <c r="G46" s="820"/>
      <c r="H46" s="820"/>
      <c r="I46" s="821"/>
      <c r="J46" s="298" t="s">
        <v>99</v>
      </c>
      <c r="K46" s="297" t="s">
        <v>13</v>
      </c>
      <c r="L46" s="824" t="s">
        <v>107</v>
      </c>
      <c r="M46" s="821"/>
      <c r="N46" s="299" t="s">
        <v>104</v>
      </c>
    </row>
    <row r="47" spans="2:14">
      <c r="B47" s="326" t="s">
        <v>203</v>
      </c>
      <c r="C47" s="327"/>
      <c r="D47" s="327"/>
      <c r="E47" s="327"/>
      <c r="F47" s="327"/>
      <c r="G47" s="327"/>
      <c r="H47" s="327"/>
      <c r="I47" s="296"/>
      <c r="J47" s="248" t="s">
        <v>141</v>
      </c>
      <c r="K47" s="328">
        <v>0.5</v>
      </c>
      <c r="L47" s="295"/>
      <c r="M47" s="302">
        <v>23500</v>
      </c>
      <c r="N47" s="329">
        <f>K47*M47</f>
        <v>11750</v>
      </c>
    </row>
    <row r="48" spans="2:14">
      <c r="B48" s="326" t="s">
        <v>204</v>
      </c>
      <c r="C48" s="327"/>
      <c r="D48" s="327"/>
      <c r="E48" s="327"/>
      <c r="F48" s="327"/>
      <c r="G48" s="327"/>
      <c r="H48" s="327"/>
      <c r="I48" s="296"/>
      <c r="J48" s="248" t="s">
        <v>194</v>
      </c>
      <c r="K48" s="328">
        <v>0.5</v>
      </c>
      <c r="L48" s="295"/>
      <c r="M48" s="302">
        <v>3500</v>
      </c>
      <c r="N48" s="329">
        <f>K48*M48</f>
        <v>1750</v>
      </c>
    </row>
    <row r="49" spans="2:14">
      <c r="B49" s="326" t="s">
        <v>205</v>
      </c>
      <c r="C49" s="327"/>
      <c r="D49" s="327"/>
      <c r="E49" s="327"/>
      <c r="F49" s="327"/>
      <c r="G49" s="327"/>
      <c r="H49" s="327"/>
      <c r="I49" s="296"/>
      <c r="J49" s="248" t="s">
        <v>141</v>
      </c>
      <c r="K49" s="328">
        <v>1.01</v>
      </c>
      <c r="L49" s="295"/>
      <c r="M49" s="461">
        <f>'630.2'!L63</f>
        <v>328687.72249999997</v>
      </c>
      <c r="N49" s="329">
        <f>K49*M49</f>
        <v>331974.59972499998</v>
      </c>
    </row>
    <row r="50" spans="2:14">
      <c r="B50" s="326" t="s">
        <v>206</v>
      </c>
      <c r="C50" s="327"/>
      <c r="D50" s="327"/>
      <c r="E50" s="327"/>
      <c r="F50" s="327"/>
      <c r="G50" s="327"/>
      <c r="H50" s="327"/>
      <c r="I50" s="296"/>
      <c r="J50" s="248" t="s">
        <v>207</v>
      </c>
      <c r="K50" s="328">
        <v>0.3</v>
      </c>
      <c r="L50" s="295"/>
      <c r="M50" s="302">
        <v>4700</v>
      </c>
      <c r="N50" s="329">
        <f>K50*M50</f>
        <v>1410</v>
      </c>
    </row>
    <row r="51" spans="2:14">
      <c r="B51" s="326"/>
      <c r="C51" s="327"/>
      <c r="D51" s="327"/>
      <c r="E51" s="327"/>
      <c r="F51" s="327"/>
      <c r="G51" s="327"/>
      <c r="H51" s="327"/>
      <c r="I51" s="296"/>
      <c r="J51" s="248"/>
      <c r="K51" s="330"/>
      <c r="L51" s="295"/>
      <c r="M51" s="302"/>
      <c r="N51" s="331"/>
    </row>
    <row r="52" spans="2:14" ht="15.75" thickBot="1">
      <c r="B52" s="842"/>
      <c r="C52" s="831"/>
      <c r="D52" s="831"/>
      <c r="E52" s="831"/>
      <c r="F52" s="831"/>
      <c r="G52" s="831"/>
      <c r="H52" s="831"/>
      <c r="I52" s="826"/>
      <c r="J52" s="313"/>
      <c r="K52" s="334"/>
      <c r="L52" s="843"/>
      <c r="M52" s="844"/>
      <c r="N52" s="336"/>
    </row>
    <row r="53" spans="2:14" ht="15.75" thickBot="1">
      <c r="B53" s="836" t="s">
        <v>105</v>
      </c>
      <c r="C53" s="837"/>
      <c r="D53" s="837"/>
      <c r="E53" s="837"/>
      <c r="F53" s="837"/>
      <c r="G53" s="837"/>
      <c r="H53" s="837"/>
      <c r="I53" s="837"/>
      <c r="J53" s="837"/>
      <c r="K53" s="837"/>
      <c r="L53" s="837"/>
      <c r="M53" s="838"/>
      <c r="N53" s="450">
        <f>SUM(N47:N52)</f>
        <v>346884.59972499998</v>
      </c>
    </row>
    <row r="54" spans="2:14">
      <c r="B54" s="281"/>
      <c r="C54" s="244"/>
      <c r="D54" s="244"/>
      <c r="E54" s="244"/>
      <c r="F54" s="244"/>
      <c r="G54" s="244"/>
      <c r="H54" s="244"/>
      <c r="I54" s="244"/>
      <c r="J54" s="244"/>
      <c r="K54" s="244"/>
      <c r="L54" s="244"/>
      <c r="M54" s="244"/>
      <c r="N54" s="264"/>
    </row>
    <row r="55" spans="2:14">
      <c r="B55" s="322" t="s">
        <v>108</v>
      </c>
      <c r="C55" s="323"/>
      <c r="D55" s="323"/>
      <c r="E55" s="323"/>
      <c r="F55" s="323"/>
      <c r="G55" s="323"/>
      <c r="H55" s="323"/>
      <c r="I55" s="323"/>
      <c r="J55" s="323"/>
      <c r="K55" s="323"/>
      <c r="L55" s="323"/>
      <c r="M55" s="323"/>
      <c r="N55" s="324"/>
    </row>
    <row r="56" spans="2:14" ht="15.75" thickBot="1">
      <c r="B56" s="281"/>
      <c r="C56" s="244"/>
      <c r="D56" s="244"/>
      <c r="E56" s="244"/>
      <c r="F56" s="244"/>
      <c r="G56" s="244"/>
      <c r="H56" s="244"/>
      <c r="I56" s="244"/>
      <c r="J56" s="244"/>
      <c r="K56" s="244"/>
      <c r="L56" s="244"/>
      <c r="M56" s="244"/>
      <c r="N56" s="264"/>
    </row>
    <row r="57" spans="2:14" s="433" customFormat="1" ht="25.5">
      <c r="B57" s="432" t="s">
        <v>109</v>
      </c>
      <c r="C57" s="356"/>
      <c r="D57" s="356"/>
      <c r="E57" s="356"/>
      <c r="F57" s="356"/>
      <c r="G57" s="356"/>
      <c r="H57" s="338" t="s">
        <v>99</v>
      </c>
      <c r="I57" s="339" t="s">
        <v>110</v>
      </c>
      <c r="J57" s="340" t="s">
        <v>162</v>
      </c>
      <c r="K57" s="338" t="s">
        <v>163</v>
      </c>
      <c r="L57" s="845" t="s">
        <v>113</v>
      </c>
      <c r="M57" s="846"/>
      <c r="N57" s="341" t="s">
        <v>104</v>
      </c>
    </row>
    <row r="58" spans="2:14">
      <c r="B58" s="342" t="s">
        <v>208</v>
      </c>
      <c r="C58" s="333"/>
      <c r="D58" s="333"/>
      <c r="E58" s="333"/>
      <c r="F58" s="333"/>
      <c r="G58" s="333"/>
      <c r="H58" s="343" t="s">
        <v>209</v>
      </c>
      <c r="I58" s="317">
        <v>1.01</v>
      </c>
      <c r="J58" s="462">
        <v>62</v>
      </c>
      <c r="K58" s="317">
        <f>I58*J58</f>
        <v>62.62</v>
      </c>
      <c r="L58" s="847">
        <v>1300</v>
      </c>
      <c r="M58" s="848"/>
      <c r="N58" s="345">
        <f>K58*L58</f>
        <v>81406</v>
      </c>
    </row>
    <row r="59" spans="2:14">
      <c r="B59" s="342" t="s">
        <v>164</v>
      </c>
      <c r="C59" s="346"/>
      <c r="D59" s="346"/>
      <c r="E59" s="346"/>
      <c r="F59" s="346"/>
      <c r="G59" s="346"/>
      <c r="H59" s="347" t="s">
        <v>209</v>
      </c>
      <c r="I59" s="317">
        <v>0.5</v>
      </c>
      <c r="J59" s="477">
        <v>8</v>
      </c>
      <c r="K59" s="317">
        <f>I59*J59</f>
        <v>4</v>
      </c>
      <c r="L59" s="888">
        <f>L58</f>
        <v>1300</v>
      </c>
      <c r="M59" s="889"/>
      <c r="N59" s="362">
        <f>L59*K59</f>
        <v>5200</v>
      </c>
    </row>
    <row r="60" spans="2:14">
      <c r="B60" s="342"/>
      <c r="C60" s="346"/>
      <c r="D60" s="346"/>
      <c r="E60" s="346"/>
      <c r="F60" s="346"/>
      <c r="G60" s="346"/>
      <c r="H60" s="347"/>
      <c r="I60" s="317"/>
      <c r="J60" s="317"/>
      <c r="K60" s="317"/>
      <c r="L60" s="348"/>
      <c r="M60" s="349"/>
      <c r="N60" s="350"/>
    </row>
    <row r="61" spans="2:14">
      <c r="B61" s="342"/>
      <c r="C61" s="346"/>
      <c r="D61" s="346"/>
      <c r="E61" s="346"/>
      <c r="F61" s="346"/>
      <c r="G61" s="346"/>
      <c r="H61" s="347"/>
      <c r="I61" s="317"/>
      <c r="J61" s="317"/>
      <c r="K61" s="317"/>
      <c r="L61" s="348"/>
      <c r="M61" s="349"/>
      <c r="N61" s="350"/>
    </row>
    <row r="62" spans="2:14">
      <c r="B62" s="342"/>
      <c r="C62" s="346"/>
      <c r="D62" s="346"/>
      <c r="E62" s="346"/>
      <c r="F62" s="346"/>
      <c r="G62" s="346"/>
      <c r="H62" s="347"/>
      <c r="I62" s="317"/>
      <c r="J62" s="317"/>
      <c r="K62" s="317"/>
      <c r="L62" s="348"/>
      <c r="M62" s="349"/>
      <c r="N62" s="350"/>
    </row>
    <row r="63" spans="2:14" ht="15.75" thickBot="1">
      <c r="B63" s="351"/>
      <c r="C63" s="346"/>
      <c r="D63" s="346"/>
      <c r="E63" s="346"/>
      <c r="F63" s="346"/>
      <c r="G63" s="346"/>
      <c r="H63" s="352"/>
      <c r="I63" s="353"/>
      <c r="J63" s="353"/>
      <c r="K63" s="353"/>
      <c r="L63" s="849"/>
      <c r="M63" s="850"/>
      <c r="N63" s="354"/>
    </row>
    <row r="64" spans="2:14" ht="15.75" thickBot="1">
      <c r="B64" s="836" t="s">
        <v>105</v>
      </c>
      <c r="C64" s="837"/>
      <c r="D64" s="837"/>
      <c r="E64" s="837"/>
      <c r="F64" s="837"/>
      <c r="G64" s="837"/>
      <c r="H64" s="837"/>
      <c r="I64" s="837"/>
      <c r="J64" s="837"/>
      <c r="K64" s="837"/>
      <c r="L64" s="837"/>
      <c r="M64" s="838"/>
      <c r="N64" s="355">
        <f>N58+N59+N60+N61+N62</f>
        <v>86606</v>
      </c>
    </row>
    <row r="65" spans="2:14">
      <c r="B65" s="281"/>
      <c r="C65" s="244"/>
      <c r="D65" s="244"/>
      <c r="E65" s="244"/>
      <c r="F65" s="244"/>
      <c r="G65" s="244"/>
      <c r="H65" s="244"/>
      <c r="I65" s="244"/>
      <c r="J65" s="244"/>
      <c r="K65" s="244"/>
      <c r="L65" s="244"/>
      <c r="M65" s="244"/>
      <c r="N65" s="264"/>
    </row>
    <row r="66" spans="2:14">
      <c r="B66" s="322" t="s">
        <v>114</v>
      </c>
      <c r="C66" s="323"/>
      <c r="D66" s="323"/>
      <c r="E66" s="323"/>
      <c r="F66" s="323"/>
      <c r="G66" s="323"/>
      <c r="H66" s="323"/>
      <c r="I66" s="323"/>
      <c r="J66" s="323"/>
      <c r="K66" s="323"/>
      <c r="L66" s="323"/>
      <c r="M66" s="323"/>
      <c r="N66" s="324"/>
    </row>
    <row r="67" spans="2:14" ht="15.75" thickBot="1">
      <c r="B67" s="281"/>
      <c r="C67" s="244"/>
      <c r="D67" s="244"/>
      <c r="E67" s="244"/>
      <c r="F67" s="244"/>
      <c r="G67" s="244"/>
      <c r="H67" s="244"/>
      <c r="I67" s="244"/>
      <c r="J67" s="244"/>
      <c r="K67" s="244"/>
      <c r="L67" s="244"/>
      <c r="M67" s="244"/>
      <c r="N67" s="264"/>
    </row>
    <row r="68" spans="2:14" ht="25.5">
      <c r="B68" s="851" t="s">
        <v>166</v>
      </c>
      <c r="C68" s="852"/>
      <c r="D68" s="852"/>
      <c r="E68" s="852"/>
      <c r="F68" s="852"/>
      <c r="G68" s="852"/>
      <c r="H68" s="852"/>
      <c r="I68" s="338" t="s">
        <v>115</v>
      </c>
      <c r="J68" s="340" t="s">
        <v>167</v>
      </c>
      <c r="K68" s="339" t="s">
        <v>117</v>
      </c>
      <c r="L68" s="853" t="s">
        <v>103</v>
      </c>
      <c r="M68" s="854"/>
      <c r="N68" s="357" t="s">
        <v>104</v>
      </c>
    </row>
    <row r="69" spans="2:14">
      <c r="B69" s="351" t="s">
        <v>210</v>
      </c>
      <c r="C69" s="346"/>
      <c r="D69" s="346"/>
      <c r="E69" s="346"/>
      <c r="F69" s="346"/>
      <c r="G69" s="346"/>
      <c r="H69" s="346"/>
      <c r="I69" s="465">
        <f>1300000/30*5</f>
        <v>216666.66666666669</v>
      </c>
      <c r="J69" s="358">
        <v>185</v>
      </c>
      <c r="K69" s="359">
        <f>I69*J69/100</f>
        <v>400833.33333333337</v>
      </c>
      <c r="L69" s="360"/>
      <c r="M69" s="361">
        <f>8*1.25</f>
        <v>10</v>
      </c>
      <c r="N69" s="362">
        <f>K69/M69</f>
        <v>40083.333333333336</v>
      </c>
    </row>
    <row r="70" spans="2:14">
      <c r="B70" s="351" t="s">
        <v>169</v>
      </c>
      <c r="C70" s="346"/>
      <c r="D70" s="346"/>
      <c r="E70" s="346"/>
      <c r="F70" s="346"/>
      <c r="G70" s="346"/>
      <c r="H70" s="346"/>
      <c r="I70" s="475">
        <f>1300000/30*2</f>
        <v>86666.666666666672</v>
      </c>
      <c r="J70" s="358">
        <v>185</v>
      </c>
      <c r="K70" s="359">
        <f>I70*J70/100</f>
        <v>160333.33333333334</v>
      </c>
      <c r="L70" s="360"/>
      <c r="M70" s="361">
        <f>8*1.25</f>
        <v>10</v>
      </c>
      <c r="N70" s="362">
        <f>K70/M70</f>
        <v>16033.333333333334</v>
      </c>
    </row>
    <row r="71" spans="2:14">
      <c r="B71" s="351"/>
      <c r="C71" s="346"/>
      <c r="D71" s="346"/>
      <c r="E71" s="346"/>
      <c r="F71" s="346"/>
      <c r="G71" s="346"/>
      <c r="H71" s="346"/>
      <c r="I71" s="317"/>
      <c r="J71" s="363"/>
      <c r="K71" s="364"/>
      <c r="L71" s="360"/>
      <c r="M71" s="365"/>
      <c r="N71" s="318"/>
    </row>
    <row r="72" spans="2:14">
      <c r="B72" s="351"/>
      <c r="C72" s="346"/>
      <c r="D72" s="346"/>
      <c r="E72" s="346"/>
      <c r="F72" s="346"/>
      <c r="G72" s="346"/>
      <c r="H72" s="346"/>
      <c r="I72" s="317"/>
      <c r="J72" s="363"/>
      <c r="K72" s="364"/>
      <c r="L72" s="335"/>
      <c r="M72" s="365"/>
      <c r="N72" s="318"/>
    </row>
    <row r="73" spans="2:14">
      <c r="B73" s="351"/>
      <c r="C73" s="346"/>
      <c r="D73" s="346"/>
      <c r="E73" s="346"/>
      <c r="F73" s="346"/>
      <c r="G73" s="346"/>
      <c r="H73" s="346"/>
      <c r="I73" s="317"/>
      <c r="J73" s="363"/>
      <c r="K73" s="364"/>
      <c r="L73" s="335"/>
      <c r="M73" s="365"/>
      <c r="N73" s="318"/>
    </row>
    <row r="74" spans="2:14" ht="15.75" thickBot="1">
      <c r="B74" s="855"/>
      <c r="C74" s="856"/>
      <c r="D74" s="856"/>
      <c r="E74" s="856"/>
      <c r="F74" s="856"/>
      <c r="G74" s="856"/>
      <c r="H74" s="856"/>
      <c r="I74" s="368"/>
      <c r="J74" s="368"/>
      <c r="K74" s="368"/>
      <c r="L74" s="857"/>
      <c r="M74" s="857"/>
      <c r="N74" s="336"/>
    </row>
    <row r="75" spans="2:14" ht="15.75" thickBot="1">
      <c r="B75" s="839" t="s">
        <v>105</v>
      </c>
      <c r="C75" s="840"/>
      <c r="D75" s="840"/>
      <c r="E75" s="840"/>
      <c r="F75" s="840"/>
      <c r="G75" s="840"/>
      <c r="H75" s="840"/>
      <c r="I75" s="840"/>
      <c r="J75" s="840"/>
      <c r="K75" s="840"/>
      <c r="L75" s="840"/>
      <c r="M75" s="841"/>
      <c r="N75" s="369">
        <f>N69+N70+N71+N72+N73</f>
        <v>56116.666666666672</v>
      </c>
    </row>
    <row r="76" spans="2:14" ht="15.75" thickBot="1">
      <c r="B76" s="281"/>
      <c r="C76" s="244"/>
      <c r="D76" s="244"/>
      <c r="E76" s="244"/>
      <c r="F76" s="244"/>
      <c r="G76" s="244"/>
      <c r="H76" s="244"/>
      <c r="I76" s="244"/>
      <c r="J76" s="244"/>
      <c r="K76" s="244"/>
      <c r="L76" s="244"/>
      <c r="M76" s="244"/>
      <c r="N76" s="264"/>
    </row>
    <row r="77" spans="2:14" ht="15.75" thickBot="1">
      <c r="B77" s="836" t="s">
        <v>118</v>
      </c>
      <c r="C77" s="837"/>
      <c r="D77" s="837"/>
      <c r="E77" s="837"/>
      <c r="F77" s="837"/>
      <c r="G77" s="837"/>
      <c r="H77" s="837"/>
      <c r="I77" s="837"/>
      <c r="J77" s="837"/>
      <c r="K77" s="837"/>
      <c r="L77" s="837"/>
      <c r="M77" s="838"/>
      <c r="N77" s="321">
        <f>N42+N53+N64+N75</f>
        <v>496927.26639166666</v>
      </c>
    </row>
    <row r="78" spans="2:14">
      <c r="B78" s="281"/>
      <c r="C78" s="244"/>
      <c r="D78" s="244"/>
      <c r="E78" s="244"/>
      <c r="F78" s="244"/>
      <c r="G78" s="244"/>
      <c r="H78" s="244"/>
      <c r="I78" s="244"/>
      <c r="J78" s="244"/>
      <c r="K78" s="244"/>
      <c r="L78" s="244"/>
      <c r="M78" s="244"/>
      <c r="N78" s="264"/>
    </row>
    <row r="79" spans="2:14">
      <c r="B79" s="322" t="s">
        <v>119</v>
      </c>
      <c r="C79" s="323"/>
      <c r="D79" s="323"/>
      <c r="E79" s="323"/>
      <c r="F79" s="323"/>
      <c r="G79" s="323"/>
      <c r="H79" s="323"/>
      <c r="I79" s="323"/>
      <c r="J79" s="323"/>
      <c r="K79" s="323"/>
      <c r="L79" s="323"/>
      <c r="M79" s="323"/>
      <c r="N79" s="324"/>
    </row>
    <row r="80" spans="2:14" ht="15.75" thickBot="1">
      <c r="B80" s="281"/>
      <c r="C80" s="244"/>
      <c r="D80" s="244"/>
      <c r="E80" s="244"/>
      <c r="F80" s="244"/>
      <c r="G80" s="244"/>
      <c r="H80" s="244"/>
      <c r="I80" s="244"/>
      <c r="J80" s="244"/>
      <c r="K80" s="244"/>
      <c r="L80" s="244"/>
      <c r="M80" s="244"/>
      <c r="N80" s="264"/>
    </row>
    <row r="81" spans="2:14">
      <c r="B81" s="819" t="s">
        <v>170</v>
      </c>
      <c r="C81" s="820"/>
      <c r="D81" s="820"/>
      <c r="E81" s="820"/>
      <c r="F81" s="820"/>
      <c r="G81" s="820"/>
      <c r="H81" s="820"/>
      <c r="I81" s="294"/>
      <c r="J81" s="370"/>
      <c r="K81" s="371" t="s">
        <v>120</v>
      </c>
      <c r="L81" s="862" t="s">
        <v>121</v>
      </c>
      <c r="M81" s="863"/>
      <c r="N81" s="372"/>
    </row>
    <row r="82" spans="2:14">
      <c r="B82" s="864" t="s">
        <v>58</v>
      </c>
      <c r="C82" s="865"/>
      <c r="D82" s="865"/>
      <c r="E82" s="865"/>
      <c r="F82" s="865"/>
      <c r="G82" s="865"/>
      <c r="H82" s="865"/>
      <c r="I82" s="373"/>
      <c r="J82" s="374"/>
      <c r="K82" s="375">
        <v>0.2</v>
      </c>
      <c r="L82" s="866">
        <f>N77*K82</f>
        <v>99385.453278333342</v>
      </c>
      <c r="M82" s="867"/>
      <c r="N82" s="376"/>
    </row>
    <row r="83" spans="2:14">
      <c r="B83" s="377" t="s">
        <v>146</v>
      </c>
      <c r="C83" s="378"/>
      <c r="D83" s="378"/>
      <c r="E83" s="378"/>
      <c r="F83" s="378"/>
      <c r="G83" s="378"/>
      <c r="H83" s="378"/>
      <c r="I83" s="373"/>
      <c r="J83" s="374"/>
      <c r="K83" s="375">
        <v>0.05</v>
      </c>
      <c r="L83" s="866">
        <f>N77*K83</f>
        <v>24846.363319583335</v>
      </c>
      <c r="M83" s="867"/>
      <c r="N83" s="376"/>
    </row>
    <row r="84" spans="2:14" ht="15.75" thickBot="1">
      <c r="B84" s="379" t="s">
        <v>147</v>
      </c>
      <c r="C84" s="380"/>
      <c r="D84" s="380"/>
      <c r="E84" s="380"/>
      <c r="F84" s="380"/>
      <c r="G84" s="380"/>
      <c r="H84" s="380"/>
      <c r="I84" s="381"/>
      <c r="J84" s="382"/>
      <c r="K84" s="383">
        <v>0.05</v>
      </c>
      <c r="L84" s="868">
        <f>N77*K84</f>
        <v>24846.363319583335</v>
      </c>
      <c r="M84" s="869"/>
      <c r="N84" s="376"/>
    </row>
    <row r="85" spans="2:14" ht="15.75" thickBot="1">
      <c r="B85" s="836" t="s">
        <v>105</v>
      </c>
      <c r="C85" s="837"/>
      <c r="D85" s="837"/>
      <c r="E85" s="837"/>
      <c r="F85" s="837"/>
      <c r="G85" s="837"/>
      <c r="H85" s="837"/>
      <c r="I85" s="837"/>
      <c r="J85" s="837"/>
      <c r="K85" s="837"/>
      <c r="L85" s="837"/>
      <c r="M85" s="838"/>
      <c r="N85" s="384">
        <f>SUM(L82:M84)</f>
        <v>149078.17991750001</v>
      </c>
    </row>
    <row r="86" spans="2:14" ht="15.75" thickBot="1">
      <c r="B86" s="281"/>
      <c r="C86" s="244"/>
      <c r="D86" s="244"/>
      <c r="E86" s="244"/>
      <c r="F86" s="244"/>
      <c r="G86" s="244"/>
      <c r="H86" s="244"/>
      <c r="I86" s="244"/>
      <c r="J86" s="244"/>
      <c r="K86" s="244"/>
      <c r="L86" s="244"/>
      <c r="M86" s="244"/>
      <c r="N86" s="264"/>
    </row>
    <row r="87" spans="2:14" ht="15.75" thickBot="1">
      <c r="B87" s="836" t="s">
        <v>171</v>
      </c>
      <c r="C87" s="837"/>
      <c r="D87" s="837"/>
      <c r="E87" s="837"/>
      <c r="F87" s="837"/>
      <c r="G87" s="837"/>
      <c r="H87" s="837"/>
      <c r="I87" s="837"/>
      <c r="J87" s="837"/>
      <c r="K87" s="837"/>
      <c r="L87" s="837"/>
      <c r="M87" s="838"/>
      <c r="N87" s="384">
        <f>ROUND(N77+N85,0)</f>
        <v>646005</v>
      </c>
    </row>
    <row r="88" spans="2:14">
      <c r="B88" s="256"/>
      <c r="C88" s="257"/>
      <c r="D88" s="257"/>
      <c r="E88" s="257"/>
      <c r="F88" s="257"/>
      <c r="G88" s="257"/>
      <c r="H88" s="257"/>
      <c r="I88" s="257"/>
      <c r="J88" s="257"/>
      <c r="K88" s="257"/>
      <c r="L88" s="257"/>
      <c r="M88" s="257"/>
      <c r="N88" s="258"/>
    </row>
    <row r="89" spans="2:14">
      <c r="B89" s="281"/>
      <c r="C89" s="244"/>
      <c r="D89" s="244"/>
      <c r="E89" s="244"/>
      <c r="F89" s="244"/>
      <c r="G89" s="244"/>
      <c r="H89" s="244"/>
      <c r="I89" s="244"/>
      <c r="J89" s="244"/>
      <c r="K89" s="244"/>
      <c r="L89" s="244"/>
      <c r="M89" s="244"/>
      <c r="N89" s="264"/>
    </row>
    <row r="90" spans="2:14">
      <c r="B90" s="281"/>
      <c r="C90" s="244"/>
      <c r="D90" s="244"/>
      <c r="E90" s="244"/>
      <c r="F90" s="244"/>
      <c r="G90" s="244"/>
      <c r="H90" s="244"/>
      <c r="I90" s="244"/>
      <c r="J90" s="244"/>
      <c r="K90" s="244"/>
      <c r="L90" s="244"/>
      <c r="M90" s="244"/>
      <c r="N90" s="264"/>
    </row>
    <row r="91" spans="2:14">
      <c r="B91" s="281"/>
      <c r="C91" s="244"/>
      <c r="D91" s="244"/>
      <c r="E91" s="244"/>
      <c r="F91" s="244"/>
      <c r="G91" s="244"/>
      <c r="H91" s="244"/>
      <c r="I91" s="244"/>
      <c r="J91" s="244"/>
      <c r="K91" s="244"/>
      <c r="L91" s="244"/>
      <c r="M91" s="244"/>
      <c r="N91" s="264"/>
    </row>
    <row r="92" spans="2:14">
      <c r="B92" s="281"/>
      <c r="C92" s="244"/>
      <c r="D92" s="244"/>
      <c r="E92" s="272" t="s">
        <v>123</v>
      </c>
      <c r="F92" s="272"/>
      <c r="G92" s="272"/>
      <c r="H92" s="272"/>
      <c r="I92" s="272"/>
      <c r="J92" s="272"/>
      <c r="K92" s="244"/>
      <c r="L92" s="244"/>
      <c r="M92" s="244"/>
      <c r="N92" s="264"/>
    </row>
    <row r="93" spans="2:14">
      <c r="B93" s="281"/>
      <c r="C93" s="244"/>
      <c r="D93" s="244"/>
      <c r="E93" s="244" t="s">
        <v>124</v>
      </c>
      <c r="F93" s="244"/>
      <c r="G93" s="244"/>
      <c r="H93" s="244"/>
      <c r="I93" s="244"/>
      <c r="J93" s="244"/>
      <c r="K93" s="244"/>
      <c r="L93" s="244"/>
      <c r="M93" s="244"/>
      <c r="N93" s="264"/>
    </row>
    <row r="94" spans="2:14">
      <c r="B94" s="281"/>
      <c r="C94" s="244"/>
      <c r="D94" s="244"/>
      <c r="E94" s="244" t="s">
        <v>125</v>
      </c>
      <c r="F94" s="244"/>
      <c r="G94" s="244"/>
      <c r="H94" s="244"/>
      <c r="I94" s="244"/>
      <c r="J94" s="244"/>
      <c r="K94" s="244"/>
      <c r="L94" s="244"/>
      <c r="M94" s="244"/>
      <c r="N94" s="264"/>
    </row>
    <row r="95" spans="2:14">
      <c r="B95" s="281"/>
      <c r="C95" s="244"/>
      <c r="D95" s="244"/>
      <c r="E95" s="244" t="s">
        <v>126</v>
      </c>
      <c r="F95" s="244"/>
      <c r="G95" s="244"/>
      <c r="H95" s="244"/>
      <c r="I95" s="244"/>
      <c r="J95" s="244"/>
      <c r="K95" s="244"/>
      <c r="L95" s="244"/>
      <c r="M95" s="244"/>
      <c r="N95" s="264"/>
    </row>
    <row r="96" spans="2:14" ht="15.75" thickBot="1">
      <c r="B96" s="281"/>
      <c r="C96" s="244"/>
      <c r="D96" s="244"/>
      <c r="E96" s="244"/>
      <c r="F96" s="244" t="s">
        <v>127</v>
      </c>
      <c r="G96" s="244"/>
      <c r="H96" s="244"/>
      <c r="I96" s="244"/>
      <c r="J96" s="244"/>
      <c r="K96" s="244"/>
      <c r="L96" s="244"/>
      <c r="M96" s="244"/>
      <c r="N96" s="264"/>
    </row>
    <row r="97" spans="2:14">
      <c r="B97" s="385" t="s">
        <v>128</v>
      </c>
      <c r="C97" s="386"/>
      <c r="D97" s="386"/>
      <c r="E97" s="386"/>
      <c r="F97" s="386"/>
      <c r="G97" s="386"/>
      <c r="H97" s="386"/>
      <c r="I97" s="386"/>
      <c r="J97" s="386"/>
      <c r="K97" s="386"/>
      <c r="L97" s="386"/>
      <c r="M97" s="386"/>
      <c r="N97" s="387"/>
    </row>
    <row r="98" spans="2:14">
      <c r="B98" s="332"/>
      <c r="C98" s="333"/>
      <c r="D98" s="333"/>
      <c r="E98" s="333"/>
      <c r="F98" s="333"/>
      <c r="G98" s="333"/>
      <c r="H98" s="333"/>
      <c r="I98" s="333"/>
      <c r="J98" s="333"/>
      <c r="K98" s="333"/>
      <c r="L98" s="333"/>
      <c r="M98" s="333"/>
      <c r="N98" s="388"/>
    </row>
    <row r="99" spans="2:14">
      <c r="B99" s="332"/>
      <c r="C99" s="333"/>
      <c r="D99" s="333"/>
      <c r="E99" s="333"/>
      <c r="F99" s="333"/>
      <c r="G99" s="333"/>
      <c r="H99" s="333"/>
      <c r="I99" s="333"/>
      <c r="J99" s="333"/>
      <c r="K99" s="333"/>
      <c r="L99" s="333"/>
      <c r="M99" s="333"/>
      <c r="N99" s="388"/>
    </row>
    <row r="100" spans="2:14">
      <c r="B100" s="332"/>
      <c r="C100" s="333"/>
      <c r="D100" s="333"/>
      <c r="E100" s="333"/>
      <c r="F100" s="333"/>
      <c r="G100" s="333"/>
      <c r="H100" s="333"/>
      <c r="I100" s="333"/>
      <c r="J100" s="333"/>
      <c r="K100" s="333"/>
      <c r="L100" s="333"/>
      <c r="M100" s="333"/>
      <c r="N100" s="388"/>
    </row>
    <row r="101" spans="2:14" ht="15.75" thickBot="1">
      <c r="B101" s="366"/>
      <c r="C101" s="367"/>
      <c r="D101" s="367"/>
      <c r="E101" s="367"/>
      <c r="F101" s="367"/>
      <c r="G101" s="367"/>
      <c r="H101" s="367"/>
      <c r="I101" s="367"/>
      <c r="J101" s="367"/>
      <c r="K101" s="367"/>
      <c r="L101" s="367"/>
      <c r="M101" s="367"/>
      <c r="N101" s="389"/>
    </row>
    <row r="102" spans="2:14">
      <c r="B102" s="390"/>
      <c r="C102" s="391"/>
      <c r="D102" s="391"/>
      <c r="E102" s="391"/>
      <c r="F102" s="391"/>
      <c r="G102" s="391"/>
      <c r="H102" s="391"/>
      <c r="I102" s="391"/>
      <c r="J102" s="391"/>
      <c r="K102" s="391"/>
      <c r="L102" s="391"/>
      <c r="M102" s="391"/>
      <c r="N102" s="392"/>
    </row>
    <row r="103" spans="2:14">
      <c r="B103" s="246" t="s">
        <v>129</v>
      </c>
      <c r="C103" s="249"/>
      <c r="D103" s="249"/>
      <c r="E103" s="249"/>
      <c r="F103" s="249"/>
      <c r="G103" s="249"/>
      <c r="H103" s="249"/>
      <c r="I103" s="249"/>
      <c r="J103" s="249"/>
      <c r="K103" s="249"/>
      <c r="L103" s="249"/>
      <c r="M103" s="249"/>
      <c r="N103" s="252"/>
    </row>
    <row r="104" spans="2:14">
      <c r="B104" s="870" t="s">
        <v>130</v>
      </c>
      <c r="C104" s="871"/>
      <c r="D104" s="871"/>
      <c r="E104" s="871"/>
      <c r="F104" s="871"/>
      <c r="G104" s="871"/>
      <c r="H104" s="871"/>
      <c r="I104" s="871"/>
      <c r="J104" s="871"/>
      <c r="K104" s="871"/>
      <c r="L104" s="871"/>
      <c r="M104" s="871"/>
      <c r="N104" s="872"/>
    </row>
    <row r="105" spans="2:14">
      <c r="B105" s="870"/>
      <c r="C105" s="871"/>
      <c r="D105" s="871"/>
      <c r="E105" s="871"/>
      <c r="F105" s="871"/>
      <c r="G105" s="871"/>
      <c r="H105" s="871"/>
      <c r="I105" s="871"/>
      <c r="J105" s="871"/>
      <c r="K105" s="871"/>
      <c r="L105" s="871"/>
      <c r="M105" s="871"/>
      <c r="N105" s="872"/>
    </row>
    <row r="106" spans="2:14">
      <c r="B106" s="873" t="s">
        <v>172</v>
      </c>
      <c r="C106" s="874"/>
      <c r="D106" s="874"/>
      <c r="E106" s="874"/>
      <c r="F106" s="874"/>
      <c r="G106" s="874"/>
      <c r="H106" s="874"/>
      <c r="I106" s="874"/>
      <c r="J106" s="874"/>
      <c r="K106" s="874"/>
      <c r="L106" s="874"/>
      <c r="M106" s="874"/>
      <c r="N106" s="875"/>
    </row>
    <row r="107" spans="2:14">
      <c r="B107" s="873"/>
      <c r="C107" s="874"/>
      <c r="D107" s="874"/>
      <c r="E107" s="874"/>
      <c r="F107" s="874"/>
      <c r="G107" s="874"/>
      <c r="H107" s="874"/>
      <c r="I107" s="874"/>
      <c r="J107" s="874"/>
      <c r="K107" s="874"/>
      <c r="L107" s="874"/>
      <c r="M107" s="874"/>
      <c r="N107" s="875"/>
    </row>
    <row r="108" spans="2:14">
      <c r="B108" s="393"/>
      <c r="C108" s="394"/>
      <c r="D108" s="394"/>
      <c r="E108" s="394"/>
      <c r="F108" s="394"/>
      <c r="G108" s="394"/>
      <c r="H108" s="394"/>
      <c r="I108" s="394"/>
      <c r="J108" s="394"/>
      <c r="K108" s="394"/>
      <c r="L108" s="394"/>
      <c r="M108" s="394"/>
      <c r="N108" s="395"/>
    </row>
    <row r="109" spans="2:14">
      <c r="B109" s="393"/>
      <c r="C109" s="394"/>
      <c r="D109" s="394"/>
      <c r="E109" s="394"/>
      <c r="F109" s="394"/>
      <c r="G109" s="394"/>
      <c r="H109" s="394"/>
      <c r="I109" s="394"/>
      <c r="J109" s="394"/>
      <c r="K109" s="394"/>
      <c r="L109" s="394"/>
      <c r="M109" s="394"/>
      <c r="N109" s="395"/>
    </row>
    <row r="110" spans="2:14">
      <c r="B110" s="393"/>
      <c r="C110" s="394"/>
      <c r="D110" s="394"/>
      <c r="E110" s="394"/>
      <c r="F110" s="394"/>
      <c r="G110" s="394"/>
      <c r="H110" s="394"/>
      <c r="I110" s="394"/>
      <c r="J110" s="394"/>
      <c r="K110" s="394"/>
      <c r="L110" s="394"/>
      <c r="M110" s="394"/>
      <c r="N110" s="395"/>
    </row>
    <row r="111" spans="2:14">
      <c r="B111" s="246"/>
      <c r="C111" s="249"/>
      <c r="D111" s="249"/>
      <c r="E111" s="249"/>
      <c r="F111" s="249"/>
      <c r="G111" s="249"/>
      <c r="H111" s="249"/>
      <c r="I111" s="249"/>
      <c r="J111" s="249"/>
      <c r="K111" s="249"/>
      <c r="L111" s="249"/>
      <c r="M111" s="249"/>
      <c r="N111" s="252"/>
    </row>
    <row r="112" spans="2:14">
      <c r="B112" s="281"/>
      <c r="C112" s="244"/>
      <c r="D112" s="244"/>
      <c r="E112" s="244" t="s">
        <v>123</v>
      </c>
      <c r="F112" s="272"/>
      <c r="G112" s="272"/>
      <c r="H112" s="244"/>
      <c r="I112" s="244"/>
      <c r="J112" s="244"/>
      <c r="K112" s="244"/>
      <c r="L112" s="244"/>
      <c r="M112" s="244"/>
      <c r="N112" s="264"/>
    </row>
    <row r="113" spans="2:14">
      <c r="B113" s="281"/>
      <c r="C113" s="244"/>
      <c r="D113" s="244"/>
      <c r="E113" s="396" t="s">
        <v>124</v>
      </c>
      <c r="F113" s="244"/>
      <c r="G113" s="244"/>
      <c r="H113" s="396"/>
      <c r="I113" s="396"/>
      <c r="J113" s="396"/>
      <c r="K113" s="244"/>
      <c r="L113" s="244"/>
      <c r="M113" s="244"/>
      <c r="N113" s="264"/>
    </row>
    <row r="114" spans="2:14">
      <c r="B114" s="281"/>
      <c r="C114" s="244"/>
      <c r="D114" s="244"/>
      <c r="E114" s="397" t="s">
        <v>132</v>
      </c>
      <c r="F114" s="244"/>
      <c r="G114" s="244"/>
      <c r="H114" s="397"/>
      <c r="I114" s="397"/>
      <c r="J114" s="397"/>
      <c r="K114" s="244"/>
      <c r="L114" s="244"/>
      <c r="M114" s="244"/>
      <c r="N114" s="264"/>
    </row>
    <row r="115" spans="2:14">
      <c r="B115" s="398"/>
      <c r="C115" s="249"/>
      <c r="D115" s="249"/>
      <c r="E115" s="244" t="s">
        <v>126</v>
      </c>
      <c r="F115" s="244"/>
      <c r="G115" s="244"/>
      <c r="H115" s="244"/>
      <c r="I115" s="244"/>
      <c r="J115" s="244"/>
      <c r="K115" s="249"/>
      <c r="L115" s="249"/>
      <c r="M115" s="249"/>
      <c r="N115" s="252"/>
    </row>
    <row r="116" spans="2:14">
      <c r="B116" s="398"/>
      <c r="C116" s="249"/>
      <c r="D116" s="249"/>
      <c r="E116" s="249"/>
      <c r="F116" s="244"/>
      <c r="G116" s="244"/>
      <c r="H116" s="244"/>
      <c r="I116" s="244"/>
      <c r="J116" s="244"/>
      <c r="K116" s="249"/>
      <c r="L116" s="249"/>
      <c r="M116" s="249"/>
      <c r="N116" s="252"/>
    </row>
    <row r="117" spans="2:14">
      <c r="B117" s="398" t="s">
        <v>133</v>
      </c>
      <c r="C117" s="397"/>
      <c r="D117" s="397"/>
      <c r="E117" s="244"/>
      <c r="F117" s="244"/>
      <c r="G117" s="244"/>
      <c r="H117" s="244"/>
      <c r="I117" s="244"/>
      <c r="J117" s="858"/>
      <c r="K117" s="858"/>
      <c r="L117" s="858"/>
      <c r="M117" s="858"/>
      <c r="N117" s="859"/>
    </row>
    <row r="118" spans="2:14" ht="15.75" thickBot="1">
      <c r="B118" s="253" t="s">
        <v>134</v>
      </c>
      <c r="C118" s="399"/>
      <c r="D118" s="399"/>
      <c r="E118" s="292"/>
      <c r="F118" s="292"/>
      <c r="G118" s="292"/>
      <c r="H118" s="292"/>
      <c r="I118" s="292"/>
      <c r="J118" s="860"/>
      <c r="K118" s="860"/>
      <c r="L118" s="860"/>
      <c r="M118" s="860"/>
      <c r="N118" s="861"/>
    </row>
  </sheetData>
  <mergeCells count="67">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L63:M63"/>
    <mergeCell ref="B64:M64"/>
    <mergeCell ref="B68:H68"/>
    <mergeCell ref="L68:M68"/>
    <mergeCell ref="B74:H74"/>
    <mergeCell ref="L74:M74"/>
    <mergeCell ref="L59:M59"/>
    <mergeCell ref="B40:D40"/>
    <mergeCell ref="B41:H41"/>
    <mergeCell ref="I41:J41"/>
    <mergeCell ref="L41:M41"/>
    <mergeCell ref="B42:M42"/>
    <mergeCell ref="B46:I46"/>
    <mergeCell ref="L46:M46"/>
    <mergeCell ref="B52:I52"/>
    <mergeCell ref="L52:M52"/>
    <mergeCell ref="B53:M53"/>
    <mergeCell ref="L57:M57"/>
    <mergeCell ref="L58:M58"/>
    <mergeCell ref="B39:H39"/>
    <mergeCell ref="C30:J30"/>
    <mergeCell ref="L30:M30"/>
    <mergeCell ref="B34:H34"/>
    <mergeCell ref="I34:J34"/>
    <mergeCell ref="L34:M34"/>
    <mergeCell ref="B35:H35"/>
    <mergeCell ref="B36:H36"/>
    <mergeCell ref="B37:H37"/>
    <mergeCell ref="B38:H38"/>
    <mergeCell ref="I38:J38"/>
    <mergeCell ref="L38:M38"/>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180975</xdr:colOff>
                <xdr:row>0</xdr:row>
                <xdr:rowOff>171450</xdr:rowOff>
              </from>
              <to>
                <xdr:col>1</xdr:col>
                <xdr:colOff>962025</xdr:colOff>
                <xdr:row>4</xdr:row>
                <xdr:rowOff>104775</xdr:rowOff>
              </to>
            </anchor>
          </objectPr>
        </oleObject>
      </mc:Choice>
      <mc:Fallback>
        <oleObject progId="PBrush" shapeId="11265" r:id="rId3"/>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E33FD-C716-4B33-B5C4-548AFFFDC62E}">
  <sheetPr>
    <tabColor rgb="FF00FF00"/>
    <pageSetUpPr fitToPage="1"/>
  </sheetPr>
  <dimension ref="A1:L103"/>
  <sheetViews>
    <sheetView showGridLines="0" view="pageBreakPreview" topLeftCell="A68" zoomScale="120" zoomScaleNormal="75" zoomScaleSheetLayoutView="120" workbookViewId="0">
      <selection activeCell="L15" sqref="L15"/>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459">
        <v>6</v>
      </c>
      <c r="L8" s="460">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'[142]PTO. GENERAL'!B22</f>
        <v>681.1</v>
      </c>
      <c r="B30" s="650" t="s">
        <v>211</v>
      </c>
      <c r="C30" s="651"/>
      <c r="D30" s="651"/>
      <c r="E30" s="651"/>
      <c r="F30" s="651"/>
      <c r="G30" s="651"/>
      <c r="H30" s="652"/>
      <c r="I30" s="161"/>
      <c r="J30" s="653" t="str">
        <f>'[142]PTO. GENERAL'!F22</f>
        <v>M3</v>
      </c>
      <c r="K30" s="654"/>
      <c r="L30" s="445">
        <f>+'PRESUPUESTO OFICIAL (Entidad)'!I24</f>
        <v>20</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631" t="s">
        <v>212</v>
      </c>
      <c r="B35" s="632"/>
      <c r="C35" s="632"/>
      <c r="D35" s="632"/>
      <c r="E35" s="632"/>
      <c r="F35" s="633"/>
      <c r="G35" s="634"/>
      <c r="H35" s="633"/>
      <c r="I35" s="117"/>
      <c r="J35" s="635"/>
      <c r="K35" s="636"/>
      <c r="L35" s="114">
        <f>L60*0.1</f>
        <v>8016.6666666666679</v>
      </c>
    </row>
    <row r="36" spans="1:12" s="79" customFormat="1" thickBot="1">
      <c r="A36" s="663"/>
      <c r="B36" s="664"/>
      <c r="C36" s="664"/>
      <c r="D36" s="664"/>
      <c r="E36" s="664"/>
      <c r="F36" s="665"/>
      <c r="G36" s="666"/>
      <c r="H36" s="665"/>
      <c r="I36" s="115"/>
      <c r="J36" s="667"/>
      <c r="K36" s="668"/>
      <c r="L36" s="135"/>
    </row>
    <row r="37" spans="1:12" s="79" customFormat="1" thickBot="1">
      <c r="A37" s="669" t="s">
        <v>105</v>
      </c>
      <c r="B37" s="670"/>
      <c r="C37" s="670"/>
      <c r="D37" s="670"/>
      <c r="E37" s="670"/>
      <c r="F37" s="670"/>
      <c r="G37" s="670"/>
      <c r="H37" s="670"/>
      <c r="I37" s="670"/>
      <c r="J37" s="670"/>
      <c r="K37" s="671"/>
      <c r="L37" s="91">
        <f>SUM(L35:L36)</f>
        <v>8016.6666666666679</v>
      </c>
    </row>
    <row r="38" spans="1:12" s="79" customFormat="1" ht="12">
      <c r="A38" s="144"/>
      <c r="B38" s="93"/>
      <c r="C38" s="93"/>
      <c r="D38" s="93"/>
      <c r="E38" s="93"/>
      <c r="F38" s="93"/>
      <c r="G38" s="93"/>
      <c r="H38" s="93"/>
      <c r="I38" s="93"/>
      <c r="J38" s="93"/>
      <c r="K38" s="93"/>
      <c r="L38" s="92"/>
    </row>
    <row r="39" spans="1:12">
      <c r="A39" s="112" t="s">
        <v>106</v>
      </c>
      <c r="B39" s="111"/>
      <c r="C39" s="111"/>
      <c r="D39" s="111"/>
      <c r="E39" s="111"/>
      <c r="F39" s="111"/>
      <c r="G39" s="111"/>
      <c r="H39" s="111"/>
      <c r="I39" s="111"/>
      <c r="J39" s="111"/>
      <c r="K39" s="111"/>
      <c r="L39" s="110"/>
    </row>
    <row r="40" spans="1:12" s="79" customFormat="1" ht="3.75" customHeight="1" thickBot="1">
      <c r="A40" s="143"/>
      <c r="B40" s="142"/>
      <c r="C40" s="142"/>
      <c r="D40" s="142"/>
      <c r="E40" s="142"/>
      <c r="F40" s="142"/>
      <c r="G40" s="142"/>
      <c r="H40" s="93"/>
      <c r="I40" s="93"/>
      <c r="J40" s="93"/>
      <c r="K40" s="93"/>
      <c r="L40" s="92"/>
    </row>
    <row r="41" spans="1:12" s="79" customFormat="1" ht="12">
      <c r="A41" s="655" t="s">
        <v>97</v>
      </c>
      <c r="B41" s="656"/>
      <c r="C41" s="656"/>
      <c r="D41" s="656"/>
      <c r="E41" s="656"/>
      <c r="F41" s="656"/>
      <c r="G41" s="657"/>
      <c r="H41" s="140" t="s">
        <v>99</v>
      </c>
      <c r="I41" s="141" t="s">
        <v>13</v>
      </c>
      <c r="J41" s="660" t="s">
        <v>107</v>
      </c>
      <c r="K41" s="657"/>
      <c r="L41" s="139" t="s">
        <v>104</v>
      </c>
    </row>
    <row r="42" spans="1:12" s="79" customFormat="1" ht="12">
      <c r="A42" s="631" t="s">
        <v>213</v>
      </c>
      <c r="B42" s="632"/>
      <c r="C42" s="632"/>
      <c r="D42" s="632"/>
      <c r="E42" s="632"/>
      <c r="F42" s="632"/>
      <c r="G42" s="633"/>
      <c r="H42" s="138" t="s">
        <v>49</v>
      </c>
      <c r="I42" s="129">
        <v>1</v>
      </c>
      <c r="J42" s="661">
        <v>2600</v>
      </c>
      <c r="K42" s="662"/>
      <c r="L42" s="114">
        <f>I42*J42</f>
        <v>2600</v>
      </c>
    </row>
    <row r="43" spans="1:12" s="79" customFormat="1" ht="12">
      <c r="A43" s="631" t="s">
        <v>214</v>
      </c>
      <c r="B43" s="632"/>
      <c r="C43" s="632"/>
      <c r="D43" s="632"/>
      <c r="E43" s="632"/>
      <c r="F43" s="632"/>
      <c r="G43" s="633"/>
      <c r="H43" s="138" t="s">
        <v>181</v>
      </c>
      <c r="I43" s="129">
        <v>1.5</v>
      </c>
      <c r="J43" s="661">
        <v>12000</v>
      </c>
      <c r="K43" s="662"/>
      <c r="L43" s="114">
        <f>I43*J43</f>
        <v>18000</v>
      </c>
    </row>
    <row r="44" spans="1:12" s="79" customFormat="1" ht="12">
      <c r="A44" s="631" t="s">
        <v>215</v>
      </c>
      <c r="B44" s="632"/>
      <c r="C44" s="632"/>
      <c r="D44" s="632"/>
      <c r="E44" s="632"/>
      <c r="F44" s="632"/>
      <c r="G44" s="633"/>
      <c r="H44" s="138" t="s">
        <v>216</v>
      </c>
      <c r="I44" s="129">
        <v>0.5</v>
      </c>
      <c r="J44" s="661">
        <v>95000</v>
      </c>
      <c r="K44" s="662"/>
      <c r="L44" s="114">
        <f>I44*J44</f>
        <v>47500</v>
      </c>
    </row>
    <row r="45" spans="1:12" s="79" customFormat="1" thickBot="1">
      <c r="A45" s="631" t="s">
        <v>217</v>
      </c>
      <c r="B45" s="632"/>
      <c r="C45" s="632"/>
      <c r="D45" s="632"/>
      <c r="E45" s="632"/>
      <c r="F45" s="632"/>
      <c r="G45" s="633"/>
      <c r="H45" s="137" t="s">
        <v>22</v>
      </c>
      <c r="I45" s="136">
        <v>1.05</v>
      </c>
      <c r="J45" s="672">
        <f>'[142]630.7'!J47:K47</f>
        <v>70000</v>
      </c>
      <c r="K45" s="673"/>
      <c r="L45" s="135">
        <f>I45*J45</f>
        <v>73500</v>
      </c>
    </row>
    <row r="46" spans="1:12" s="79" customFormat="1" thickBot="1">
      <c r="A46" s="669" t="s">
        <v>105</v>
      </c>
      <c r="B46" s="670"/>
      <c r="C46" s="670"/>
      <c r="D46" s="670"/>
      <c r="E46" s="670"/>
      <c r="F46" s="670"/>
      <c r="G46" s="670"/>
      <c r="H46" s="670"/>
      <c r="I46" s="670"/>
      <c r="J46" s="670"/>
      <c r="K46" s="671"/>
      <c r="L46" s="91">
        <f>SUM(L42:L45)</f>
        <v>141600</v>
      </c>
    </row>
    <row r="47" spans="1:12" s="79" customFormat="1" ht="12">
      <c r="A47" s="94"/>
      <c r="B47" s="93"/>
      <c r="C47" s="93"/>
      <c r="D47" s="93"/>
      <c r="E47" s="93"/>
      <c r="F47" s="93"/>
      <c r="G47" s="93"/>
      <c r="H47" s="93"/>
      <c r="I47" s="93"/>
      <c r="J47" s="93"/>
      <c r="K47" s="93"/>
      <c r="L47" s="92"/>
    </row>
    <row r="48" spans="1:12" s="79" customFormat="1">
      <c r="A48" s="112" t="s">
        <v>108</v>
      </c>
      <c r="B48" s="105"/>
      <c r="C48" s="105"/>
      <c r="D48" s="105"/>
      <c r="E48" s="105"/>
      <c r="F48" s="105"/>
      <c r="G48" s="105"/>
      <c r="H48" s="105"/>
      <c r="I48" s="105"/>
      <c r="J48" s="105"/>
      <c r="K48" s="105"/>
      <c r="L48" s="134"/>
    </row>
    <row r="49" spans="1:12" s="79" customFormat="1" ht="3.75" customHeight="1" thickBot="1">
      <c r="A49" s="94"/>
      <c r="B49" s="93"/>
      <c r="C49" s="93"/>
      <c r="D49" s="93"/>
      <c r="E49" s="93"/>
      <c r="F49" s="93"/>
      <c r="G49" s="93"/>
      <c r="H49" s="93"/>
      <c r="I49" s="93"/>
      <c r="J49" s="93"/>
      <c r="K49" s="93"/>
      <c r="L49" s="92"/>
    </row>
    <row r="50" spans="1:12" s="79" customFormat="1" ht="36" customHeight="1">
      <c r="A50" s="677" t="s">
        <v>109</v>
      </c>
      <c r="B50" s="678"/>
      <c r="C50" s="678"/>
      <c r="D50" s="678"/>
      <c r="E50" s="679"/>
      <c r="F50" s="124" t="s">
        <v>99</v>
      </c>
      <c r="G50" s="122" t="s">
        <v>110</v>
      </c>
      <c r="H50" s="123" t="s">
        <v>111</v>
      </c>
      <c r="I50" s="122" t="s">
        <v>112</v>
      </c>
      <c r="J50" s="680" t="s">
        <v>113</v>
      </c>
      <c r="K50" s="679"/>
      <c r="L50" s="133" t="s">
        <v>104</v>
      </c>
    </row>
    <row r="51" spans="1:12" s="79" customFormat="1" ht="12">
      <c r="A51" s="631" t="s">
        <v>217</v>
      </c>
      <c r="B51" s="632"/>
      <c r="C51" s="632"/>
      <c r="D51" s="632"/>
      <c r="E51" s="633"/>
      <c r="F51" s="131" t="str">
        <f>H45</f>
        <v>M3</v>
      </c>
      <c r="G51" s="129">
        <f>I45</f>
        <v>1.05</v>
      </c>
      <c r="H51" s="455">
        <v>20</v>
      </c>
      <c r="I51" s="129">
        <f>G51*H51</f>
        <v>21</v>
      </c>
      <c r="J51" s="741">
        <v>1300</v>
      </c>
      <c r="K51" s="742"/>
      <c r="L51" s="114">
        <f>I51*J51</f>
        <v>27300</v>
      </c>
    </row>
    <row r="52" spans="1:12" s="79" customFormat="1" ht="15.75" customHeight="1" thickBot="1">
      <c r="A52" s="663"/>
      <c r="B52" s="664"/>
      <c r="C52" s="664"/>
      <c r="D52" s="664"/>
      <c r="E52" s="665"/>
      <c r="F52" s="128"/>
      <c r="G52" s="126"/>
      <c r="H52" s="127"/>
      <c r="I52" s="126"/>
      <c r="J52" s="672"/>
      <c r="K52" s="673"/>
      <c r="L52" s="125"/>
    </row>
    <row r="53" spans="1:12" s="79" customFormat="1" thickBot="1">
      <c r="A53" s="674" t="s">
        <v>105</v>
      </c>
      <c r="B53" s="675"/>
      <c r="C53" s="675"/>
      <c r="D53" s="675"/>
      <c r="E53" s="675"/>
      <c r="F53" s="675"/>
      <c r="G53" s="675"/>
      <c r="H53" s="675"/>
      <c r="I53" s="675"/>
      <c r="J53" s="675"/>
      <c r="K53" s="676"/>
      <c r="L53" s="91">
        <f>SUM(L51:L52)</f>
        <v>27300</v>
      </c>
    </row>
    <row r="54" spans="1:12" s="79" customFormat="1" ht="12">
      <c r="A54" s="94"/>
      <c r="B54" s="93"/>
      <c r="C54" s="93"/>
      <c r="D54" s="93"/>
      <c r="E54" s="93"/>
      <c r="F54" s="93"/>
      <c r="G54" s="93"/>
      <c r="H54" s="93"/>
      <c r="I54" s="93"/>
      <c r="J54" s="93"/>
      <c r="K54" s="93"/>
      <c r="L54" s="92"/>
    </row>
    <row r="55" spans="1:12">
      <c r="A55" s="112" t="s">
        <v>114</v>
      </c>
      <c r="B55" s="111"/>
      <c r="C55" s="111"/>
      <c r="D55" s="111"/>
      <c r="E55" s="111"/>
      <c r="F55" s="111"/>
      <c r="G55" s="111"/>
      <c r="H55" s="111"/>
      <c r="I55" s="111"/>
      <c r="J55" s="111"/>
      <c r="K55" s="111"/>
      <c r="L55" s="110"/>
    </row>
    <row r="56" spans="1:12" s="79" customFormat="1" ht="3.75" customHeight="1" thickBot="1">
      <c r="A56" s="94"/>
      <c r="B56" s="93"/>
      <c r="C56" s="93"/>
      <c r="D56" s="93"/>
      <c r="E56" s="93"/>
      <c r="F56" s="93"/>
      <c r="G56" s="93"/>
      <c r="H56" s="93"/>
      <c r="I56" s="93"/>
      <c r="J56" s="93"/>
      <c r="K56" s="93"/>
      <c r="L56" s="92"/>
    </row>
    <row r="57" spans="1:12" s="79" customFormat="1" ht="25.5" customHeight="1">
      <c r="A57" s="677" t="s">
        <v>97</v>
      </c>
      <c r="B57" s="678"/>
      <c r="C57" s="678"/>
      <c r="D57" s="678"/>
      <c r="E57" s="678"/>
      <c r="F57" s="679"/>
      <c r="G57" s="124" t="s">
        <v>115</v>
      </c>
      <c r="H57" s="123" t="s">
        <v>116</v>
      </c>
      <c r="I57" s="122" t="s">
        <v>117</v>
      </c>
      <c r="J57" s="684" t="s">
        <v>103</v>
      </c>
      <c r="K57" s="685"/>
      <c r="L57" s="121" t="s">
        <v>104</v>
      </c>
    </row>
    <row r="58" spans="1:12" s="79" customFormat="1" ht="12">
      <c r="A58" s="631" t="s">
        <v>218</v>
      </c>
      <c r="B58" s="632"/>
      <c r="C58" s="632"/>
      <c r="D58" s="632"/>
      <c r="E58" s="632"/>
      <c r="F58" s="632"/>
      <c r="G58" s="453">
        <f>1300000/30*4</f>
        <v>173333.33333333334</v>
      </c>
      <c r="H58" s="118">
        <v>1.85</v>
      </c>
      <c r="I58" s="117">
        <f>G58*H58</f>
        <v>320666.66666666669</v>
      </c>
      <c r="J58" s="686">
        <v>6</v>
      </c>
      <c r="K58" s="687"/>
      <c r="L58" s="114">
        <f>I58/J58</f>
        <v>53444.444444444445</v>
      </c>
    </row>
    <row r="59" spans="1:12" s="79" customFormat="1" thickBot="1">
      <c r="A59" s="663" t="s">
        <v>187</v>
      </c>
      <c r="B59" s="664"/>
      <c r="C59" s="664"/>
      <c r="D59" s="664"/>
      <c r="E59" s="664"/>
      <c r="F59" s="664"/>
      <c r="G59" s="454">
        <f>1300000/30*2</f>
        <v>86666.666666666672</v>
      </c>
      <c r="H59" s="116">
        <v>1.85</v>
      </c>
      <c r="I59" s="115">
        <f>G59*H59</f>
        <v>160333.33333333334</v>
      </c>
      <c r="J59" s="688">
        <f>J58</f>
        <v>6</v>
      </c>
      <c r="K59" s="689"/>
      <c r="L59" s="114">
        <f>I59/J59</f>
        <v>26722.222222222223</v>
      </c>
    </row>
    <row r="60" spans="1:12" s="79" customFormat="1" thickBot="1">
      <c r="A60" s="669" t="s">
        <v>105</v>
      </c>
      <c r="B60" s="670"/>
      <c r="C60" s="670"/>
      <c r="D60" s="670"/>
      <c r="E60" s="670"/>
      <c r="F60" s="670"/>
      <c r="G60" s="670"/>
      <c r="H60" s="670"/>
      <c r="I60" s="670"/>
      <c r="J60" s="670"/>
      <c r="K60" s="671"/>
      <c r="L60" s="91">
        <f>SUM(L58:L59)</f>
        <v>80166.666666666672</v>
      </c>
    </row>
    <row r="61" spans="1:12" s="79" customFormat="1" ht="8.25" customHeight="1" thickBot="1">
      <c r="A61" s="94"/>
      <c r="B61" s="93"/>
      <c r="C61" s="93"/>
      <c r="D61" s="93"/>
      <c r="E61" s="93"/>
      <c r="F61" s="93"/>
      <c r="G61" s="93"/>
      <c r="H61" s="93"/>
      <c r="I61" s="93"/>
      <c r="J61" s="93"/>
      <c r="K61" s="93"/>
      <c r="L61" s="92"/>
    </row>
    <row r="62" spans="1:12" s="79" customFormat="1" thickBot="1">
      <c r="A62" s="669" t="s">
        <v>118</v>
      </c>
      <c r="B62" s="670"/>
      <c r="C62" s="670"/>
      <c r="D62" s="670"/>
      <c r="E62" s="670"/>
      <c r="F62" s="670"/>
      <c r="G62" s="670"/>
      <c r="H62" s="670"/>
      <c r="I62" s="670"/>
      <c r="J62" s="670"/>
      <c r="K62" s="671"/>
      <c r="L62" s="113">
        <f>L37+L46+L53+L60</f>
        <v>257083.33333333331</v>
      </c>
    </row>
    <row r="63" spans="1:12" s="79" customFormat="1" ht="9" customHeight="1">
      <c r="A63" s="94"/>
      <c r="B63" s="93"/>
      <c r="C63" s="93"/>
      <c r="D63" s="93"/>
      <c r="E63" s="93"/>
      <c r="F63" s="93"/>
      <c r="G63" s="93"/>
      <c r="H63" s="93"/>
      <c r="I63" s="93"/>
      <c r="J63" s="93"/>
      <c r="K63" s="93"/>
      <c r="L63" s="92"/>
    </row>
    <row r="64" spans="1:12">
      <c r="A64" s="112" t="s">
        <v>119</v>
      </c>
      <c r="B64" s="111"/>
      <c r="C64" s="111"/>
      <c r="D64" s="111"/>
      <c r="E64" s="111"/>
      <c r="F64" s="111"/>
      <c r="G64" s="111"/>
      <c r="H64" s="111"/>
      <c r="I64" s="111"/>
      <c r="J64" s="111"/>
      <c r="K64" s="111"/>
      <c r="L64" s="110"/>
    </row>
    <row r="65" spans="1:12" s="79" customFormat="1" ht="3.75" customHeight="1" thickBot="1">
      <c r="A65" s="94"/>
      <c r="B65" s="93"/>
      <c r="C65" s="93"/>
      <c r="D65" s="93"/>
      <c r="E65" s="93"/>
      <c r="F65" s="93"/>
      <c r="G65" s="93"/>
      <c r="H65" s="93"/>
      <c r="I65" s="93"/>
      <c r="J65" s="93"/>
      <c r="K65" s="93"/>
      <c r="L65" s="92"/>
    </row>
    <row r="66" spans="1:12" s="79" customFormat="1" ht="12">
      <c r="A66" s="655" t="s">
        <v>97</v>
      </c>
      <c r="B66" s="656"/>
      <c r="C66" s="656"/>
      <c r="D66" s="656"/>
      <c r="E66" s="656"/>
      <c r="F66" s="656"/>
      <c r="G66" s="109"/>
      <c r="H66" s="107"/>
      <c r="I66" s="108" t="s">
        <v>120</v>
      </c>
      <c r="J66" s="690" t="s">
        <v>121</v>
      </c>
      <c r="K66" s="691"/>
      <c r="L66" s="106"/>
    </row>
    <row r="67" spans="1:12" s="79" customFormat="1" ht="12">
      <c r="A67" s="692" t="s">
        <v>145</v>
      </c>
      <c r="B67" s="693"/>
      <c r="C67" s="693"/>
      <c r="D67" s="693"/>
      <c r="E67" s="693"/>
      <c r="F67" s="693"/>
      <c r="G67" s="102"/>
      <c r="H67" s="101"/>
      <c r="I67" s="96">
        <f>'[142]PTO. GENERAL'!I30</f>
        <v>0.2</v>
      </c>
      <c r="J67" s="694">
        <f>L62*I67</f>
        <v>51416.666666666664</v>
      </c>
      <c r="K67" s="695"/>
      <c r="L67" s="95"/>
    </row>
    <row r="68" spans="1:12" s="79" customFormat="1" ht="12">
      <c r="A68" s="104" t="s">
        <v>146</v>
      </c>
      <c r="B68" s="103"/>
      <c r="C68" s="103"/>
      <c r="D68" s="103"/>
      <c r="E68" s="103"/>
      <c r="F68" s="103"/>
      <c r="G68" s="102"/>
      <c r="H68" s="101"/>
      <c r="I68" s="96">
        <f>'[142]PTO. GENERAL'!I31</f>
        <v>0.05</v>
      </c>
      <c r="J68" s="694">
        <f>L62*I68</f>
        <v>12854.166666666666</v>
      </c>
      <c r="K68" s="695"/>
      <c r="L68" s="95"/>
    </row>
    <row r="69" spans="1:12" s="79" customFormat="1" thickBot="1">
      <c r="A69" s="100" t="s">
        <v>147</v>
      </c>
      <c r="B69" s="99"/>
      <c r="C69" s="99"/>
      <c r="D69" s="99"/>
      <c r="E69" s="99"/>
      <c r="F69" s="99"/>
      <c r="G69" s="98"/>
      <c r="H69" s="97"/>
      <c r="I69" s="96">
        <f>'[142]PTO. GENERAL'!I32</f>
        <v>0.05</v>
      </c>
      <c r="J69" s="681">
        <f>L62*I69</f>
        <v>12854.166666666666</v>
      </c>
      <c r="K69" s="682"/>
      <c r="L69" s="95"/>
    </row>
    <row r="70" spans="1:12" s="79" customFormat="1" thickBot="1">
      <c r="A70" s="669" t="s">
        <v>105</v>
      </c>
      <c r="B70" s="670"/>
      <c r="C70" s="670"/>
      <c r="D70" s="670"/>
      <c r="E70" s="670"/>
      <c r="F70" s="670"/>
      <c r="G70" s="670"/>
      <c r="H70" s="670"/>
      <c r="I70" s="670"/>
      <c r="J70" s="670"/>
      <c r="K70" s="671"/>
      <c r="L70" s="91">
        <f>SUM(J67:K69)</f>
        <v>77125</v>
      </c>
    </row>
    <row r="71" spans="1:12" s="79" customFormat="1" ht="7.5" customHeight="1" thickBot="1">
      <c r="A71" s="94"/>
      <c r="B71" s="93"/>
      <c r="C71" s="93"/>
      <c r="D71" s="93"/>
      <c r="E71" s="93"/>
      <c r="F71" s="93"/>
      <c r="G71" s="93"/>
      <c r="H71" s="93"/>
      <c r="I71" s="93"/>
      <c r="J71" s="93"/>
      <c r="K71" s="93"/>
      <c r="L71" s="92"/>
    </row>
    <row r="72" spans="1:12" s="79" customFormat="1" thickBot="1">
      <c r="A72" s="669" t="s">
        <v>122</v>
      </c>
      <c r="B72" s="670"/>
      <c r="C72" s="670"/>
      <c r="D72" s="670"/>
      <c r="E72" s="670"/>
      <c r="F72" s="670"/>
      <c r="G72" s="670"/>
      <c r="H72" s="670"/>
      <c r="I72" s="670"/>
      <c r="J72" s="670"/>
      <c r="K72" s="671"/>
      <c r="L72" s="91">
        <f>ROUND(L62+L70,0)</f>
        <v>334208</v>
      </c>
    </row>
    <row r="73" spans="1:12">
      <c r="A73" s="90"/>
      <c r="B73" s="89"/>
      <c r="C73" s="89"/>
      <c r="D73" s="89"/>
      <c r="E73" s="89"/>
      <c r="F73" s="89"/>
      <c r="G73" s="89"/>
      <c r="H73" s="89"/>
      <c r="I73" s="89"/>
      <c r="J73" s="89"/>
      <c r="K73" s="89"/>
      <c r="L73" s="88"/>
    </row>
    <row r="74" spans="1:12">
      <c r="A74" s="78"/>
      <c r="L74" s="77"/>
    </row>
    <row r="75" spans="1:12">
      <c r="A75" s="78"/>
      <c r="L75" s="77"/>
    </row>
    <row r="76" spans="1:12">
      <c r="A76" s="78"/>
      <c r="L76" s="77"/>
    </row>
    <row r="77" spans="1:12" s="79" customFormat="1" ht="12">
      <c r="A77" s="81"/>
      <c r="D77" s="683" t="s">
        <v>123</v>
      </c>
      <c r="E77" s="683"/>
      <c r="F77" s="683"/>
      <c r="G77" s="683"/>
      <c r="H77" s="683"/>
      <c r="L77" s="80"/>
    </row>
    <row r="78" spans="1:12" s="79" customFormat="1" ht="12">
      <c r="A78" s="81"/>
      <c r="D78" s="696" t="s">
        <v>124</v>
      </c>
      <c r="E78" s="696"/>
      <c r="F78" s="696"/>
      <c r="G78" s="696"/>
      <c r="H78" s="696"/>
      <c r="L78" s="80"/>
    </row>
    <row r="79" spans="1:12">
      <c r="A79" s="78"/>
      <c r="D79" s="697" t="s">
        <v>125</v>
      </c>
      <c r="E79" s="697"/>
      <c r="F79" s="697"/>
      <c r="G79" s="697"/>
      <c r="H79" s="697"/>
      <c r="L79" s="77"/>
    </row>
    <row r="80" spans="1:12">
      <c r="A80" s="78"/>
      <c r="D80" s="697" t="s">
        <v>126</v>
      </c>
      <c r="E80" s="697"/>
      <c r="F80" s="697"/>
      <c r="G80" s="697"/>
      <c r="H80" s="697"/>
      <c r="L80" s="77"/>
    </row>
    <row r="81" spans="1:12" ht="13.5" thickBot="1">
      <c r="A81" s="78"/>
      <c r="E81" s="68" t="s">
        <v>127</v>
      </c>
      <c r="L81" s="77"/>
    </row>
    <row r="82" spans="1:12" ht="15" customHeight="1">
      <c r="A82" s="87" t="s">
        <v>128</v>
      </c>
      <c r="B82" s="86"/>
      <c r="C82" s="702"/>
      <c r="D82" s="702"/>
      <c r="E82" s="702"/>
      <c r="F82" s="702"/>
      <c r="G82" s="702"/>
      <c r="H82" s="702"/>
      <c r="I82" s="702"/>
      <c r="J82" s="702"/>
      <c r="K82" s="702"/>
      <c r="L82" s="703"/>
    </row>
    <row r="83" spans="1:12">
      <c r="A83" s="704"/>
      <c r="B83" s="705"/>
      <c r="C83" s="705"/>
      <c r="D83" s="705"/>
      <c r="E83" s="705"/>
      <c r="F83" s="705"/>
      <c r="G83" s="705"/>
      <c r="H83" s="705"/>
      <c r="I83" s="705"/>
      <c r="J83" s="705"/>
      <c r="K83" s="705"/>
      <c r="L83" s="706"/>
    </row>
    <row r="84" spans="1:12">
      <c r="A84" s="704"/>
      <c r="B84" s="705"/>
      <c r="C84" s="705"/>
      <c r="D84" s="705"/>
      <c r="E84" s="705"/>
      <c r="F84" s="705"/>
      <c r="G84" s="705"/>
      <c r="H84" s="705"/>
      <c r="I84" s="705"/>
      <c r="J84" s="705"/>
      <c r="K84" s="705"/>
      <c r="L84" s="706"/>
    </row>
    <row r="85" spans="1:12">
      <c r="A85" s="704"/>
      <c r="B85" s="705"/>
      <c r="C85" s="705"/>
      <c r="D85" s="705"/>
      <c r="E85" s="705"/>
      <c r="F85" s="705"/>
      <c r="G85" s="705"/>
      <c r="H85" s="705"/>
      <c r="I85" s="705"/>
      <c r="J85" s="705"/>
      <c r="K85" s="705"/>
      <c r="L85" s="706"/>
    </row>
    <row r="86" spans="1:12" ht="15.75" customHeight="1" thickBot="1">
      <c r="A86" s="707"/>
      <c r="B86" s="708"/>
      <c r="C86" s="708"/>
      <c r="D86" s="708"/>
      <c r="E86" s="708"/>
      <c r="F86" s="708"/>
      <c r="G86" s="708"/>
      <c r="H86" s="708"/>
      <c r="I86" s="708"/>
      <c r="J86" s="708"/>
      <c r="K86" s="708"/>
      <c r="L86" s="709"/>
    </row>
    <row r="87" spans="1:12">
      <c r="A87" s="78"/>
      <c r="L87" s="77"/>
    </row>
    <row r="88" spans="1:12">
      <c r="A88" s="82" t="s">
        <v>129</v>
      </c>
      <c r="B88" s="75"/>
      <c r="C88" s="75"/>
      <c r="D88" s="75"/>
      <c r="E88" s="75"/>
      <c r="F88" s="75"/>
      <c r="G88" s="75"/>
      <c r="H88" s="75"/>
      <c r="I88" s="75"/>
      <c r="J88" s="75"/>
      <c r="K88" s="75"/>
      <c r="L88" s="74"/>
    </row>
    <row r="89" spans="1:12" ht="17.25" customHeight="1">
      <c r="A89" s="710" t="s">
        <v>130</v>
      </c>
      <c r="B89" s="711"/>
      <c r="C89" s="711"/>
      <c r="D89" s="711"/>
      <c r="E89" s="711"/>
      <c r="F89" s="711"/>
      <c r="G89" s="711"/>
      <c r="H89" s="711"/>
      <c r="I89" s="711"/>
      <c r="J89" s="711"/>
      <c r="K89" s="711"/>
      <c r="L89" s="712"/>
    </row>
    <row r="90" spans="1:12" ht="17.25" customHeight="1">
      <c r="A90" s="710"/>
      <c r="B90" s="711"/>
      <c r="C90" s="711"/>
      <c r="D90" s="711"/>
      <c r="E90" s="711"/>
      <c r="F90" s="711"/>
      <c r="G90" s="711"/>
      <c r="H90" s="711"/>
      <c r="I90" s="711"/>
      <c r="J90" s="711"/>
      <c r="K90" s="711"/>
      <c r="L90" s="712"/>
    </row>
    <row r="91" spans="1:12" ht="18.75" customHeight="1">
      <c r="A91" s="713" t="s">
        <v>131</v>
      </c>
      <c r="B91" s="714"/>
      <c r="C91" s="714"/>
      <c r="D91" s="714"/>
      <c r="E91" s="714"/>
      <c r="F91" s="714"/>
      <c r="G91" s="714"/>
      <c r="H91" s="714"/>
      <c r="I91" s="714"/>
      <c r="J91" s="714"/>
      <c r="K91" s="714"/>
      <c r="L91" s="715"/>
    </row>
    <row r="92" spans="1:12" ht="49.5" customHeight="1">
      <c r="A92" s="713"/>
      <c r="B92" s="714"/>
      <c r="C92" s="714"/>
      <c r="D92" s="714"/>
      <c r="E92" s="714"/>
      <c r="F92" s="714"/>
      <c r="G92" s="714"/>
      <c r="H92" s="714"/>
      <c r="I92" s="714"/>
      <c r="J92" s="714"/>
      <c r="K92" s="714"/>
      <c r="L92" s="715"/>
    </row>
    <row r="93" spans="1:12">
      <c r="A93" s="85"/>
      <c r="B93" s="84"/>
      <c r="C93" s="84"/>
      <c r="D93" s="84"/>
      <c r="E93" s="84"/>
      <c r="F93" s="84"/>
      <c r="G93" s="84"/>
      <c r="H93" s="84"/>
      <c r="I93" s="84"/>
      <c r="J93" s="84"/>
      <c r="K93" s="84"/>
      <c r="L93" s="83"/>
    </row>
    <row r="94" spans="1:12">
      <c r="A94" s="85"/>
      <c r="B94" s="84"/>
      <c r="C94" s="84"/>
      <c r="D94" s="84"/>
      <c r="E94" s="84"/>
      <c r="F94" s="84"/>
      <c r="G94" s="84"/>
      <c r="H94" s="84"/>
      <c r="I94" s="84"/>
      <c r="J94" s="84"/>
      <c r="K94" s="84"/>
      <c r="L94" s="83"/>
    </row>
    <row r="95" spans="1:12">
      <c r="A95" s="85"/>
      <c r="B95" s="84"/>
      <c r="C95" s="84"/>
      <c r="D95" s="84"/>
      <c r="E95" s="84"/>
      <c r="F95" s="84"/>
      <c r="G95" s="84"/>
      <c r="H95" s="84"/>
      <c r="I95" s="84"/>
      <c r="J95" s="84"/>
      <c r="K95" s="84"/>
      <c r="L95" s="83"/>
    </row>
    <row r="96" spans="1:12">
      <c r="A96" s="82"/>
      <c r="B96" s="75"/>
      <c r="C96" s="75"/>
      <c r="D96" s="75"/>
      <c r="E96" s="75"/>
      <c r="F96" s="75"/>
      <c r="G96" s="75"/>
      <c r="H96" s="75"/>
      <c r="I96" s="75"/>
      <c r="J96" s="75"/>
      <c r="K96" s="75"/>
      <c r="L96" s="74"/>
    </row>
    <row r="97" spans="1:12" s="79" customFormat="1" ht="12">
      <c r="A97" s="81"/>
      <c r="D97" s="683" t="s">
        <v>123</v>
      </c>
      <c r="E97" s="683"/>
      <c r="F97" s="683"/>
      <c r="G97" s="683"/>
      <c r="H97" s="683"/>
      <c r="L97" s="80"/>
    </row>
    <row r="98" spans="1:12" s="79" customFormat="1" ht="12">
      <c r="A98" s="81"/>
      <c r="D98" s="696" t="s">
        <v>124</v>
      </c>
      <c r="E98" s="696"/>
      <c r="F98" s="696"/>
      <c r="G98" s="696"/>
      <c r="H98" s="696"/>
      <c r="L98" s="80"/>
    </row>
    <row r="99" spans="1:12">
      <c r="A99" s="78"/>
      <c r="D99" s="697" t="s">
        <v>132</v>
      </c>
      <c r="E99" s="697"/>
      <c r="F99" s="697"/>
      <c r="G99" s="697"/>
      <c r="H99" s="697"/>
      <c r="L99" s="77"/>
    </row>
    <row r="100" spans="1:12">
      <c r="A100" s="76"/>
      <c r="B100" s="75"/>
      <c r="C100" s="75"/>
      <c r="D100" s="697" t="s">
        <v>126</v>
      </c>
      <c r="E100" s="697"/>
      <c r="F100" s="697"/>
      <c r="G100" s="697"/>
      <c r="H100" s="697"/>
      <c r="I100" s="75"/>
      <c r="J100" s="75"/>
      <c r="K100" s="75"/>
      <c r="L100" s="74"/>
    </row>
    <row r="101" spans="1:12" ht="13.5" customHeight="1">
      <c r="A101" s="76"/>
      <c r="B101" s="75"/>
      <c r="C101" s="75"/>
      <c r="D101" s="75"/>
      <c r="I101" s="75"/>
      <c r="J101" s="75"/>
      <c r="K101" s="75"/>
      <c r="L101" s="74"/>
    </row>
    <row r="102" spans="1:12" ht="12.75" customHeight="1">
      <c r="A102" s="73" t="s">
        <v>133</v>
      </c>
      <c r="B102" s="72"/>
      <c r="C102" s="72"/>
      <c r="H102" s="698"/>
      <c r="I102" s="698"/>
      <c r="J102" s="698"/>
      <c r="K102" s="698"/>
      <c r="L102" s="699"/>
    </row>
    <row r="103" spans="1:12" ht="13.5" customHeight="1" thickBot="1">
      <c r="A103" s="71" t="s">
        <v>134</v>
      </c>
      <c r="B103" s="70"/>
      <c r="C103" s="70"/>
      <c r="D103" s="69"/>
      <c r="E103" s="69"/>
      <c r="F103" s="69"/>
      <c r="G103" s="69"/>
      <c r="H103" s="700"/>
      <c r="I103" s="700"/>
      <c r="J103" s="700"/>
      <c r="K103" s="700"/>
      <c r="L103" s="701"/>
    </row>
  </sheetData>
  <mergeCells count="93">
    <mergeCell ref="D98:H98"/>
    <mergeCell ref="D99:H99"/>
    <mergeCell ref="D100:H100"/>
    <mergeCell ref="H102:L103"/>
    <mergeCell ref="A84:L84"/>
    <mergeCell ref="A85:L85"/>
    <mergeCell ref="A86:L86"/>
    <mergeCell ref="A89:L90"/>
    <mergeCell ref="A91:L92"/>
    <mergeCell ref="D97:H97"/>
    <mergeCell ref="A62:K62"/>
    <mergeCell ref="A66:F66"/>
    <mergeCell ref="J66:K66"/>
    <mergeCell ref="A83:L83"/>
    <mergeCell ref="A67:F67"/>
    <mergeCell ref="J67:K67"/>
    <mergeCell ref="J68:K68"/>
    <mergeCell ref="J69:K69"/>
    <mergeCell ref="A70:K70"/>
    <mergeCell ref="A72:K72"/>
    <mergeCell ref="D77:H77"/>
    <mergeCell ref="D78:H78"/>
    <mergeCell ref="D79:H79"/>
    <mergeCell ref="D80:H80"/>
    <mergeCell ref="C82:L82"/>
    <mergeCell ref="A57:F57"/>
    <mergeCell ref="J57:K57"/>
    <mergeCell ref="A59:F59"/>
    <mergeCell ref="J59:K59"/>
    <mergeCell ref="A60:K60"/>
    <mergeCell ref="A43:G43"/>
    <mergeCell ref="J43:K43"/>
    <mergeCell ref="A44:G44"/>
    <mergeCell ref="J44:K44"/>
    <mergeCell ref="A58:F58"/>
    <mergeCell ref="J58:K58"/>
    <mergeCell ref="A45:G45"/>
    <mergeCell ref="J45:K45"/>
    <mergeCell ref="A46:K46"/>
    <mergeCell ref="A50:E50"/>
    <mergeCell ref="J50:K50"/>
    <mergeCell ref="A51:E51"/>
    <mergeCell ref="J51:K51"/>
    <mergeCell ref="A52:E52"/>
    <mergeCell ref="J52:K52"/>
    <mergeCell ref="A53:K53"/>
    <mergeCell ref="A37:K37"/>
    <mergeCell ref="A41:G41"/>
    <mergeCell ref="J41:K41"/>
    <mergeCell ref="A42:G42"/>
    <mergeCell ref="J42:K42"/>
    <mergeCell ref="G34:H34"/>
    <mergeCell ref="J34:K34"/>
    <mergeCell ref="A36:F36"/>
    <mergeCell ref="G36:H36"/>
    <mergeCell ref="J36:K36"/>
    <mergeCell ref="J12:L12"/>
    <mergeCell ref="B15:K15"/>
    <mergeCell ref="B16:K16"/>
    <mergeCell ref="A35:F35"/>
    <mergeCell ref="G35:H35"/>
    <mergeCell ref="J35:K35"/>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3" orientation="portrait" horizontalDpi="1200" verticalDpi="1200" r:id="rId1"/>
  <headerFooter alignWithMargins="0"/>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0</xdr:col>
                <xdr:colOff>238125</xdr:colOff>
                <xdr:row>0</xdr:row>
                <xdr:rowOff>47625</xdr:rowOff>
              </from>
              <to>
                <xdr:col>0</xdr:col>
                <xdr:colOff>1266825</xdr:colOff>
                <xdr:row>5</xdr:row>
                <xdr:rowOff>161925</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4</xdr:col>
                    <xdr:colOff>95250</xdr:colOff>
                    <xdr:row>9</xdr:row>
                    <xdr:rowOff>57150</xdr:rowOff>
                  </from>
                  <to>
                    <xdr:col>5</xdr:col>
                    <xdr:colOff>19050</xdr:colOff>
                    <xdr:row>9</xdr:row>
                    <xdr:rowOff>295275</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7</xdr:col>
                    <xdr:colOff>942975</xdr:colOff>
                    <xdr:row>9</xdr:row>
                    <xdr:rowOff>38100</xdr:rowOff>
                  </from>
                  <to>
                    <xdr:col>8</xdr:col>
                    <xdr:colOff>171450</xdr:colOff>
                    <xdr:row>9</xdr:row>
                    <xdr:rowOff>276225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6F1DF-F3BF-49E0-AFEB-99ABCC5A4D39}">
  <sheetPr>
    <tabColor rgb="FF00FF00"/>
    <pageSetUpPr fitToPage="1"/>
  </sheetPr>
  <dimension ref="A1:L103"/>
  <sheetViews>
    <sheetView showGridLines="0" view="pageBreakPreview" topLeftCell="A8" zoomScale="90" zoomScaleNormal="75" zoomScaleSheetLayoutView="90" workbookViewId="0">
      <selection activeCell="K8" sqref="K8:L8"/>
    </sheetView>
  </sheetViews>
  <sheetFormatPr baseColWidth="10" defaultColWidth="11.42578125" defaultRowHeight="12.75"/>
  <cols>
    <col min="1" max="1" width="22.7109375" style="68" customWidth="1"/>
    <col min="2" max="2" width="15.42578125" style="68" customWidth="1"/>
    <col min="3" max="3" width="7.28515625" style="68" customWidth="1"/>
    <col min="4" max="4" width="11.42578125" style="68"/>
    <col min="5" max="5" width="5.7109375" style="68" customWidth="1"/>
    <col min="6" max="6" width="9.5703125" style="68" customWidth="1"/>
    <col min="7" max="7" width="14" style="68" customWidth="1"/>
    <col min="8" max="8" width="16.28515625" style="68" customWidth="1"/>
    <col min="9" max="9" width="15.85546875" style="68" customWidth="1"/>
    <col min="10" max="10" width="11.7109375" style="68" customWidth="1"/>
    <col min="11" max="11" width="8.28515625" style="68" customWidth="1"/>
    <col min="12" max="12" width="16.5703125" style="68" customWidth="1"/>
    <col min="13" max="255" width="11.42578125" style="68"/>
    <col min="256" max="256" width="22.7109375" style="68" customWidth="1"/>
    <col min="257" max="257" width="15.42578125" style="68" customWidth="1"/>
    <col min="258" max="258" width="7.28515625" style="68" customWidth="1"/>
    <col min="259" max="259" width="11.42578125" style="68"/>
    <col min="260" max="260" width="5.7109375" style="68" customWidth="1"/>
    <col min="261" max="261" width="9.5703125" style="68" customWidth="1"/>
    <col min="262" max="262" width="14" style="68" customWidth="1"/>
    <col min="263" max="263" width="16.28515625" style="68" customWidth="1"/>
    <col min="264" max="264" width="15.85546875" style="68" customWidth="1"/>
    <col min="265" max="265" width="11.7109375" style="68" customWidth="1"/>
    <col min="266" max="266" width="8.28515625" style="68" customWidth="1"/>
    <col min="267" max="267" width="16.5703125" style="68" customWidth="1"/>
    <col min="268" max="511" width="11.42578125" style="68"/>
    <col min="512" max="512" width="22.7109375" style="68" customWidth="1"/>
    <col min="513" max="513" width="15.42578125" style="68" customWidth="1"/>
    <col min="514" max="514" width="7.28515625" style="68" customWidth="1"/>
    <col min="515" max="515" width="11.42578125" style="68"/>
    <col min="516" max="516" width="5.7109375" style="68" customWidth="1"/>
    <col min="517" max="517" width="9.5703125" style="68" customWidth="1"/>
    <col min="518" max="518" width="14" style="68" customWidth="1"/>
    <col min="519" max="519" width="16.28515625" style="68" customWidth="1"/>
    <col min="520" max="520" width="15.85546875" style="68" customWidth="1"/>
    <col min="521" max="521" width="11.7109375" style="68" customWidth="1"/>
    <col min="522" max="522" width="8.28515625" style="68" customWidth="1"/>
    <col min="523" max="523" width="16.5703125" style="68" customWidth="1"/>
    <col min="524" max="767" width="11.42578125" style="68"/>
    <col min="768" max="768" width="22.7109375" style="68" customWidth="1"/>
    <col min="769" max="769" width="15.42578125" style="68" customWidth="1"/>
    <col min="770" max="770" width="7.28515625" style="68" customWidth="1"/>
    <col min="771" max="771" width="11.42578125" style="68"/>
    <col min="772" max="772" width="5.7109375" style="68" customWidth="1"/>
    <col min="773" max="773" width="9.5703125" style="68" customWidth="1"/>
    <col min="774" max="774" width="14" style="68" customWidth="1"/>
    <col min="775" max="775" width="16.28515625" style="68" customWidth="1"/>
    <col min="776" max="776" width="15.85546875" style="68" customWidth="1"/>
    <col min="777" max="777" width="11.7109375" style="68" customWidth="1"/>
    <col min="778" max="778" width="8.28515625" style="68" customWidth="1"/>
    <col min="779" max="779" width="16.5703125" style="68" customWidth="1"/>
    <col min="780" max="1023" width="11.42578125" style="68"/>
    <col min="1024" max="1024" width="22.7109375" style="68" customWidth="1"/>
    <col min="1025" max="1025" width="15.42578125" style="68" customWidth="1"/>
    <col min="1026" max="1026" width="7.28515625" style="68" customWidth="1"/>
    <col min="1027" max="1027" width="11.42578125" style="68"/>
    <col min="1028" max="1028" width="5.7109375" style="68" customWidth="1"/>
    <col min="1029" max="1029" width="9.5703125" style="68" customWidth="1"/>
    <col min="1030" max="1030" width="14" style="68" customWidth="1"/>
    <col min="1031" max="1031" width="16.28515625" style="68" customWidth="1"/>
    <col min="1032" max="1032" width="15.85546875" style="68" customWidth="1"/>
    <col min="1033" max="1033" width="11.7109375" style="68" customWidth="1"/>
    <col min="1034" max="1034" width="8.28515625" style="68" customWidth="1"/>
    <col min="1035" max="1035" width="16.5703125" style="68" customWidth="1"/>
    <col min="1036" max="1279" width="11.42578125" style="68"/>
    <col min="1280" max="1280" width="22.7109375" style="68" customWidth="1"/>
    <col min="1281" max="1281" width="15.42578125" style="68" customWidth="1"/>
    <col min="1282" max="1282" width="7.28515625" style="68" customWidth="1"/>
    <col min="1283" max="1283" width="11.42578125" style="68"/>
    <col min="1284" max="1284" width="5.7109375" style="68" customWidth="1"/>
    <col min="1285" max="1285" width="9.5703125" style="68" customWidth="1"/>
    <col min="1286" max="1286" width="14" style="68" customWidth="1"/>
    <col min="1287" max="1287" width="16.28515625" style="68" customWidth="1"/>
    <col min="1288" max="1288" width="15.85546875" style="68" customWidth="1"/>
    <col min="1289" max="1289" width="11.7109375" style="68" customWidth="1"/>
    <col min="1290" max="1290" width="8.28515625" style="68" customWidth="1"/>
    <col min="1291" max="1291" width="16.5703125" style="68" customWidth="1"/>
    <col min="1292" max="1535" width="11.42578125" style="68"/>
    <col min="1536" max="1536" width="22.7109375" style="68" customWidth="1"/>
    <col min="1537" max="1537" width="15.42578125" style="68" customWidth="1"/>
    <col min="1538" max="1538" width="7.28515625" style="68" customWidth="1"/>
    <col min="1539" max="1539" width="11.42578125" style="68"/>
    <col min="1540" max="1540" width="5.7109375" style="68" customWidth="1"/>
    <col min="1541" max="1541" width="9.5703125" style="68" customWidth="1"/>
    <col min="1542" max="1542" width="14" style="68" customWidth="1"/>
    <col min="1543" max="1543" width="16.28515625" style="68" customWidth="1"/>
    <col min="1544" max="1544" width="15.85546875" style="68" customWidth="1"/>
    <col min="1545" max="1545" width="11.7109375" style="68" customWidth="1"/>
    <col min="1546" max="1546" width="8.28515625" style="68" customWidth="1"/>
    <col min="1547" max="1547" width="16.5703125" style="68" customWidth="1"/>
    <col min="1548" max="1791" width="11.42578125" style="68"/>
    <col min="1792" max="1792" width="22.7109375" style="68" customWidth="1"/>
    <col min="1793" max="1793" width="15.42578125" style="68" customWidth="1"/>
    <col min="1794" max="1794" width="7.28515625" style="68" customWidth="1"/>
    <col min="1795" max="1795" width="11.42578125" style="68"/>
    <col min="1796" max="1796" width="5.7109375" style="68" customWidth="1"/>
    <col min="1797" max="1797" width="9.5703125" style="68" customWidth="1"/>
    <col min="1798" max="1798" width="14" style="68" customWidth="1"/>
    <col min="1799" max="1799" width="16.28515625" style="68" customWidth="1"/>
    <col min="1800" max="1800" width="15.85546875" style="68" customWidth="1"/>
    <col min="1801" max="1801" width="11.7109375" style="68" customWidth="1"/>
    <col min="1802" max="1802" width="8.28515625" style="68" customWidth="1"/>
    <col min="1803" max="1803" width="16.5703125" style="68" customWidth="1"/>
    <col min="1804" max="2047" width="11.42578125" style="68"/>
    <col min="2048" max="2048" width="22.7109375" style="68" customWidth="1"/>
    <col min="2049" max="2049" width="15.42578125" style="68" customWidth="1"/>
    <col min="2050" max="2050" width="7.28515625" style="68" customWidth="1"/>
    <col min="2051" max="2051" width="11.42578125" style="68"/>
    <col min="2052" max="2052" width="5.7109375" style="68" customWidth="1"/>
    <col min="2053" max="2053" width="9.5703125" style="68" customWidth="1"/>
    <col min="2054" max="2054" width="14" style="68" customWidth="1"/>
    <col min="2055" max="2055" width="16.28515625" style="68" customWidth="1"/>
    <col min="2056" max="2056" width="15.85546875" style="68" customWidth="1"/>
    <col min="2057" max="2057" width="11.7109375" style="68" customWidth="1"/>
    <col min="2058" max="2058" width="8.28515625" style="68" customWidth="1"/>
    <col min="2059" max="2059" width="16.5703125" style="68" customWidth="1"/>
    <col min="2060" max="2303" width="11.42578125" style="68"/>
    <col min="2304" max="2304" width="22.7109375" style="68" customWidth="1"/>
    <col min="2305" max="2305" width="15.42578125" style="68" customWidth="1"/>
    <col min="2306" max="2306" width="7.28515625" style="68" customWidth="1"/>
    <col min="2307" max="2307" width="11.42578125" style="68"/>
    <col min="2308" max="2308" width="5.7109375" style="68" customWidth="1"/>
    <col min="2309" max="2309" width="9.5703125" style="68" customWidth="1"/>
    <col min="2310" max="2310" width="14" style="68" customWidth="1"/>
    <col min="2311" max="2311" width="16.28515625" style="68" customWidth="1"/>
    <col min="2312" max="2312" width="15.85546875" style="68" customWidth="1"/>
    <col min="2313" max="2313" width="11.7109375" style="68" customWidth="1"/>
    <col min="2314" max="2314" width="8.28515625" style="68" customWidth="1"/>
    <col min="2315" max="2315" width="16.5703125" style="68" customWidth="1"/>
    <col min="2316" max="2559" width="11.42578125" style="68"/>
    <col min="2560" max="2560" width="22.7109375" style="68" customWidth="1"/>
    <col min="2561" max="2561" width="15.42578125" style="68" customWidth="1"/>
    <col min="2562" max="2562" width="7.28515625" style="68" customWidth="1"/>
    <col min="2563" max="2563" width="11.42578125" style="68"/>
    <col min="2564" max="2564" width="5.7109375" style="68" customWidth="1"/>
    <col min="2565" max="2565" width="9.5703125" style="68" customWidth="1"/>
    <col min="2566" max="2566" width="14" style="68" customWidth="1"/>
    <col min="2567" max="2567" width="16.28515625" style="68" customWidth="1"/>
    <col min="2568" max="2568" width="15.85546875" style="68" customWidth="1"/>
    <col min="2569" max="2569" width="11.7109375" style="68" customWidth="1"/>
    <col min="2570" max="2570" width="8.28515625" style="68" customWidth="1"/>
    <col min="2571" max="2571" width="16.5703125" style="68" customWidth="1"/>
    <col min="2572" max="2815" width="11.42578125" style="68"/>
    <col min="2816" max="2816" width="22.7109375" style="68" customWidth="1"/>
    <col min="2817" max="2817" width="15.42578125" style="68" customWidth="1"/>
    <col min="2818" max="2818" width="7.28515625" style="68" customWidth="1"/>
    <col min="2819" max="2819" width="11.42578125" style="68"/>
    <col min="2820" max="2820" width="5.7109375" style="68" customWidth="1"/>
    <col min="2821" max="2821" width="9.5703125" style="68" customWidth="1"/>
    <col min="2822" max="2822" width="14" style="68" customWidth="1"/>
    <col min="2823" max="2823" width="16.28515625" style="68" customWidth="1"/>
    <col min="2824" max="2824" width="15.85546875" style="68" customWidth="1"/>
    <col min="2825" max="2825" width="11.7109375" style="68" customWidth="1"/>
    <col min="2826" max="2826" width="8.28515625" style="68" customWidth="1"/>
    <col min="2827" max="2827" width="16.5703125" style="68" customWidth="1"/>
    <col min="2828" max="3071" width="11.42578125" style="68"/>
    <col min="3072" max="3072" width="22.7109375" style="68" customWidth="1"/>
    <col min="3073" max="3073" width="15.42578125" style="68" customWidth="1"/>
    <col min="3074" max="3074" width="7.28515625" style="68" customWidth="1"/>
    <col min="3075" max="3075" width="11.42578125" style="68"/>
    <col min="3076" max="3076" width="5.7109375" style="68" customWidth="1"/>
    <col min="3077" max="3077" width="9.5703125" style="68" customWidth="1"/>
    <col min="3078" max="3078" width="14" style="68" customWidth="1"/>
    <col min="3079" max="3079" width="16.28515625" style="68" customWidth="1"/>
    <col min="3080" max="3080" width="15.85546875" style="68" customWidth="1"/>
    <col min="3081" max="3081" width="11.7109375" style="68" customWidth="1"/>
    <col min="3082" max="3082" width="8.28515625" style="68" customWidth="1"/>
    <col min="3083" max="3083" width="16.5703125" style="68" customWidth="1"/>
    <col min="3084" max="3327" width="11.42578125" style="68"/>
    <col min="3328" max="3328" width="22.7109375" style="68" customWidth="1"/>
    <col min="3329" max="3329" width="15.42578125" style="68" customWidth="1"/>
    <col min="3330" max="3330" width="7.28515625" style="68" customWidth="1"/>
    <col min="3331" max="3331" width="11.42578125" style="68"/>
    <col min="3332" max="3332" width="5.7109375" style="68" customWidth="1"/>
    <col min="3333" max="3333" width="9.5703125" style="68" customWidth="1"/>
    <col min="3334" max="3334" width="14" style="68" customWidth="1"/>
    <col min="3335" max="3335" width="16.28515625" style="68" customWidth="1"/>
    <col min="3336" max="3336" width="15.85546875" style="68" customWidth="1"/>
    <col min="3337" max="3337" width="11.7109375" style="68" customWidth="1"/>
    <col min="3338" max="3338" width="8.28515625" style="68" customWidth="1"/>
    <col min="3339" max="3339" width="16.5703125" style="68" customWidth="1"/>
    <col min="3340" max="3583" width="11.42578125" style="68"/>
    <col min="3584" max="3584" width="22.7109375" style="68" customWidth="1"/>
    <col min="3585" max="3585" width="15.42578125" style="68" customWidth="1"/>
    <col min="3586" max="3586" width="7.28515625" style="68" customWidth="1"/>
    <col min="3587" max="3587" width="11.42578125" style="68"/>
    <col min="3588" max="3588" width="5.7109375" style="68" customWidth="1"/>
    <col min="3589" max="3589" width="9.5703125" style="68" customWidth="1"/>
    <col min="3590" max="3590" width="14" style="68" customWidth="1"/>
    <col min="3591" max="3591" width="16.28515625" style="68" customWidth="1"/>
    <col min="3592" max="3592" width="15.85546875" style="68" customWidth="1"/>
    <col min="3593" max="3593" width="11.7109375" style="68" customWidth="1"/>
    <col min="3594" max="3594" width="8.28515625" style="68" customWidth="1"/>
    <col min="3595" max="3595" width="16.5703125" style="68" customWidth="1"/>
    <col min="3596" max="3839" width="11.42578125" style="68"/>
    <col min="3840" max="3840" width="22.7109375" style="68" customWidth="1"/>
    <col min="3841" max="3841" width="15.42578125" style="68" customWidth="1"/>
    <col min="3842" max="3842" width="7.28515625" style="68" customWidth="1"/>
    <col min="3843" max="3843" width="11.42578125" style="68"/>
    <col min="3844" max="3844" width="5.7109375" style="68" customWidth="1"/>
    <col min="3845" max="3845" width="9.5703125" style="68" customWidth="1"/>
    <col min="3846" max="3846" width="14" style="68" customWidth="1"/>
    <col min="3847" max="3847" width="16.28515625" style="68" customWidth="1"/>
    <col min="3848" max="3848" width="15.85546875" style="68" customWidth="1"/>
    <col min="3849" max="3849" width="11.7109375" style="68" customWidth="1"/>
    <col min="3850" max="3850" width="8.28515625" style="68" customWidth="1"/>
    <col min="3851" max="3851" width="16.5703125" style="68" customWidth="1"/>
    <col min="3852" max="4095" width="11.42578125" style="68"/>
    <col min="4096" max="4096" width="22.7109375" style="68" customWidth="1"/>
    <col min="4097" max="4097" width="15.42578125" style="68" customWidth="1"/>
    <col min="4098" max="4098" width="7.28515625" style="68" customWidth="1"/>
    <col min="4099" max="4099" width="11.42578125" style="68"/>
    <col min="4100" max="4100" width="5.7109375" style="68" customWidth="1"/>
    <col min="4101" max="4101" width="9.5703125" style="68" customWidth="1"/>
    <col min="4102" max="4102" width="14" style="68" customWidth="1"/>
    <col min="4103" max="4103" width="16.28515625" style="68" customWidth="1"/>
    <col min="4104" max="4104" width="15.85546875" style="68" customWidth="1"/>
    <col min="4105" max="4105" width="11.7109375" style="68" customWidth="1"/>
    <col min="4106" max="4106" width="8.28515625" style="68" customWidth="1"/>
    <col min="4107" max="4107" width="16.5703125" style="68" customWidth="1"/>
    <col min="4108" max="4351" width="11.42578125" style="68"/>
    <col min="4352" max="4352" width="22.7109375" style="68" customWidth="1"/>
    <col min="4353" max="4353" width="15.42578125" style="68" customWidth="1"/>
    <col min="4354" max="4354" width="7.28515625" style="68" customWidth="1"/>
    <col min="4355" max="4355" width="11.42578125" style="68"/>
    <col min="4356" max="4356" width="5.7109375" style="68" customWidth="1"/>
    <col min="4357" max="4357" width="9.5703125" style="68" customWidth="1"/>
    <col min="4358" max="4358" width="14" style="68" customWidth="1"/>
    <col min="4359" max="4359" width="16.28515625" style="68" customWidth="1"/>
    <col min="4360" max="4360" width="15.85546875" style="68" customWidth="1"/>
    <col min="4361" max="4361" width="11.7109375" style="68" customWidth="1"/>
    <col min="4362" max="4362" width="8.28515625" style="68" customWidth="1"/>
    <col min="4363" max="4363" width="16.5703125" style="68" customWidth="1"/>
    <col min="4364" max="4607" width="11.42578125" style="68"/>
    <col min="4608" max="4608" width="22.7109375" style="68" customWidth="1"/>
    <col min="4609" max="4609" width="15.42578125" style="68" customWidth="1"/>
    <col min="4610" max="4610" width="7.28515625" style="68" customWidth="1"/>
    <col min="4611" max="4611" width="11.42578125" style="68"/>
    <col min="4612" max="4612" width="5.7109375" style="68" customWidth="1"/>
    <col min="4613" max="4613" width="9.5703125" style="68" customWidth="1"/>
    <col min="4614" max="4614" width="14" style="68" customWidth="1"/>
    <col min="4615" max="4615" width="16.28515625" style="68" customWidth="1"/>
    <col min="4616" max="4616" width="15.85546875" style="68" customWidth="1"/>
    <col min="4617" max="4617" width="11.7109375" style="68" customWidth="1"/>
    <col min="4618" max="4618" width="8.28515625" style="68" customWidth="1"/>
    <col min="4619" max="4619" width="16.5703125" style="68" customWidth="1"/>
    <col min="4620" max="4863" width="11.42578125" style="68"/>
    <col min="4864" max="4864" width="22.7109375" style="68" customWidth="1"/>
    <col min="4865" max="4865" width="15.42578125" style="68" customWidth="1"/>
    <col min="4866" max="4866" width="7.28515625" style="68" customWidth="1"/>
    <col min="4867" max="4867" width="11.42578125" style="68"/>
    <col min="4868" max="4868" width="5.7109375" style="68" customWidth="1"/>
    <col min="4869" max="4869" width="9.5703125" style="68" customWidth="1"/>
    <col min="4870" max="4870" width="14" style="68" customWidth="1"/>
    <col min="4871" max="4871" width="16.28515625" style="68" customWidth="1"/>
    <col min="4872" max="4872" width="15.85546875" style="68" customWidth="1"/>
    <col min="4873" max="4873" width="11.7109375" style="68" customWidth="1"/>
    <col min="4874" max="4874" width="8.28515625" style="68" customWidth="1"/>
    <col min="4875" max="4875" width="16.5703125" style="68" customWidth="1"/>
    <col min="4876" max="5119" width="11.42578125" style="68"/>
    <col min="5120" max="5120" width="22.7109375" style="68" customWidth="1"/>
    <col min="5121" max="5121" width="15.42578125" style="68" customWidth="1"/>
    <col min="5122" max="5122" width="7.28515625" style="68" customWidth="1"/>
    <col min="5123" max="5123" width="11.42578125" style="68"/>
    <col min="5124" max="5124" width="5.7109375" style="68" customWidth="1"/>
    <col min="5125" max="5125" width="9.5703125" style="68" customWidth="1"/>
    <col min="5126" max="5126" width="14" style="68" customWidth="1"/>
    <col min="5127" max="5127" width="16.28515625" style="68" customWidth="1"/>
    <col min="5128" max="5128" width="15.85546875" style="68" customWidth="1"/>
    <col min="5129" max="5129" width="11.7109375" style="68" customWidth="1"/>
    <col min="5130" max="5130" width="8.28515625" style="68" customWidth="1"/>
    <col min="5131" max="5131" width="16.5703125" style="68" customWidth="1"/>
    <col min="5132" max="5375" width="11.42578125" style="68"/>
    <col min="5376" max="5376" width="22.7109375" style="68" customWidth="1"/>
    <col min="5377" max="5377" width="15.42578125" style="68" customWidth="1"/>
    <col min="5378" max="5378" width="7.28515625" style="68" customWidth="1"/>
    <col min="5379" max="5379" width="11.42578125" style="68"/>
    <col min="5380" max="5380" width="5.7109375" style="68" customWidth="1"/>
    <col min="5381" max="5381" width="9.5703125" style="68" customWidth="1"/>
    <col min="5382" max="5382" width="14" style="68" customWidth="1"/>
    <col min="5383" max="5383" width="16.28515625" style="68" customWidth="1"/>
    <col min="5384" max="5384" width="15.85546875" style="68" customWidth="1"/>
    <col min="5385" max="5385" width="11.7109375" style="68" customWidth="1"/>
    <col min="5386" max="5386" width="8.28515625" style="68" customWidth="1"/>
    <col min="5387" max="5387" width="16.5703125" style="68" customWidth="1"/>
    <col min="5388" max="5631" width="11.42578125" style="68"/>
    <col min="5632" max="5632" width="22.7109375" style="68" customWidth="1"/>
    <col min="5633" max="5633" width="15.42578125" style="68" customWidth="1"/>
    <col min="5634" max="5634" width="7.28515625" style="68" customWidth="1"/>
    <col min="5635" max="5635" width="11.42578125" style="68"/>
    <col min="5636" max="5636" width="5.7109375" style="68" customWidth="1"/>
    <col min="5637" max="5637" width="9.5703125" style="68" customWidth="1"/>
    <col min="5638" max="5638" width="14" style="68" customWidth="1"/>
    <col min="5639" max="5639" width="16.28515625" style="68" customWidth="1"/>
    <col min="5640" max="5640" width="15.85546875" style="68" customWidth="1"/>
    <col min="5641" max="5641" width="11.7109375" style="68" customWidth="1"/>
    <col min="5642" max="5642" width="8.28515625" style="68" customWidth="1"/>
    <col min="5643" max="5643" width="16.5703125" style="68" customWidth="1"/>
    <col min="5644" max="5887" width="11.42578125" style="68"/>
    <col min="5888" max="5888" width="22.7109375" style="68" customWidth="1"/>
    <col min="5889" max="5889" width="15.42578125" style="68" customWidth="1"/>
    <col min="5890" max="5890" width="7.28515625" style="68" customWidth="1"/>
    <col min="5891" max="5891" width="11.42578125" style="68"/>
    <col min="5892" max="5892" width="5.7109375" style="68" customWidth="1"/>
    <col min="5893" max="5893" width="9.5703125" style="68" customWidth="1"/>
    <col min="5894" max="5894" width="14" style="68" customWidth="1"/>
    <col min="5895" max="5895" width="16.28515625" style="68" customWidth="1"/>
    <col min="5896" max="5896" width="15.85546875" style="68" customWidth="1"/>
    <col min="5897" max="5897" width="11.7109375" style="68" customWidth="1"/>
    <col min="5898" max="5898" width="8.28515625" style="68" customWidth="1"/>
    <col min="5899" max="5899" width="16.5703125" style="68" customWidth="1"/>
    <col min="5900" max="6143" width="11.42578125" style="68"/>
    <col min="6144" max="6144" width="22.7109375" style="68" customWidth="1"/>
    <col min="6145" max="6145" width="15.42578125" style="68" customWidth="1"/>
    <col min="6146" max="6146" width="7.28515625" style="68" customWidth="1"/>
    <col min="6147" max="6147" width="11.42578125" style="68"/>
    <col min="6148" max="6148" width="5.7109375" style="68" customWidth="1"/>
    <col min="6149" max="6149" width="9.5703125" style="68" customWidth="1"/>
    <col min="6150" max="6150" width="14" style="68" customWidth="1"/>
    <col min="6151" max="6151" width="16.28515625" style="68" customWidth="1"/>
    <col min="6152" max="6152" width="15.85546875" style="68" customWidth="1"/>
    <col min="6153" max="6153" width="11.7109375" style="68" customWidth="1"/>
    <col min="6154" max="6154" width="8.28515625" style="68" customWidth="1"/>
    <col min="6155" max="6155" width="16.5703125" style="68" customWidth="1"/>
    <col min="6156" max="6399" width="11.42578125" style="68"/>
    <col min="6400" max="6400" width="22.7109375" style="68" customWidth="1"/>
    <col min="6401" max="6401" width="15.42578125" style="68" customWidth="1"/>
    <col min="6402" max="6402" width="7.28515625" style="68" customWidth="1"/>
    <col min="6403" max="6403" width="11.42578125" style="68"/>
    <col min="6404" max="6404" width="5.7109375" style="68" customWidth="1"/>
    <col min="6405" max="6405" width="9.5703125" style="68" customWidth="1"/>
    <col min="6406" max="6406" width="14" style="68" customWidth="1"/>
    <col min="6407" max="6407" width="16.28515625" style="68" customWidth="1"/>
    <col min="6408" max="6408" width="15.85546875" style="68" customWidth="1"/>
    <col min="6409" max="6409" width="11.7109375" style="68" customWidth="1"/>
    <col min="6410" max="6410" width="8.28515625" style="68" customWidth="1"/>
    <col min="6411" max="6411" width="16.5703125" style="68" customWidth="1"/>
    <col min="6412" max="6655" width="11.42578125" style="68"/>
    <col min="6656" max="6656" width="22.7109375" style="68" customWidth="1"/>
    <col min="6657" max="6657" width="15.42578125" style="68" customWidth="1"/>
    <col min="6658" max="6658" width="7.28515625" style="68" customWidth="1"/>
    <col min="6659" max="6659" width="11.42578125" style="68"/>
    <col min="6660" max="6660" width="5.7109375" style="68" customWidth="1"/>
    <col min="6661" max="6661" width="9.5703125" style="68" customWidth="1"/>
    <col min="6662" max="6662" width="14" style="68" customWidth="1"/>
    <col min="6663" max="6663" width="16.28515625" style="68" customWidth="1"/>
    <col min="6664" max="6664" width="15.85546875" style="68" customWidth="1"/>
    <col min="6665" max="6665" width="11.7109375" style="68" customWidth="1"/>
    <col min="6666" max="6666" width="8.28515625" style="68" customWidth="1"/>
    <col min="6667" max="6667" width="16.5703125" style="68" customWidth="1"/>
    <col min="6668" max="6911" width="11.42578125" style="68"/>
    <col min="6912" max="6912" width="22.7109375" style="68" customWidth="1"/>
    <col min="6913" max="6913" width="15.42578125" style="68" customWidth="1"/>
    <col min="6914" max="6914" width="7.28515625" style="68" customWidth="1"/>
    <col min="6915" max="6915" width="11.42578125" style="68"/>
    <col min="6916" max="6916" width="5.7109375" style="68" customWidth="1"/>
    <col min="6917" max="6917" width="9.5703125" style="68" customWidth="1"/>
    <col min="6918" max="6918" width="14" style="68" customWidth="1"/>
    <col min="6919" max="6919" width="16.28515625" style="68" customWidth="1"/>
    <col min="6920" max="6920" width="15.85546875" style="68" customWidth="1"/>
    <col min="6921" max="6921" width="11.7109375" style="68" customWidth="1"/>
    <col min="6922" max="6922" width="8.28515625" style="68" customWidth="1"/>
    <col min="6923" max="6923" width="16.5703125" style="68" customWidth="1"/>
    <col min="6924" max="7167" width="11.42578125" style="68"/>
    <col min="7168" max="7168" width="22.7109375" style="68" customWidth="1"/>
    <col min="7169" max="7169" width="15.42578125" style="68" customWidth="1"/>
    <col min="7170" max="7170" width="7.28515625" style="68" customWidth="1"/>
    <col min="7171" max="7171" width="11.42578125" style="68"/>
    <col min="7172" max="7172" width="5.7109375" style="68" customWidth="1"/>
    <col min="7173" max="7173" width="9.5703125" style="68" customWidth="1"/>
    <col min="7174" max="7174" width="14" style="68" customWidth="1"/>
    <col min="7175" max="7175" width="16.28515625" style="68" customWidth="1"/>
    <col min="7176" max="7176" width="15.85546875" style="68" customWidth="1"/>
    <col min="7177" max="7177" width="11.7109375" style="68" customWidth="1"/>
    <col min="7178" max="7178" width="8.28515625" style="68" customWidth="1"/>
    <col min="7179" max="7179" width="16.5703125" style="68" customWidth="1"/>
    <col min="7180" max="7423" width="11.42578125" style="68"/>
    <col min="7424" max="7424" width="22.7109375" style="68" customWidth="1"/>
    <col min="7425" max="7425" width="15.42578125" style="68" customWidth="1"/>
    <col min="7426" max="7426" width="7.28515625" style="68" customWidth="1"/>
    <col min="7427" max="7427" width="11.42578125" style="68"/>
    <col min="7428" max="7428" width="5.7109375" style="68" customWidth="1"/>
    <col min="7429" max="7429" width="9.5703125" style="68" customWidth="1"/>
    <col min="7430" max="7430" width="14" style="68" customWidth="1"/>
    <col min="7431" max="7431" width="16.28515625" style="68" customWidth="1"/>
    <col min="7432" max="7432" width="15.85546875" style="68" customWidth="1"/>
    <col min="7433" max="7433" width="11.7109375" style="68" customWidth="1"/>
    <col min="7434" max="7434" width="8.28515625" style="68" customWidth="1"/>
    <col min="7435" max="7435" width="16.5703125" style="68" customWidth="1"/>
    <col min="7436" max="7679" width="11.42578125" style="68"/>
    <col min="7680" max="7680" width="22.7109375" style="68" customWidth="1"/>
    <col min="7681" max="7681" width="15.42578125" style="68" customWidth="1"/>
    <col min="7682" max="7682" width="7.28515625" style="68" customWidth="1"/>
    <col min="7683" max="7683" width="11.42578125" style="68"/>
    <col min="7684" max="7684" width="5.7109375" style="68" customWidth="1"/>
    <col min="7685" max="7685" width="9.5703125" style="68" customWidth="1"/>
    <col min="7686" max="7686" width="14" style="68" customWidth="1"/>
    <col min="7687" max="7687" width="16.28515625" style="68" customWidth="1"/>
    <col min="7688" max="7688" width="15.85546875" style="68" customWidth="1"/>
    <col min="7689" max="7689" width="11.7109375" style="68" customWidth="1"/>
    <col min="7690" max="7690" width="8.28515625" style="68" customWidth="1"/>
    <col min="7691" max="7691" width="16.5703125" style="68" customWidth="1"/>
    <col min="7692" max="7935" width="11.42578125" style="68"/>
    <col min="7936" max="7936" width="22.7109375" style="68" customWidth="1"/>
    <col min="7937" max="7937" width="15.42578125" style="68" customWidth="1"/>
    <col min="7938" max="7938" width="7.28515625" style="68" customWidth="1"/>
    <col min="7939" max="7939" width="11.42578125" style="68"/>
    <col min="7940" max="7940" width="5.7109375" style="68" customWidth="1"/>
    <col min="7941" max="7941" width="9.5703125" style="68" customWidth="1"/>
    <col min="7942" max="7942" width="14" style="68" customWidth="1"/>
    <col min="7943" max="7943" width="16.28515625" style="68" customWidth="1"/>
    <col min="7944" max="7944" width="15.85546875" style="68" customWidth="1"/>
    <col min="7945" max="7945" width="11.7109375" style="68" customWidth="1"/>
    <col min="7946" max="7946" width="8.28515625" style="68" customWidth="1"/>
    <col min="7947" max="7947" width="16.5703125" style="68" customWidth="1"/>
    <col min="7948" max="8191" width="11.42578125" style="68"/>
    <col min="8192" max="8192" width="22.7109375" style="68" customWidth="1"/>
    <col min="8193" max="8193" width="15.42578125" style="68" customWidth="1"/>
    <col min="8194" max="8194" width="7.28515625" style="68" customWidth="1"/>
    <col min="8195" max="8195" width="11.42578125" style="68"/>
    <col min="8196" max="8196" width="5.7109375" style="68" customWidth="1"/>
    <col min="8197" max="8197" width="9.5703125" style="68" customWidth="1"/>
    <col min="8198" max="8198" width="14" style="68" customWidth="1"/>
    <col min="8199" max="8199" width="16.28515625" style="68" customWidth="1"/>
    <col min="8200" max="8200" width="15.85546875" style="68" customWidth="1"/>
    <col min="8201" max="8201" width="11.7109375" style="68" customWidth="1"/>
    <col min="8202" max="8202" width="8.28515625" style="68" customWidth="1"/>
    <col min="8203" max="8203" width="16.5703125" style="68" customWidth="1"/>
    <col min="8204" max="8447" width="11.42578125" style="68"/>
    <col min="8448" max="8448" width="22.7109375" style="68" customWidth="1"/>
    <col min="8449" max="8449" width="15.42578125" style="68" customWidth="1"/>
    <col min="8450" max="8450" width="7.28515625" style="68" customWidth="1"/>
    <col min="8451" max="8451" width="11.42578125" style="68"/>
    <col min="8452" max="8452" width="5.7109375" style="68" customWidth="1"/>
    <col min="8453" max="8453" width="9.5703125" style="68" customWidth="1"/>
    <col min="8454" max="8454" width="14" style="68" customWidth="1"/>
    <col min="8455" max="8455" width="16.28515625" style="68" customWidth="1"/>
    <col min="8456" max="8456" width="15.85546875" style="68" customWidth="1"/>
    <col min="8457" max="8457" width="11.7109375" style="68" customWidth="1"/>
    <col min="8458" max="8458" width="8.28515625" style="68" customWidth="1"/>
    <col min="8459" max="8459" width="16.5703125" style="68" customWidth="1"/>
    <col min="8460" max="8703" width="11.42578125" style="68"/>
    <col min="8704" max="8704" width="22.7109375" style="68" customWidth="1"/>
    <col min="8705" max="8705" width="15.42578125" style="68" customWidth="1"/>
    <col min="8706" max="8706" width="7.28515625" style="68" customWidth="1"/>
    <col min="8707" max="8707" width="11.42578125" style="68"/>
    <col min="8708" max="8708" width="5.7109375" style="68" customWidth="1"/>
    <col min="8709" max="8709" width="9.5703125" style="68" customWidth="1"/>
    <col min="8710" max="8710" width="14" style="68" customWidth="1"/>
    <col min="8711" max="8711" width="16.28515625" style="68" customWidth="1"/>
    <col min="8712" max="8712" width="15.85546875" style="68" customWidth="1"/>
    <col min="8713" max="8713" width="11.7109375" style="68" customWidth="1"/>
    <col min="8714" max="8714" width="8.28515625" style="68" customWidth="1"/>
    <col min="8715" max="8715" width="16.5703125" style="68" customWidth="1"/>
    <col min="8716" max="8959" width="11.42578125" style="68"/>
    <col min="8960" max="8960" width="22.7109375" style="68" customWidth="1"/>
    <col min="8961" max="8961" width="15.42578125" style="68" customWidth="1"/>
    <col min="8962" max="8962" width="7.28515625" style="68" customWidth="1"/>
    <col min="8963" max="8963" width="11.42578125" style="68"/>
    <col min="8964" max="8964" width="5.7109375" style="68" customWidth="1"/>
    <col min="8965" max="8965" width="9.5703125" style="68" customWidth="1"/>
    <col min="8966" max="8966" width="14" style="68" customWidth="1"/>
    <col min="8967" max="8967" width="16.28515625" style="68" customWidth="1"/>
    <col min="8968" max="8968" width="15.85546875" style="68" customWidth="1"/>
    <col min="8969" max="8969" width="11.7109375" style="68" customWidth="1"/>
    <col min="8970" max="8970" width="8.28515625" style="68" customWidth="1"/>
    <col min="8971" max="8971" width="16.5703125" style="68" customWidth="1"/>
    <col min="8972" max="9215" width="11.42578125" style="68"/>
    <col min="9216" max="9216" width="22.7109375" style="68" customWidth="1"/>
    <col min="9217" max="9217" width="15.42578125" style="68" customWidth="1"/>
    <col min="9218" max="9218" width="7.28515625" style="68" customWidth="1"/>
    <col min="9219" max="9219" width="11.42578125" style="68"/>
    <col min="9220" max="9220" width="5.7109375" style="68" customWidth="1"/>
    <col min="9221" max="9221" width="9.5703125" style="68" customWidth="1"/>
    <col min="9222" max="9222" width="14" style="68" customWidth="1"/>
    <col min="9223" max="9223" width="16.28515625" style="68" customWidth="1"/>
    <col min="9224" max="9224" width="15.85546875" style="68" customWidth="1"/>
    <col min="9225" max="9225" width="11.7109375" style="68" customWidth="1"/>
    <col min="9226" max="9226" width="8.28515625" style="68" customWidth="1"/>
    <col min="9227" max="9227" width="16.5703125" style="68" customWidth="1"/>
    <col min="9228" max="9471" width="11.42578125" style="68"/>
    <col min="9472" max="9472" width="22.7109375" style="68" customWidth="1"/>
    <col min="9473" max="9473" width="15.42578125" style="68" customWidth="1"/>
    <col min="9474" max="9474" width="7.28515625" style="68" customWidth="1"/>
    <col min="9475" max="9475" width="11.42578125" style="68"/>
    <col min="9476" max="9476" width="5.7109375" style="68" customWidth="1"/>
    <col min="9477" max="9477" width="9.5703125" style="68" customWidth="1"/>
    <col min="9478" max="9478" width="14" style="68" customWidth="1"/>
    <col min="9479" max="9479" width="16.28515625" style="68" customWidth="1"/>
    <col min="9480" max="9480" width="15.85546875" style="68" customWidth="1"/>
    <col min="9481" max="9481" width="11.7109375" style="68" customWidth="1"/>
    <col min="9482" max="9482" width="8.28515625" style="68" customWidth="1"/>
    <col min="9483" max="9483" width="16.5703125" style="68" customWidth="1"/>
    <col min="9484" max="9727" width="11.42578125" style="68"/>
    <col min="9728" max="9728" width="22.7109375" style="68" customWidth="1"/>
    <col min="9729" max="9729" width="15.42578125" style="68" customWidth="1"/>
    <col min="9730" max="9730" width="7.28515625" style="68" customWidth="1"/>
    <col min="9731" max="9731" width="11.42578125" style="68"/>
    <col min="9732" max="9732" width="5.7109375" style="68" customWidth="1"/>
    <col min="9733" max="9733" width="9.5703125" style="68" customWidth="1"/>
    <col min="9734" max="9734" width="14" style="68" customWidth="1"/>
    <col min="9735" max="9735" width="16.28515625" style="68" customWidth="1"/>
    <col min="9736" max="9736" width="15.85546875" style="68" customWidth="1"/>
    <col min="9737" max="9737" width="11.7109375" style="68" customWidth="1"/>
    <col min="9738" max="9738" width="8.28515625" style="68" customWidth="1"/>
    <col min="9739" max="9739" width="16.5703125" style="68" customWidth="1"/>
    <col min="9740" max="9983" width="11.42578125" style="68"/>
    <col min="9984" max="9984" width="22.7109375" style="68" customWidth="1"/>
    <col min="9985" max="9985" width="15.42578125" style="68" customWidth="1"/>
    <col min="9986" max="9986" width="7.28515625" style="68" customWidth="1"/>
    <col min="9987" max="9987" width="11.42578125" style="68"/>
    <col min="9988" max="9988" width="5.7109375" style="68" customWidth="1"/>
    <col min="9989" max="9989" width="9.5703125" style="68" customWidth="1"/>
    <col min="9990" max="9990" width="14" style="68" customWidth="1"/>
    <col min="9991" max="9991" width="16.28515625" style="68" customWidth="1"/>
    <col min="9992" max="9992" width="15.85546875" style="68" customWidth="1"/>
    <col min="9993" max="9993" width="11.7109375" style="68" customWidth="1"/>
    <col min="9994" max="9994" width="8.28515625" style="68" customWidth="1"/>
    <col min="9995" max="9995" width="16.5703125" style="68" customWidth="1"/>
    <col min="9996" max="10239" width="11.42578125" style="68"/>
    <col min="10240" max="10240" width="22.7109375" style="68" customWidth="1"/>
    <col min="10241" max="10241" width="15.42578125" style="68" customWidth="1"/>
    <col min="10242" max="10242" width="7.28515625" style="68" customWidth="1"/>
    <col min="10243" max="10243" width="11.42578125" style="68"/>
    <col min="10244" max="10244" width="5.7109375" style="68" customWidth="1"/>
    <col min="10245" max="10245" width="9.5703125" style="68" customWidth="1"/>
    <col min="10246" max="10246" width="14" style="68" customWidth="1"/>
    <col min="10247" max="10247" width="16.28515625" style="68" customWidth="1"/>
    <col min="10248" max="10248" width="15.85546875" style="68" customWidth="1"/>
    <col min="10249" max="10249" width="11.7109375" style="68" customWidth="1"/>
    <col min="10250" max="10250" width="8.28515625" style="68" customWidth="1"/>
    <col min="10251" max="10251" width="16.5703125" style="68" customWidth="1"/>
    <col min="10252" max="10495" width="11.42578125" style="68"/>
    <col min="10496" max="10496" width="22.7109375" style="68" customWidth="1"/>
    <col min="10497" max="10497" width="15.42578125" style="68" customWidth="1"/>
    <col min="10498" max="10498" width="7.28515625" style="68" customWidth="1"/>
    <col min="10499" max="10499" width="11.42578125" style="68"/>
    <col min="10500" max="10500" width="5.7109375" style="68" customWidth="1"/>
    <col min="10501" max="10501" width="9.5703125" style="68" customWidth="1"/>
    <col min="10502" max="10502" width="14" style="68" customWidth="1"/>
    <col min="10503" max="10503" width="16.28515625" style="68" customWidth="1"/>
    <col min="10504" max="10504" width="15.85546875" style="68" customWidth="1"/>
    <col min="10505" max="10505" width="11.7109375" style="68" customWidth="1"/>
    <col min="10506" max="10506" width="8.28515625" style="68" customWidth="1"/>
    <col min="10507" max="10507" width="16.5703125" style="68" customWidth="1"/>
    <col min="10508" max="10751" width="11.42578125" style="68"/>
    <col min="10752" max="10752" width="22.7109375" style="68" customWidth="1"/>
    <col min="10753" max="10753" width="15.42578125" style="68" customWidth="1"/>
    <col min="10754" max="10754" width="7.28515625" style="68" customWidth="1"/>
    <col min="10755" max="10755" width="11.42578125" style="68"/>
    <col min="10756" max="10756" width="5.7109375" style="68" customWidth="1"/>
    <col min="10757" max="10757" width="9.5703125" style="68" customWidth="1"/>
    <col min="10758" max="10758" width="14" style="68" customWidth="1"/>
    <col min="10759" max="10759" width="16.28515625" style="68" customWidth="1"/>
    <col min="10760" max="10760" width="15.85546875" style="68" customWidth="1"/>
    <col min="10761" max="10761" width="11.7109375" style="68" customWidth="1"/>
    <col min="10762" max="10762" width="8.28515625" style="68" customWidth="1"/>
    <col min="10763" max="10763" width="16.5703125" style="68" customWidth="1"/>
    <col min="10764" max="11007" width="11.42578125" style="68"/>
    <col min="11008" max="11008" width="22.7109375" style="68" customWidth="1"/>
    <col min="11009" max="11009" width="15.42578125" style="68" customWidth="1"/>
    <col min="11010" max="11010" width="7.28515625" style="68" customWidth="1"/>
    <col min="11011" max="11011" width="11.42578125" style="68"/>
    <col min="11012" max="11012" width="5.7109375" style="68" customWidth="1"/>
    <col min="11013" max="11013" width="9.5703125" style="68" customWidth="1"/>
    <col min="11014" max="11014" width="14" style="68" customWidth="1"/>
    <col min="11015" max="11015" width="16.28515625" style="68" customWidth="1"/>
    <col min="11016" max="11016" width="15.85546875" style="68" customWidth="1"/>
    <col min="11017" max="11017" width="11.7109375" style="68" customWidth="1"/>
    <col min="11018" max="11018" width="8.28515625" style="68" customWidth="1"/>
    <col min="11019" max="11019" width="16.5703125" style="68" customWidth="1"/>
    <col min="11020" max="11263" width="11.42578125" style="68"/>
    <col min="11264" max="11264" width="22.7109375" style="68" customWidth="1"/>
    <col min="11265" max="11265" width="15.42578125" style="68" customWidth="1"/>
    <col min="11266" max="11266" width="7.28515625" style="68" customWidth="1"/>
    <col min="11267" max="11267" width="11.42578125" style="68"/>
    <col min="11268" max="11268" width="5.7109375" style="68" customWidth="1"/>
    <col min="11269" max="11269" width="9.5703125" style="68" customWidth="1"/>
    <col min="11270" max="11270" width="14" style="68" customWidth="1"/>
    <col min="11271" max="11271" width="16.28515625" style="68" customWidth="1"/>
    <col min="11272" max="11272" width="15.85546875" style="68" customWidth="1"/>
    <col min="11273" max="11273" width="11.7109375" style="68" customWidth="1"/>
    <col min="11274" max="11274" width="8.28515625" style="68" customWidth="1"/>
    <col min="11275" max="11275" width="16.5703125" style="68" customWidth="1"/>
    <col min="11276" max="11519" width="11.42578125" style="68"/>
    <col min="11520" max="11520" width="22.7109375" style="68" customWidth="1"/>
    <col min="11521" max="11521" width="15.42578125" style="68" customWidth="1"/>
    <col min="11522" max="11522" width="7.28515625" style="68" customWidth="1"/>
    <col min="11523" max="11523" width="11.42578125" style="68"/>
    <col min="11524" max="11524" width="5.7109375" style="68" customWidth="1"/>
    <col min="11525" max="11525" width="9.5703125" style="68" customWidth="1"/>
    <col min="11526" max="11526" width="14" style="68" customWidth="1"/>
    <col min="11527" max="11527" width="16.28515625" style="68" customWidth="1"/>
    <col min="11528" max="11528" width="15.85546875" style="68" customWidth="1"/>
    <col min="11529" max="11529" width="11.7109375" style="68" customWidth="1"/>
    <col min="11530" max="11530" width="8.28515625" style="68" customWidth="1"/>
    <col min="11531" max="11531" width="16.5703125" style="68" customWidth="1"/>
    <col min="11532" max="11775" width="11.42578125" style="68"/>
    <col min="11776" max="11776" width="22.7109375" style="68" customWidth="1"/>
    <col min="11777" max="11777" width="15.42578125" style="68" customWidth="1"/>
    <col min="11778" max="11778" width="7.28515625" style="68" customWidth="1"/>
    <col min="11779" max="11779" width="11.42578125" style="68"/>
    <col min="11780" max="11780" width="5.7109375" style="68" customWidth="1"/>
    <col min="11781" max="11781" width="9.5703125" style="68" customWidth="1"/>
    <col min="11782" max="11782" width="14" style="68" customWidth="1"/>
    <col min="11783" max="11783" width="16.28515625" style="68" customWidth="1"/>
    <col min="11784" max="11784" width="15.85546875" style="68" customWidth="1"/>
    <col min="11785" max="11785" width="11.7109375" style="68" customWidth="1"/>
    <col min="11786" max="11786" width="8.28515625" style="68" customWidth="1"/>
    <col min="11787" max="11787" width="16.5703125" style="68" customWidth="1"/>
    <col min="11788" max="12031" width="11.42578125" style="68"/>
    <col min="12032" max="12032" width="22.7109375" style="68" customWidth="1"/>
    <col min="12033" max="12033" width="15.42578125" style="68" customWidth="1"/>
    <col min="12034" max="12034" width="7.28515625" style="68" customWidth="1"/>
    <col min="12035" max="12035" width="11.42578125" style="68"/>
    <col min="12036" max="12036" width="5.7109375" style="68" customWidth="1"/>
    <col min="12037" max="12037" width="9.5703125" style="68" customWidth="1"/>
    <col min="12038" max="12038" width="14" style="68" customWidth="1"/>
    <col min="12039" max="12039" width="16.28515625" style="68" customWidth="1"/>
    <col min="12040" max="12040" width="15.85546875" style="68" customWidth="1"/>
    <col min="12041" max="12041" width="11.7109375" style="68" customWidth="1"/>
    <col min="12042" max="12042" width="8.28515625" style="68" customWidth="1"/>
    <col min="12043" max="12043" width="16.5703125" style="68" customWidth="1"/>
    <col min="12044" max="12287" width="11.42578125" style="68"/>
    <col min="12288" max="12288" width="22.7109375" style="68" customWidth="1"/>
    <col min="12289" max="12289" width="15.42578125" style="68" customWidth="1"/>
    <col min="12290" max="12290" width="7.28515625" style="68" customWidth="1"/>
    <col min="12291" max="12291" width="11.42578125" style="68"/>
    <col min="12292" max="12292" width="5.7109375" style="68" customWidth="1"/>
    <col min="12293" max="12293" width="9.5703125" style="68" customWidth="1"/>
    <col min="12294" max="12294" width="14" style="68" customWidth="1"/>
    <col min="12295" max="12295" width="16.28515625" style="68" customWidth="1"/>
    <col min="12296" max="12296" width="15.85546875" style="68" customWidth="1"/>
    <col min="12297" max="12297" width="11.7109375" style="68" customWidth="1"/>
    <col min="12298" max="12298" width="8.28515625" style="68" customWidth="1"/>
    <col min="12299" max="12299" width="16.5703125" style="68" customWidth="1"/>
    <col min="12300" max="12543" width="11.42578125" style="68"/>
    <col min="12544" max="12544" width="22.7109375" style="68" customWidth="1"/>
    <col min="12545" max="12545" width="15.42578125" style="68" customWidth="1"/>
    <col min="12546" max="12546" width="7.28515625" style="68" customWidth="1"/>
    <col min="12547" max="12547" width="11.42578125" style="68"/>
    <col min="12548" max="12548" width="5.7109375" style="68" customWidth="1"/>
    <col min="12549" max="12549" width="9.5703125" style="68" customWidth="1"/>
    <col min="12550" max="12550" width="14" style="68" customWidth="1"/>
    <col min="12551" max="12551" width="16.28515625" style="68" customWidth="1"/>
    <col min="12552" max="12552" width="15.85546875" style="68" customWidth="1"/>
    <col min="12553" max="12553" width="11.7109375" style="68" customWidth="1"/>
    <col min="12554" max="12554" width="8.28515625" style="68" customWidth="1"/>
    <col min="12555" max="12555" width="16.5703125" style="68" customWidth="1"/>
    <col min="12556" max="12799" width="11.42578125" style="68"/>
    <col min="12800" max="12800" width="22.7109375" style="68" customWidth="1"/>
    <col min="12801" max="12801" width="15.42578125" style="68" customWidth="1"/>
    <col min="12802" max="12802" width="7.28515625" style="68" customWidth="1"/>
    <col min="12803" max="12803" width="11.42578125" style="68"/>
    <col min="12804" max="12804" width="5.7109375" style="68" customWidth="1"/>
    <col min="12805" max="12805" width="9.5703125" style="68" customWidth="1"/>
    <col min="12806" max="12806" width="14" style="68" customWidth="1"/>
    <col min="12807" max="12807" width="16.28515625" style="68" customWidth="1"/>
    <col min="12808" max="12808" width="15.85546875" style="68" customWidth="1"/>
    <col min="12809" max="12809" width="11.7109375" style="68" customWidth="1"/>
    <col min="12810" max="12810" width="8.28515625" style="68" customWidth="1"/>
    <col min="12811" max="12811" width="16.5703125" style="68" customWidth="1"/>
    <col min="12812" max="13055" width="11.42578125" style="68"/>
    <col min="13056" max="13056" width="22.7109375" style="68" customWidth="1"/>
    <col min="13057" max="13057" width="15.42578125" style="68" customWidth="1"/>
    <col min="13058" max="13058" width="7.28515625" style="68" customWidth="1"/>
    <col min="13059" max="13059" width="11.42578125" style="68"/>
    <col min="13060" max="13060" width="5.7109375" style="68" customWidth="1"/>
    <col min="13061" max="13061" width="9.5703125" style="68" customWidth="1"/>
    <col min="13062" max="13062" width="14" style="68" customWidth="1"/>
    <col min="13063" max="13063" width="16.28515625" style="68" customWidth="1"/>
    <col min="13064" max="13064" width="15.85546875" style="68" customWidth="1"/>
    <col min="13065" max="13065" width="11.7109375" style="68" customWidth="1"/>
    <col min="13066" max="13066" width="8.28515625" style="68" customWidth="1"/>
    <col min="13067" max="13067" width="16.5703125" style="68" customWidth="1"/>
    <col min="13068" max="13311" width="11.42578125" style="68"/>
    <col min="13312" max="13312" width="22.7109375" style="68" customWidth="1"/>
    <col min="13313" max="13313" width="15.42578125" style="68" customWidth="1"/>
    <col min="13314" max="13314" width="7.28515625" style="68" customWidth="1"/>
    <col min="13315" max="13315" width="11.42578125" style="68"/>
    <col min="13316" max="13316" width="5.7109375" style="68" customWidth="1"/>
    <col min="13317" max="13317" width="9.5703125" style="68" customWidth="1"/>
    <col min="13318" max="13318" width="14" style="68" customWidth="1"/>
    <col min="13319" max="13319" width="16.28515625" style="68" customWidth="1"/>
    <col min="13320" max="13320" width="15.85546875" style="68" customWidth="1"/>
    <col min="13321" max="13321" width="11.7109375" style="68" customWidth="1"/>
    <col min="13322" max="13322" width="8.28515625" style="68" customWidth="1"/>
    <col min="13323" max="13323" width="16.5703125" style="68" customWidth="1"/>
    <col min="13324" max="13567" width="11.42578125" style="68"/>
    <col min="13568" max="13568" width="22.7109375" style="68" customWidth="1"/>
    <col min="13569" max="13569" width="15.42578125" style="68" customWidth="1"/>
    <col min="13570" max="13570" width="7.28515625" style="68" customWidth="1"/>
    <col min="13571" max="13571" width="11.42578125" style="68"/>
    <col min="13572" max="13572" width="5.7109375" style="68" customWidth="1"/>
    <col min="13573" max="13573" width="9.5703125" style="68" customWidth="1"/>
    <col min="13574" max="13574" width="14" style="68" customWidth="1"/>
    <col min="13575" max="13575" width="16.28515625" style="68" customWidth="1"/>
    <col min="13576" max="13576" width="15.85546875" style="68" customWidth="1"/>
    <col min="13577" max="13577" width="11.7109375" style="68" customWidth="1"/>
    <col min="13578" max="13578" width="8.28515625" style="68" customWidth="1"/>
    <col min="13579" max="13579" width="16.5703125" style="68" customWidth="1"/>
    <col min="13580" max="13823" width="11.42578125" style="68"/>
    <col min="13824" max="13824" width="22.7109375" style="68" customWidth="1"/>
    <col min="13825" max="13825" width="15.42578125" style="68" customWidth="1"/>
    <col min="13826" max="13826" width="7.28515625" style="68" customWidth="1"/>
    <col min="13827" max="13827" width="11.42578125" style="68"/>
    <col min="13828" max="13828" width="5.7109375" style="68" customWidth="1"/>
    <col min="13829" max="13829" width="9.5703125" style="68" customWidth="1"/>
    <col min="13830" max="13830" width="14" style="68" customWidth="1"/>
    <col min="13831" max="13831" width="16.28515625" style="68" customWidth="1"/>
    <col min="13832" max="13832" width="15.85546875" style="68" customWidth="1"/>
    <col min="13833" max="13833" width="11.7109375" style="68" customWidth="1"/>
    <col min="13834" max="13834" width="8.28515625" style="68" customWidth="1"/>
    <col min="13835" max="13835" width="16.5703125" style="68" customWidth="1"/>
    <col min="13836" max="14079" width="11.42578125" style="68"/>
    <col min="14080" max="14080" width="22.7109375" style="68" customWidth="1"/>
    <col min="14081" max="14081" width="15.42578125" style="68" customWidth="1"/>
    <col min="14082" max="14082" width="7.28515625" style="68" customWidth="1"/>
    <col min="14083" max="14083" width="11.42578125" style="68"/>
    <col min="14084" max="14084" width="5.7109375" style="68" customWidth="1"/>
    <col min="14085" max="14085" width="9.5703125" style="68" customWidth="1"/>
    <col min="14086" max="14086" width="14" style="68" customWidth="1"/>
    <col min="14087" max="14087" width="16.28515625" style="68" customWidth="1"/>
    <col min="14088" max="14088" width="15.85546875" style="68" customWidth="1"/>
    <col min="14089" max="14089" width="11.7109375" style="68" customWidth="1"/>
    <col min="14090" max="14090" width="8.28515625" style="68" customWidth="1"/>
    <col min="14091" max="14091" width="16.5703125" style="68" customWidth="1"/>
    <col min="14092" max="14335" width="11.42578125" style="68"/>
    <col min="14336" max="14336" width="22.7109375" style="68" customWidth="1"/>
    <col min="14337" max="14337" width="15.42578125" style="68" customWidth="1"/>
    <col min="14338" max="14338" width="7.28515625" style="68" customWidth="1"/>
    <col min="14339" max="14339" width="11.42578125" style="68"/>
    <col min="14340" max="14340" width="5.7109375" style="68" customWidth="1"/>
    <col min="14341" max="14341" width="9.5703125" style="68" customWidth="1"/>
    <col min="14342" max="14342" width="14" style="68" customWidth="1"/>
    <col min="14343" max="14343" width="16.28515625" style="68" customWidth="1"/>
    <col min="14344" max="14344" width="15.85546875" style="68" customWidth="1"/>
    <col min="14345" max="14345" width="11.7109375" style="68" customWidth="1"/>
    <col min="14346" max="14346" width="8.28515625" style="68" customWidth="1"/>
    <col min="14347" max="14347" width="16.5703125" style="68" customWidth="1"/>
    <col min="14348" max="14591" width="11.42578125" style="68"/>
    <col min="14592" max="14592" width="22.7109375" style="68" customWidth="1"/>
    <col min="14593" max="14593" width="15.42578125" style="68" customWidth="1"/>
    <col min="14594" max="14594" width="7.28515625" style="68" customWidth="1"/>
    <col min="14595" max="14595" width="11.42578125" style="68"/>
    <col min="14596" max="14596" width="5.7109375" style="68" customWidth="1"/>
    <col min="14597" max="14597" width="9.5703125" style="68" customWidth="1"/>
    <col min="14598" max="14598" width="14" style="68" customWidth="1"/>
    <col min="14599" max="14599" width="16.28515625" style="68" customWidth="1"/>
    <col min="14600" max="14600" width="15.85546875" style="68" customWidth="1"/>
    <col min="14601" max="14601" width="11.7109375" style="68" customWidth="1"/>
    <col min="14602" max="14602" width="8.28515625" style="68" customWidth="1"/>
    <col min="14603" max="14603" width="16.5703125" style="68" customWidth="1"/>
    <col min="14604" max="14847" width="11.42578125" style="68"/>
    <col min="14848" max="14848" width="22.7109375" style="68" customWidth="1"/>
    <col min="14849" max="14849" width="15.42578125" style="68" customWidth="1"/>
    <col min="14850" max="14850" width="7.28515625" style="68" customWidth="1"/>
    <col min="14851" max="14851" width="11.42578125" style="68"/>
    <col min="14852" max="14852" width="5.7109375" style="68" customWidth="1"/>
    <col min="14853" max="14853" width="9.5703125" style="68" customWidth="1"/>
    <col min="14854" max="14854" width="14" style="68" customWidth="1"/>
    <col min="14855" max="14855" width="16.28515625" style="68" customWidth="1"/>
    <col min="14856" max="14856" width="15.85546875" style="68" customWidth="1"/>
    <col min="14857" max="14857" width="11.7109375" style="68" customWidth="1"/>
    <col min="14858" max="14858" width="8.28515625" style="68" customWidth="1"/>
    <col min="14859" max="14859" width="16.5703125" style="68" customWidth="1"/>
    <col min="14860" max="15103" width="11.42578125" style="68"/>
    <col min="15104" max="15104" width="22.7109375" style="68" customWidth="1"/>
    <col min="15105" max="15105" width="15.42578125" style="68" customWidth="1"/>
    <col min="15106" max="15106" width="7.28515625" style="68" customWidth="1"/>
    <col min="15107" max="15107" width="11.42578125" style="68"/>
    <col min="15108" max="15108" width="5.7109375" style="68" customWidth="1"/>
    <col min="15109" max="15109" width="9.5703125" style="68" customWidth="1"/>
    <col min="15110" max="15110" width="14" style="68" customWidth="1"/>
    <col min="15111" max="15111" width="16.28515625" style="68" customWidth="1"/>
    <col min="15112" max="15112" width="15.85546875" style="68" customWidth="1"/>
    <col min="15113" max="15113" width="11.7109375" style="68" customWidth="1"/>
    <col min="15114" max="15114" width="8.28515625" style="68" customWidth="1"/>
    <col min="15115" max="15115" width="16.5703125" style="68" customWidth="1"/>
    <col min="15116" max="15359" width="11.42578125" style="68"/>
    <col min="15360" max="15360" width="22.7109375" style="68" customWidth="1"/>
    <col min="15361" max="15361" width="15.42578125" style="68" customWidth="1"/>
    <col min="15362" max="15362" width="7.28515625" style="68" customWidth="1"/>
    <col min="15363" max="15363" width="11.42578125" style="68"/>
    <col min="15364" max="15364" width="5.7109375" style="68" customWidth="1"/>
    <col min="15365" max="15365" width="9.5703125" style="68" customWidth="1"/>
    <col min="15366" max="15366" width="14" style="68" customWidth="1"/>
    <col min="15367" max="15367" width="16.28515625" style="68" customWidth="1"/>
    <col min="15368" max="15368" width="15.85546875" style="68" customWidth="1"/>
    <col min="15369" max="15369" width="11.7109375" style="68" customWidth="1"/>
    <col min="15370" max="15370" width="8.28515625" style="68" customWidth="1"/>
    <col min="15371" max="15371" width="16.5703125" style="68" customWidth="1"/>
    <col min="15372" max="15615" width="11.42578125" style="68"/>
    <col min="15616" max="15616" width="22.7109375" style="68" customWidth="1"/>
    <col min="15617" max="15617" width="15.42578125" style="68" customWidth="1"/>
    <col min="15618" max="15618" width="7.28515625" style="68" customWidth="1"/>
    <col min="15619" max="15619" width="11.42578125" style="68"/>
    <col min="15620" max="15620" width="5.7109375" style="68" customWidth="1"/>
    <col min="15621" max="15621" width="9.5703125" style="68" customWidth="1"/>
    <col min="15622" max="15622" width="14" style="68" customWidth="1"/>
    <col min="15623" max="15623" width="16.28515625" style="68" customWidth="1"/>
    <col min="15624" max="15624" width="15.85546875" style="68" customWidth="1"/>
    <col min="15625" max="15625" width="11.7109375" style="68" customWidth="1"/>
    <col min="15626" max="15626" width="8.28515625" style="68" customWidth="1"/>
    <col min="15627" max="15627" width="16.5703125" style="68" customWidth="1"/>
    <col min="15628" max="15871" width="11.42578125" style="68"/>
    <col min="15872" max="15872" width="22.7109375" style="68" customWidth="1"/>
    <col min="15873" max="15873" width="15.42578125" style="68" customWidth="1"/>
    <col min="15874" max="15874" width="7.28515625" style="68" customWidth="1"/>
    <col min="15875" max="15875" width="11.42578125" style="68"/>
    <col min="15876" max="15876" width="5.7109375" style="68" customWidth="1"/>
    <col min="15877" max="15877" width="9.5703125" style="68" customWidth="1"/>
    <col min="15878" max="15878" width="14" style="68" customWidth="1"/>
    <col min="15879" max="15879" width="16.28515625" style="68" customWidth="1"/>
    <col min="15880" max="15880" width="15.85546875" style="68" customWidth="1"/>
    <col min="15881" max="15881" width="11.7109375" style="68" customWidth="1"/>
    <col min="15882" max="15882" width="8.28515625" style="68" customWidth="1"/>
    <col min="15883" max="15883" width="16.5703125" style="68" customWidth="1"/>
    <col min="15884" max="16127" width="11.42578125" style="68"/>
    <col min="16128" max="16128" width="22.7109375" style="68" customWidth="1"/>
    <col min="16129" max="16129" width="15.42578125" style="68" customWidth="1"/>
    <col min="16130" max="16130" width="7.28515625" style="68" customWidth="1"/>
    <col min="16131" max="16131" width="11.42578125" style="68"/>
    <col min="16132" max="16132" width="5.7109375" style="68" customWidth="1"/>
    <col min="16133" max="16133" width="9.5703125" style="68" customWidth="1"/>
    <col min="16134" max="16134" width="14" style="68" customWidth="1"/>
    <col min="16135" max="16135" width="16.28515625" style="68" customWidth="1"/>
    <col min="16136" max="16136" width="15.85546875" style="68" customWidth="1"/>
    <col min="16137" max="16137" width="11.7109375" style="68" customWidth="1"/>
    <col min="16138" max="16138" width="8.28515625" style="68" customWidth="1"/>
    <col min="16139" max="16139" width="16.5703125" style="68" customWidth="1"/>
    <col min="16140" max="16384" width="11.42578125" style="68"/>
  </cols>
  <sheetData>
    <row r="1" spans="1:12">
      <c r="A1" s="624"/>
      <c r="B1" s="627"/>
      <c r="C1" s="628"/>
      <c r="D1" s="628"/>
      <c r="E1" s="628"/>
      <c r="F1" s="628"/>
      <c r="G1" s="628"/>
      <c r="H1" s="629"/>
      <c r="I1" s="584" t="s">
        <v>70</v>
      </c>
      <c r="J1" s="757" t="s">
        <v>71</v>
      </c>
      <c r="K1" s="758"/>
      <c r="L1" s="759"/>
    </row>
    <row r="2" spans="1:12">
      <c r="A2" s="625"/>
      <c r="B2" s="592" t="s">
        <v>72</v>
      </c>
      <c r="C2" s="593"/>
      <c r="D2" s="593"/>
      <c r="E2" s="593"/>
      <c r="F2" s="593"/>
      <c r="G2" s="593"/>
      <c r="H2" s="594"/>
      <c r="I2" s="585"/>
      <c r="J2" s="760"/>
      <c r="K2" s="761"/>
      <c r="L2" s="762"/>
    </row>
    <row r="3" spans="1:12">
      <c r="A3" s="625"/>
      <c r="B3" s="595" t="s">
        <v>73</v>
      </c>
      <c r="C3" s="596"/>
      <c r="D3" s="596"/>
      <c r="E3" s="596"/>
      <c r="F3" s="596"/>
      <c r="G3" s="596"/>
      <c r="H3" s="597"/>
      <c r="I3" s="598" t="s">
        <v>74</v>
      </c>
      <c r="J3" s="601">
        <v>1</v>
      </c>
      <c r="K3" s="602"/>
      <c r="L3" s="603"/>
    </row>
    <row r="4" spans="1:12">
      <c r="A4" s="625"/>
      <c r="B4" s="595" t="s">
        <v>75</v>
      </c>
      <c r="C4" s="596"/>
      <c r="D4" s="596"/>
      <c r="E4" s="596"/>
      <c r="F4" s="596"/>
      <c r="G4" s="596"/>
      <c r="H4" s="597"/>
      <c r="I4" s="599"/>
      <c r="J4" s="604"/>
      <c r="K4" s="605"/>
      <c r="L4" s="606"/>
    </row>
    <row r="5" spans="1:12">
      <c r="A5" s="625"/>
      <c r="B5" s="607" t="s">
        <v>76</v>
      </c>
      <c r="C5" s="608"/>
      <c r="D5" s="608"/>
      <c r="E5" s="608"/>
      <c r="F5" s="608"/>
      <c r="G5" s="608"/>
      <c r="H5" s="609"/>
      <c r="I5" s="598" t="s">
        <v>77</v>
      </c>
      <c r="J5" s="614"/>
      <c r="K5" s="614" t="s">
        <v>78</v>
      </c>
      <c r="L5" s="616"/>
    </row>
    <row r="6" spans="1:12" ht="13.5" customHeight="1" thickBot="1">
      <c r="A6" s="626"/>
      <c r="B6" s="618"/>
      <c r="C6" s="619"/>
      <c r="D6" s="619"/>
      <c r="E6" s="619"/>
      <c r="F6" s="619"/>
      <c r="G6" s="619"/>
      <c r="H6" s="620"/>
      <c r="I6" s="613"/>
      <c r="J6" s="615"/>
      <c r="K6" s="615"/>
      <c r="L6" s="617"/>
    </row>
    <row r="7" spans="1:12" s="205" customFormat="1" ht="9" thickBot="1">
      <c r="A7" s="209"/>
      <c r="B7" s="208"/>
      <c r="C7" s="208"/>
      <c r="D7" s="208"/>
      <c r="E7" s="208"/>
      <c r="F7" s="208"/>
      <c r="G7" s="208"/>
      <c r="H7" s="208"/>
      <c r="I7" s="208"/>
      <c r="J7" s="207"/>
      <c r="K7" s="207"/>
      <c r="L7" s="206"/>
    </row>
    <row r="8" spans="1:12" ht="21.95" customHeight="1">
      <c r="A8" s="204"/>
      <c r="B8" s="202"/>
      <c r="C8" s="202"/>
      <c r="D8" s="202"/>
      <c r="E8" s="202"/>
      <c r="F8" s="203"/>
      <c r="G8" s="202"/>
      <c r="H8" s="202"/>
      <c r="I8" s="201" t="s">
        <v>79</v>
      </c>
      <c r="J8" s="200"/>
      <c r="K8" s="200">
        <v>6</v>
      </c>
      <c r="L8" s="199">
        <v>2024</v>
      </c>
    </row>
    <row r="9" spans="1:12" s="192" customFormat="1" ht="11.25">
      <c r="A9" s="198"/>
      <c r="B9" s="196"/>
      <c r="C9" s="196"/>
      <c r="D9" s="196"/>
      <c r="E9" s="196"/>
      <c r="F9" s="197"/>
      <c r="G9" s="196"/>
      <c r="H9" s="196"/>
      <c r="I9" s="195"/>
      <c r="J9" s="194" t="s">
        <v>80</v>
      </c>
      <c r="K9" s="194" t="s">
        <v>81</v>
      </c>
      <c r="L9" s="193" t="s">
        <v>82</v>
      </c>
    </row>
    <row r="10" spans="1:12" ht="27.75" customHeight="1">
      <c r="A10" s="621" t="s">
        <v>83</v>
      </c>
      <c r="B10" s="622"/>
      <c r="C10" s="622"/>
      <c r="D10" s="622"/>
      <c r="E10" s="191"/>
      <c r="G10" s="623" t="s">
        <v>84</v>
      </c>
      <c r="H10" s="623"/>
      <c r="I10" s="190"/>
      <c r="J10" s="189"/>
      <c r="K10" s="189"/>
      <c r="L10" s="188"/>
    </row>
    <row r="11" spans="1:12" ht="24" customHeight="1">
      <c r="A11" s="82" t="s">
        <v>85</v>
      </c>
      <c r="B11" s="600"/>
      <c r="C11" s="600"/>
      <c r="D11" s="600"/>
      <c r="E11" s="75"/>
      <c r="F11" s="187"/>
      <c r="H11" s="186" t="s">
        <v>86</v>
      </c>
      <c r="I11" s="600"/>
      <c r="J11" s="600"/>
      <c r="K11" s="600"/>
      <c r="L11" s="74"/>
    </row>
    <row r="12" spans="1:12" ht="13.5" thickBot="1">
      <c r="A12" s="185"/>
      <c r="B12" s="184"/>
      <c r="C12" s="183"/>
      <c r="D12" s="183"/>
      <c r="E12" s="183"/>
      <c r="F12" s="184"/>
      <c r="G12" s="183"/>
      <c r="H12" s="184"/>
      <c r="I12" s="183"/>
      <c r="J12" s="611"/>
      <c r="K12" s="611"/>
      <c r="L12" s="612"/>
    </row>
    <row r="13" spans="1:12">
      <c r="A13" s="90"/>
      <c r="B13" s="89"/>
      <c r="C13" s="89"/>
      <c r="D13" s="89"/>
      <c r="E13" s="89"/>
      <c r="F13" s="89"/>
      <c r="G13" s="89"/>
      <c r="H13" s="89"/>
      <c r="I13" s="89"/>
      <c r="J13" s="89"/>
      <c r="K13" s="89"/>
      <c r="L13" s="88"/>
    </row>
    <row r="14" spans="1:12">
      <c r="A14" s="182" t="s">
        <v>87</v>
      </c>
      <c r="B14" s="181"/>
      <c r="C14" s="179" t="s">
        <v>78</v>
      </c>
      <c r="D14" s="180"/>
      <c r="F14" s="165"/>
      <c r="G14" s="165"/>
      <c r="H14" s="165"/>
      <c r="I14" s="165"/>
      <c r="J14" s="165"/>
      <c r="K14" s="165"/>
      <c r="L14" s="77"/>
    </row>
    <row r="15" spans="1:12" ht="19.5" customHeight="1">
      <c r="A15" s="173" t="s">
        <v>88</v>
      </c>
      <c r="B15" s="610"/>
      <c r="C15" s="610"/>
      <c r="D15" s="610"/>
      <c r="E15" s="610"/>
      <c r="F15" s="610"/>
      <c r="G15" s="610"/>
      <c r="H15" s="610"/>
      <c r="I15" s="610"/>
      <c r="J15" s="610"/>
      <c r="K15" s="610"/>
      <c r="L15" s="77"/>
    </row>
    <row r="16" spans="1:12" ht="18" customHeight="1">
      <c r="A16" s="173"/>
      <c r="B16" s="630"/>
      <c r="C16" s="630"/>
      <c r="D16" s="630"/>
      <c r="E16" s="630"/>
      <c r="F16" s="630"/>
      <c r="G16" s="630"/>
      <c r="H16" s="630"/>
      <c r="I16" s="630"/>
      <c r="J16" s="630"/>
      <c r="K16" s="630"/>
      <c r="L16" s="77"/>
    </row>
    <row r="17" spans="1:12" ht="6" customHeight="1">
      <c r="A17" s="173"/>
      <c r="B17" s="172"/>
      <c r="C17" s="178"/>
      <c r="D17" s="178"/>
      <c r="E17" s="178"/>
      <c r="F17" s="178"/>
      <c r="G17" s="178"/>
      <c r="H17" s="178"/>
      <c r="I17" s="178"/>
      <c r="J17" s="178"/>
      <c r="K17" s="178"/>
      <c r="L17" s="177"/>
    </row>
    <row r="18" spans="1:12" ht="18" customHeight="1">
      <c r="A18" s="173" t="s">
        <v>89</v>
      </c>
      <c r="B18" s="610"/>
      <c r="C18" s="610"/>
      <c r="D18" s="610"/>
      <c r="E18" s="610"/>
      <c r="F18" s="610"/>
      <c r="G18" s="610"/>
      <c r="H18" s="179" t="s">
        <v>90</v>
      </c>
      <c r="I18" s="643"/>
      <c r="J18" s="643"/>
      <c r="K18" s="643"/>
      <c r="L18" s="644"/>
    </row>
    <row r="19" spans="1:12" ht="4.5" customHeight="1">
      <c r="A19" s="173"/>
      <c r="B19" s="172"/>
      <c r="C19" s="178"/>
      <c r="D19" s="178"/>
      <c r="E19" s="178"/>
      <c r="F19" s="178"/>
      <c r="G19" s="178"/>
      <c r="H19" s="178"/>
      <c r="I19" s="178"/>
      <c r="J19" s="178"/>
      <c r="K19" s="178"/>
      <c r="L19" s="177"/>
    </row>
    <row r="20" spans="1:12" ht="18.75" customHeight="1">
      <c r="A20" s="173" t="s">
        <v>91</v>
      </c>
      <c r="B20" s="610"/>
      <c r="C20" s="610"/>
      <c r="D20" s="610"/>
      <c r="E20" s="610"/>
      <c r="F20" s="610"/>
      <c r="G20" s="610"/>
      <c r="H20" s="610"/>
      <c r="I20" s="610"/>
      <c r="J20" s="610"/>
      <c r="K20" s="610"/>
      <c r="L20" s="637"/>
    </row>
    <row r="21" spans="1:12" ht="3.75" customHeight="1">
      <c r="A21" s="173"/>
      <c r="B21" s="172"/>
      <c r="C21" s="75"/>
      <c r="D21" s="75"/>
      <c r="E21" s="75"/>
      <c r="F21" s="75"/>
      <c r="G21" s="75"/>
      <c r="H21" s="75"/>
      <c r="I21" s="75"/>
      <c r="J21" s="75"/>
      <c r="K21" s="75"/>
      <c r="L21" s="74"/>
    </row>
    <row r="22" spans="1:12" ht="18" customHeight="1">
      <c r="A22" s="173" t="s">
        <v>92</v>
      </c>
      <c r="B22" s="610"/>
      <c r="C22" s="610"/>
      <c r="D22" s="610"/>
      <c r="E22" s="610"/>
      <c r="F22" s="610"/>
      <c r="G22" s="610"/>
      <c r="H22" s="610"/>
      <c r="I22" s="175" t="s">
        <v>93</v>
      </c>
      <c r="J22" s="176"/>
      <c r="K22" s="175" t="s">
        <v>78</v>
      </c>
      <c r="L22" s="174"/>
    </row>
    <row r="23" spans="1:12" ht="3.75" customHeight="1">
      <c r="A23" s="173"/>
      <c r="B23" s="172"/>
      <c r="C23" s="75"/>
      <c r="D23" s="75"/>
      <c r="E23" s="75"/>
      <c r="F23" s="75"/>
      <c r="G23" s="75"/>
      <c r="H23" s="75"/>
      <c r="I23" s="75"/>
      <c r="J23" s="75"/>
      <c r="K23" s="75"/>
      <c r="L23" s="74"/>
    </row>
    <row r="24" spans="1:12" ht="19.5" customHeight="1">
      <c r="A24" s="173" t="s">
        <v>94</v>
      </c>
      <c r="B24" s="172"/>
      <c r="C24" s="75"/>
      <c r="D24" s="75"/>
      <c r="E24" s="638"/>
      <c r="F24" s="638"/>
      <c r="G24" s="171"/>
      <c r="H24" s="171"/>
      <c r="J24" s="75"/>
      <c r="K24" s="75"/>
      <c r="L24" s="74"/>
    </row>
    <row r="25" spans="1:12" s="166" customFormat="1" ht="11.25">
      <c r="A25" s="170"/>
      <c r="B25" s="169"/>
      <c r="C25" s="168"/>
      <c r="D25" s="168"/>
      <c r="E25" s="639" t="s">
        <v>80</v>
      </c>
      <c r="F25" s="639"/>
      <c r="G25" s="168" t="s">
        <v>81</v>
      </c>
      <c r="H25" s="168" t="s">
        <v>82</v>
      </c>
      <c r="J25" s="168"/>
      <c r="K25" s="168"/>
      <c r="L25" s="167"/>
    </row>
    <row r="26" spans="1:12" ht="12.75" customHeight="1">
      <c r="A26" s="78"/>
      <c r="B26" s="165"/>
      <c r="C26" s="165"/>
      <c r="D26" s="165"/>
      <c r="E26" s="165"/>
      <c r="F26" s="165"/>
      <c r="G26" s="165"/>
      <c r="H26" s="165"/>
      <c r="I26" s="165"/>
      <c r="J26" s="165"/>
      <c r="K26" s="165"/>
      <c r="L26" s="77"/>
    </row>
    <row r="27" spans="1:12" ht="15">
      <c r="A27" s="640" t="s">
        <v>95</v>
      </c>
      <c r="B27" s="641"/>
      <c r="C27" s="641"/>
      <c r="D27" s="641"/>
      <c r="E27" s="641"/>
      <c r="F27" s="641"/>
      <c r="G27" s="641"/>
      <c r="H27" s="641"/>
      <c r="I27" s="641"/>
      <c r="J27" s="641"/>
      <c r="K27" s="641"/>
      <c r="L27" s="642"/>
    </row>
    <row r="28" spans="1:12" ht="13.5" thickBot="1">
      <c r="A28" s="159"/>
      <c r="B28" s="153"/>
      <c r="C28" s="153"/>
      <c r="D28" s="153"/>
      <c r="E28" s="153"/>
      <c r="F28" s="153"/>
      <c r="G28" s="153"/>
      <c r="H28" s="153"/>
      <c r="I28" s="153"/>
      <c r="J28" s="153"/>
      <c r="K28" s="153"/>
      <c r="L28" s="152"/>
    </row>
    <row r="29" spans="1:12" ht="25.5">
      <c r="A29" s="163" t="s">
        <v>96</v>
      </c>
      <c r="B29" s="645" t="s">
        <v>97</v>
      </c>
      <c r="C29" s="646"/>
      <c r="D29" s="646"/>
      <c r="E29" s="646"/>
      <c r="F29" s="646"/>
      <c r="G29" s="646"/>
      <c r="H29" s="647"/>
      <c r="I29" s="164" t="s">
        <v>98</v>
      </c>
      <c r="J29" s="648" t="s">
        <v>99</v>
      </c>
      <c r="K29" s="649"/>
      <c r="L29" s="163" t="s">
        <v>13</v>
      </c>
    </row>
    <row r="30" spans="1:12" ht="15.75" customHeight="1" thickBot="1">
      <c r="A30" s="162" t="str">
        <f>'[142]PTO. GENERAL'!B23</f>
        <v>683.P</v>
      </c>
      <c r="B30" s="650" t="s">
        <v>219</v>
      </c>
      <c r="C30" s="651"/>
      <c r="D30" s="651"/>
      <c r="E30" s="651"/>
      <c r="F30" s="651"/>
      <c r="G30" s="651"/>
      <c r="H30" s="652"/>
      <c r="I30" s="161"/>
      <c r="J30" s="653" t="str">
        <f>'[142]PTO. GENERAL'!F23</f>
        <v>M2</v>
      </c>
      <c r="K30" s="654"/>
      <c r="L30" s="445">
        <f>+'PRESUPUESTO OFICIAL (Entidad)'!I25</f>
        <v>5</v>
      </c>
    </row>
    <row r="31" spans="1:12">
      <c r="A31" s="159"/>
      <c r="B31" s="153"/>
      <c r="C31" s="153"/>
      <c r="D31" s="153"/>
      <c r="E31" s="153"/>
      <c r="F31" s="153"/>
      <c r="G31" s="153"/>
      <c r="H31" s="153"/>
      <c r="I31" s="153"/>
      <c r="J31" s="153"/>
      <c r="K31" s="153"/>
      <c r="L31" s="152"/>
    </row>
    <row r="32" spans="1:12">
      <c r="A32" s="158" t="s">
        <v>100</v>
      </c>
      <c r="B32" s="157"/>
      <c r="C32" s="157"/>
      <c r="D32" s="157"/>
      <c r="E32" s="157"/>
      <c r="F32" s="157"/>
      <c r="G32" s="157"/>
      <c r="H32" s="157"/>
      <c r="I32" s="157"/>
      <c r="J32" s="157"/>
      <c r="K32" s="157"/>
      <c r="L32" s="156"/>
    </row>
    <row r="33" spans="1:12" ht="3.75" customHeight="1" thickBot="1">
      <c r="A33" s="155"/>
      <c r="B33" s="153"/>
      <c r="C33" s="153"/>
      <c r="D33" s="153"/>
      <c r="E33" s="153"/>
      <c r="F33" s="153"/>
      <c r="G33" s="154"/>
      <c r="H33" s="154"/>
      <c r="I33" s="153"/>
      <c r="J33" s="153"/>
      <c r="K33" s="153"/>
      <c r="L33" s="152"/>
    </row>
    <row r="34" spans="1:12" s="79" customFormat="1" ht="12">
      <c r="A34" s="655" t="s">
        <v>97</v>
      </c>
      <c r="B34" s="656"/>
      <c r="C34" s="656"/>
      <c r="D34" s="656"/>
      <c r="E34" s="656"/>
      <c r="F34" s="657"/>
      <c r="G34" s="658" t="s">
        <v>101</v>
      </c>
      <c r="H34" s="659"/>
      <c r="I34" s="141" t="s">
        <v>102</v>
      </c>
      <c r="J34" s="660" t="s">
        <v>103</v>
      </c>
      <c r="K34" s="657"/>
      <c r="L34" s="139" t="s">
        <v>104</v>
      </c>
    </row>
    <row r="35" spans="1:12" s="79" customFormat="1" ht="12">
      <c r="A35" s="434" t="s">
        <v>220</v>
      </c>
      <c r="B35" s="435"/>
      <c r="C35" s="435"/>
      <c r="D35" s="435"/>
      <c r="E35" s="435"/>
      <c r="F35" s="436"/>
      <c r="G35" s="437"/>
      <c r="H35" s="436"/>
      <c r="I35" s="438">
        <v>55000</v>
      </c>
      <c r="J35" s="437"/>
      <c r="K35" s="436">
        <v>25</v>
      </c>
      <c r="L35" s="439">
        <f>I35/K35</f>
        <v>2200</v>
      </c>
    </row>
    <row r="36" spans="1:12" s="79" customFormat="1" ht="12">
      <c r="A36" s="631" t="s">
        <v>212</v>
      </c>
      <c r="B36" s="632"/>
      <c r="C36" s="632"/>
      <c r="D36" s="632"/>
      <c r="E36" s="632"/>
      <c r="F36" s="633"/>
      <c r="G36" s="634"/>
      <c r="H36" s="633"/>
      <c r="I36" s="117"/>
      <c r="J36" s="635"/>
      <c r="K36" s="636"/>
      <c r="L36" s="114">
        <f>L60*0.1</f>
        <v>280.58333333333343</v>
      </c>
    </row>
    <row r="37" spans="1:12" s="79" customFormat="1" thickBot="1">
      <c r="A37" s="663"/>
      <c r="B37" s="664"/>
      <c r="C37" s="664"/>
      <c r="D37" s="664"/>
      <c r="E37" s="664"/>
      <c r="F37" s="665"/>
      <c r="G37" s="666"/>
      <c r="H37" s="665"/>
      <c r="I37" s="115"/>
      <c r="J37" s="667"/>
      <c r="K37" s="668"/>
      <c r="L37" s="135"/>
    </row>
    <row r="38" spans="1:12" s="79" customFormat="1" thickBot="1">
      <c r="A38" s="669" t="s">
        <v>105</v>
      </c>
      <c r="B38" s="670"/>
      <c r="C38" s="670"/>
      <c r="D38" s="670"/>
      <c r="E38" s="670"/>
      <c r="F38" s="670"/>
      <c r="G38" s="670"/>
      <c r="H38" s="670"/>
      <c r="I38" s="670"/>
      <c r="J38" s="670"/>
      <c r="K38" s="671"/>
      <c r="L38" s="91">
        <f>SUM(L36:L37)</f>
        <v>280.58333333333343</v>
      </c>
    </row>
    <row r="39" spans="1:12" s="79" customFormat="1" ht="12">
      <c r="A39" s="144"/>
      <c r="B39" s="93"/>
      <c r="C39" s="93"/>
      <c r="D39" s="93"/>
      <c r="E39" s="93"/>
      <c r="F39" s="93"/>
      <c r="G39" s="93"/>
      <c r="H39" s="93"/>
      <c r="I39" s="93"/>
      <c r="J39" s="93"/>
      <c r="K39" s="93"/>
      <c r="L39" s="92"/>
    </row>
    <row r="40" spans="1:12">
      <c r="A40" s="112" t="s">
        <v>106</v>
      </c>
      <c r="B40" s="111"/>
      <c r="C40" s="111"/>
      <c r="D40" s="111"/>
      <c r="E40" s="111"/>
      <c r="F40" s="111"/>
      <c r="G40" s="111"/>
      <c r="H40" s="111"/>
      <c r="I40" s="111"/>
      <c r="J40" s="111"/>
      <c r="K40" s="111"/>
      <c r="L40" s="110"/>
    </row>
    <row r="41" spans="1:12" s="79" customFormat="1" ht="3.75" customHeight="1" thickBot="1">
      <c r="A41" s="143"/>
      <c r="B41" s="142"/>
      <c r="C41" s="142"/>
      <c r="D41" s="142"/>
      <c r="E41" s="142"/>
      <c r="F41" s="142"/>
      <c r="G41" s="142"/>
      <c r="H41" s="93"/>
      <c r="I41" s="93"/>
      <c r="J41" s="93"/>
      <c r="K41" s="93"/>
      <c r="L41" s="92"/>
    </row>
    <row r="42" spans="1:12" s="79" customFormat="1" ht="12">
      <c r="A42" s="655" t="s">
        <v>97</v>
      </c>
      <c r="B42" s="656"/>
      <c r="C42" s="656"/>
      <c r="D42" s="656"/>
      <c r="E42" s="656"/>
      <c r="F42" s="656"/>
      <c r="G42" s="657"/>
      <c r="H42" s="140" t="s">
        <v>99</v>
      </c>
      <c r="I42" s="141" t="s">
        <v>13</v>
      </c>
      <c r="J42" s="660" t="s">
        <v>107</v>
      </c>
      <c r="K42" s="657"/>
      <c r="L42" s="139" t="s">
        <v>104</v>
      </c>
    </row>
    <row r="43" spans="1:12" s="79" customFormat="1" ht="12">
      <c r="A43" s="631" t="s">
        <v>221</v>
      </c>
      <c r="B43" s="632"/>
      <c r="C43" s="632"/>
      <c r="D43" s="632"/>
      <c r="E43" s="632"/>
      <c r="F43" s="632"/>
      <c r="G43" s="633"/>
      <c r="H43" s="138" t="s">
        <v>22</v>
      </c>
      <c r="I43" s="129">
        <v>0.15</v>
      </c>
      <c r="J43" s="661">
        <v>460000</v>
      </c>
      <c r="K43" s="662"/>
      <c r="L43" s="114">
        <f>I43*J43</f>
        <v>69000</v>
      </c>
    </row>
    <row r="44" spans="1:12" s="79" customFormat="1" ht="12">
      <c r="A44" s="120" t="s">
        <v>222</v>
      </c>
      <c r="B44" s="119"/>
      <c r="C44" s="119"/>
      <c r="D44" s="119"/>
      <c r="E44" s="119"/>
      <c r="F44" s="119"/>
      <c r="G44" s="132"/>
      <c r="H44" s="137" t="s">
        <v>181</v>
      </c>
      <c r="I44" s="440">
        <v>1.1000000000000001</v>
      </c>
      <c r="J44" s="890">
        <v>5200</v>
      </c>
      <c r="K44" s="891"/>
      <c r="L44" s="114">
        <f>I44*J44</f>
        <v>5720.0000000000009</v>
      </c>
    </row>
    <row r="45" spans="1:12" s="79" customFormat="1" thickBot="1">
      <c r="A45" s="631" t="s">
        <v>223</v>
      </c>
      <c r="B45" s="632"/>
      <c r="C45" s="632"/>
      <c r="D45" s="632"/>
      <c r="E45" s="632"/>
      <c r="F45" s="632"/>
      <c r="G45" s="633"/>
      <c r="H45" s="137" t="s">
        <v>22</v>
      </c>
      <c r="I45" s="136">
        <v>0.2</v>
      </c>
      <c r="J45" s="672">
        <v>42840</v>
      </c>
      <c r="K45" s="673"/>
      <c r="L45" s="135">
        <f>I45*J45</f>
        <v>8568</v>
      </c>
    </row>
    <row r="46" spans="1:12" s="79" customFormat="1" thickBot="1">
      <c r="A46" s="669" t="s">
        <v>105</v>
      </c>
      <c r="B46" s="670"/>
      <c r="C46" s="670"/>
      <c r="D46" s="670"/>
      <c r="E46" s="670"/>
      <c r="F46" s="670"/>
      <c r="G46" s="670"/>
      <c r="H46" s="670"/>
      <c r="I46" s="670"/>
      <c r="J46" s="670"/>
      <c r="K46" s="671"/>
      <c r="L46" s="91">
        <f>SUM(L43:L45)</f>
        <v>83288</v>
      </c>
    </row>
    <row r="47" spans="1:12" s="79" customFormat="1" ht="12">
      <c r="A47" s="94"/>
      <c r="B47" s="93"/>
      <c r="C47" s="93"/>
      <c r="D47" s="93"/>
      <c r="E47" s="93"/>
      <c r="F47" s="93"/>
      <c r="G47" s="93"/>
      <c r="H47" s="93"/>
      <c r="I47" s="93"/>
      <c r="J47" s="93"/>
      <c r="K47" s="93"/>
      <c r="L47" s="92"/>
    </row>
    <row r="48" spans="1:12" s="79" customFormat="1">
      <c r="A48" s="112" t="s">
        <v>108</v>
      </c>
      <c r="B48" s="105"/>
      <c r="C48" s="105"/>
      <c r="D48" s="105"/>
      <c r="E48" s="105"/>
      <c r="F48" s="105"/>
      <c r="G48" s="105"/>
      <c r="H48" s="105"/>
      <c r="I48" s="105"/>
      <c r="J48" s="105"/>
      <c r="K48" s="105"/>
      <c r="L48" s="134"/>
    </row>
    <row r="49" spans="1:12" s="79" customFormat="1" ht="3.75" customHeight="1" thickBot="1">
      <c r="A49" s="94"/>
      <c r="B49" s="93"/>
      <c r="C49" s="93"/>
      <c r="D49" s="93"/>
      <c r="E49" s="93"/>
      <c r="F49" s="93"/>
      <c r="G49" s="93"/>
      <c r="H49" s="93"/>
      <c r="I49" s="93"/>
      <c r="J49" s="93"/>
      <c r="K49" s="93"/>
      <c r="L49" s="92"/>
    </row>
    <row r="50" spans="1:12" s="79" customFormat="1" ht="36" customHeight="1">
      <c r="A50" s="677" t="s">
        <v>109</v>
      </c>
      <c r="B50" s="678"/>
      <c r="C50" s="678"/>
      <c r="D50" s="678"/>
      <c r="E50" s="679"/>
      <c r="F50" s="124" t="s">
        <v>99</v>
      </c>
      <c r="G50" s="122" t="s">
        <v>110</v>
      </c>
      <c r="H50" s="123" t="s">
        <v>111</v>
      </c>
      <c r="I50" s="122" t="s">
        <v>112</v>
      </c>
      <c r="J50" s="680" t="s">
        <v>113</v>
      </c>
      <c r="K50" s="679"/>
      <c r="L50" s="133" t="s">
        <v>104</v>
      </c>
    </row>
    <row r="51" spans="1:12" s="79" customFormat="1" ht="12">
      <c r="A51" s="631" t="s">
        <v>223</v>
      </c>
      <c r="B51" s="632"/>
      <c r="C51" s="632"/>
      <c r="D51" s="632"/>
      <c r="E51" s="633"/>
      <c r="F51" s="131" t="str">
        <f>H45</f>
        <v>M3</v>
      </c>
      <c r="G51" s="129">
        <f>I45</f>
        <v>0.2</v>
      </c>
      <c r="H51" s="130">
        <v>12</v>
      </c>
      <c r="I51" s="129">
        <f>G51*H51</f>
        <v>2.4000000000000004</v>
      </c>
      <c r="J51" s="661">
        <v>1300</v>
      </c>
      <c r="K51" s="662"/>
      <c r="L51" s="114">
        <f>I51*J51</f>
        <v>3120.0000000000005</v>
      </c>
    </row>
    <row r="52" spans="1:12" s="79" customFormat="1" ht="15.75" customHeight="1" thickBot="1">
      <c r="A52" s="663"/>
      <c r="B52" s="664"/>
      <c r="C52" s="664"/>
      <c r="D52" s="664"/>
      <c r="E52" s="665"/>
      <c r="F52" s="128"/>
      <c r="G52" s="126"/>
      <c r="H52" s="127"/>
      <c r="I52" s="126"/>
      <c r="J52" s="672"/>
      <c r="K52" s="673"/>
      <c r="L52" s="125"/>
    </row>
    <row r="53" spans="1:12" s="79" customFormat="1" thickBot="1">
      <c r="A53" s="674" t="s">
        <v>105</v>
      </c>
      <c r="B53" s="675"/>
      <c r="C53" s="675"/>
      <c r="D53" s="675"/>
      <c r="E53" s="675"/>
      <c r="F53" s="675"/>
      <c r="G53" s="675"/>
      <c r="H53" s="675"/>
      <c r="I53" s="675"/>
      <c r="J53" s="675"/>
      <c r="K53" s="676"/>
      <c r="L53" s="91">
        <f>SUM(L51:L52)</f>
        <v>3120.0000000000005</v>
      </c>
    </row>
    <row r="54" spans="1:12" s="79" customFormat="1" ht="12">
      <c r="A54" s="94"/>
      <c r="B54" s="93"/>
      <c r="C54" s="93"/>
      <c r="D54" s="93"/>
      <c r="E54" s="93"/>
      <c r="F54" s="93"/>
      <c r="G54" s="93"/>
      <c r="H54" s="93"/>
      <c r="I54" s="93"/>
      <c r="J54" s="93"/>
      <c r="K54" s="93"/>
      <c r="L54" s="92"/>
    </row>
    <row r="55" spans="1:12">
      <c r="A55" s="112" t="s">
        <v>114</v>
      </c>
      <c r="B55" s="111"/>
      <c r="C55" s="111"/>
      <c r="D55" s="111"/>
      <c r="E55" s="111"/>
      <c r="F55" s="111"/>
      <c r="G55" s="111"/>
      <c r="H55" s="111"/>
      <c r="I55" s="111"/>
      <c r="J55" s="111"/>
      <c r="K55" s="111"/>
      <c r="L55" s="110"/>
    </row>
    <row r="56" spans="1:12" s="79" customFormat="1" ht="3.75" customHeight="1" thickBot="1">
      <c r="A56" s="94"/>
      <c r="B56" s="93"/>
      <c r="C56" s="93"/>
      <c r="D56" s="93"/>
      <c r="E56" s="93"/>
      <c r="F56" s="93"/>
      <c r="G56" s="93"/>
      <c r="H56" s="93"/>
      <c r="I56" s="93"/>
      <c r="J56" s="93"/>
      <c r="K56" s="93"/>
      <c r="L56" s="92"/>
    </row>
    <row r="57" spans="1:12" s="79" customFormat="1" ht="25.5" customHeight="1">
      <c r="A57" s="677" t="s">
        <v>97</v>
      </c>
      <c r="B57" s="678"/>
      <c r="C57" s="678"/>
      <c r="D57" s="678"/>
      <c r="E57" s="678"/>
      <c r="F57" s="679"/>
      <c r="G57" s="124" t="s">
        <v>115</v>
      </c>
      <c r="H57" s="123" t="s">
        <v>116</v>
      </c>
      <c r="I57" s="122" t="s">
        <v>117</v>
      </c>
      <c r="J57" s="684" t="s">
        <v>103</v>
      </c>
      <c r="K57" s="685"/>
      <c r="L57" s="121" t="s">
        <v>104</v>
      </c>
    </row>
    <row r="58" spans="1:12" s="79" customFormat="1" ht="12">
      <c r="A58" s="631" t="s">
        <v>224</v>
      </c>
      <c r="B58" s="632"/>
      <c r="C58" s="632"/>
      <c r="D58" s="632"/>
      <c r="E58" s="632"/>
      <c r="F58" s="632"/>
      <c r="G58" s="453">
        <f>1300000/30*5</f>
        <v>216666.66666666669</v>
      </c>
      <c r="H58" s="118">
        <v>1.85</v>
      </c>
      <c r="I58" s="117">
        <f>G58*H58</f>
        <v>400833.33333333337</v>
      </c>
      <c r="J58" s="686">
        <f>K35*8</f>
        <v>200</v>
      </c>
      <c r="K58" s="687"/>
      <c r="L58" s="114">
        <f>I58/J58</f>
        <v>2004.166666666667</v>
      </c>
    </row>
    <row r="59" spans="1:12" s="79" customFormat="1" thickBot="1">
      <c r="A59" s="663" t="s">
        <v>187</v>
      </c>
      <c r="B59" s="664"/>
      <c r="C59" s="664"/>
      <c r="D59" s="664"/>
      <c r="E59" s="664"/>
      <c r="F59" s="664"/>
      <c r="G59" s="454">
        <f>1300000/30*2</f>
        <v>86666.666666666672</v>
      </c>
      <c r="H59" s="116">
        <v>1.85</v>
      </c>
      <c r="I59" s="115">
        <f>G59*H59</f>
        <v>160333.33333333334</v>
      </c>
      <c r="J59" s="688">
        <f>J58</f>
        <v>200</v>
      </c>
      <c r="K59" s="689"/>
      <c r="L59" s="114">
        <f>I59/J59</f>
        <v>801.66666666666674</v>
      </c>
    </row>
    <row r="60" spans="1:12" s="79" customFormat="1" thickBot="1">
      <c r="A60" s="669" t="s">
        <v>105</v>
      </c>
      <c r="B60" s="670"/>
      <c r="C60" s="670"/>
      <c r="D60" s="670"/>
      <c r="E60" s="670"/>
      <c r="F60" s="670"/>
      <c r="G60" s="670"/>
      <c r="H60" s="670"/>
      <c r="I60" s="670"/>
      <c r="J60" s="670"/>
      <c r="K60" s="671"/>
      <c r="L60" s="91">
        <f>SUM(L58:L59)</f>
        <v>2805.8333333333339</v>
      </c>
    </row>
    <row r="61" spans="1:12" s="79" customFormat="1" ht="8.25" customHeight="1" thickBot="1">
      <c r="A61" s="94"/>
      <c r="B61" s="93"/>
      <c r="C61" s="93"/>
      <c r="D61" s="93"/>
      <c r="E61" s="93"/>
      <c r="F61" s="93"/>
      <c r="G61" s="93"/>
      <c r="H61" s="93"/>
      <c r="I61" s="93"/>
      <c r="J61" s="93"/>
      <c r="K61" s="93"/>
      <c r="L61" s="92"/>
    </row>
    <row r="62" spans="1:12" s="79" customFormat="1" thickBot="1">
      <c r="A62" s="669" t="s">
        <v>118</v>
      </c>
      <c r="B62" s="670"/>
      <c r="C62" s="670"/>
      <c r="D62" s="670"/>
      <c r="E62" s="670"/>
      <c r="F62" s="670"/>
      <c r="G62" s="670"/>
      <c r="H62" s="670"/>
      <c r="I62" s="670"/>
      <c r="J62" s="670"/>
      <c r="K62" s="671"/>
      <c r="L62" s="113">
        <f>L38+L46+L53+L60</f>
        <v>89494.416666666657</v>
      </c>
    </row>
    <row r="63" spans="1:12" s="79" customFormat="1" ht="9" customHeight="1">
      <c r="A63" s="94"/>
      <c r="B63" s="93"/>
      <c r="C63" s="93"/>
      <c r="D63" s="93"/>
      <c r="E63" s="93"/>
      <c r="F63" s="93"/>
      <c r="G63" s="93"/>
      <c r="H63" s="93"/>
      <c r="I63" s="93"/>
      <c r="J63" s="93"/>
      <c r="K63" s="93"/>
      <c r="L63" s="92"/>
    </row>
    <row r="64" spans="1:12">
      <c r="A64" s="112" t="s">
        <v>119</v>
      </c>
      <c r="B64" s="111"/>
      <c r="C64" s="111"/>
      <c r="D64" s="111"/>
      <c r="E64" s="111"/>
      <c r="F64" s="111"/>
      <c r="G64" s="111"/>
      <c r="H64" s="111"/>
      <c r="I64" s="111"/>
      <c r="J64" s="111"/>
      <c r="K64" s="111"/>
      <c r="L64" s="110"/>
    </row>
    <row r="65" spans="1:12" s="79" customFormat="1" ht="3.75" customHeight="1" thickBot="1">
      <c r="A65" s="94"/>
      <c r="B65" s="93"/>
      <c r="C65" s="93"/>
      <c r="D65" s="93"/>
      <c r="E65" s="93"/>
      <c r="F65" s="93"/>
      <c r="G65" s="93"/>
      <c r="H65" s="93"/>
      <c r="I65" s="93"/>
      <c r="J65" s="93"/>
      <c r="K65" s="93"/>
      <c r="L65" s="92"/>
    </row>
    <row r="66" spans="1:12" s="79" customFormat="1" ht="12">
      <c r="A66" s="655" t="s">
        <v>97</v>
      </c>
      <c r="B66" s="656"/>
      <c r="C66" s="656"/>
      <c r="D66" s="656"/>
      <c r="E66" s="656"/>
      <c r="F66" s="656"/>
      <c r="G66" s="109"/>
      <c r="H66" s="107"/>
      <c r="I66" s="108" t="s">
        <v>120</v>
      </c>
      <c r="J66" s="690" t="s">
        <v>121</v>
      </c>
      <c r="K66" s="691"/>
      <c r="L66" s="106"/>
    </row>
    <row r="67" spans="1:12" s="79" customFormat="1" ht="12">
      <c r="A67" s="692" t="s">
        <v>145</v>
      </c>
      <c r="B67" s="693"/>
      <c r="C67" s="693"/>
      <c r="D67" s="693"/>
      <c r="E67" s="693"/>
      <c r="F67" s="693"/>
      <c r="G67" s="102"/>
      <c r="H67" s="101"/>
      <c r="I67" s="96">
        <f>'[142]PTO. GENERAL'!I30</f>
        <v>0.2</v>
      </c>
      <c r="J67" s="694">
        <f>L62*I67</f>
        <v>17898.883333333331</v>
      </c>
      <c r="K67" s="695"/>
      <c r="L67" s="95"/>
    </row>
    <row r="68" spans="1:12" s="79" customFormat="1" ht="12">
      <c r="A68" s="104" t="s">
        <v>146</v>
      </c>
      <c r="B68" s="103"/>
      <c r="C68" s="103"/>
      <c r="D68" s="103"/>
      <c r="E68" s="103"/>
      <c r="F68" s="103"/>
      <c r="G68" s="102"/>
      <c r="H68" s="101"/>
      <c r="I68" s="96">
        <f>'[142]PTO. GENERAL'!I31</f>
        <v>0.05</v>
      </c>
      <c r="J68" s="694">
        <f>L62*I68</f>
        <v>4474.7208333333328</v>
      </c>
      <c r="K68" s="695"/>
      <c r="L68" s="95"/>
    </row>
    <row r="69" spans="1:12" s="79" customFormat="1" thickBot="1">
      <c r="A69" s="100" t="s">
        <v>147</v>
      </c>
      <c r="B69" s="99"/>
      <c r="C69" s="99"/>
      <c r="D69" s="99"/>
      <c r="E69" s="99"/>
      <c r="F69" s="99"/>
      <c r="G69" s="98"/>
      <c r="H69" s="97"/>
      <c r="I69" s="96">
        <f>'[142]PTO. GENERAL'!I32</f>
        <v>0.05</v>
      </c>
      <c r="J69" s="681">
        <f>L62*I69</f>
        <v>4474.7208333333328</v>
      </c>
      <c r="K69" s="682"/>
      <c r="L69" s="95"/>
    </row>
    <row r="70" spans="1:12" s="79" customFormat="1" thickBot="1">
      <c r="A70" s="669" t="s">
        <v>105</v>
      </c>
      <c r="B70" s="670"/>
      <c r="C70" s="670"/>
      <c r="D70" s="670"/>
      <c r="E70" s="670"/>
      <c r="F70" s="670"/>
      <c r="G70" s="670"/>
      <c r="H70" s="670"/>
      <c r="I70" s="670"/>
      <c r="J70" s="670"/>
      <c r="K70" s="671"/>
      <c r="L70" s="91">
        <f>SUM(J67:K69)</f>
        <v>26848.324999999997</v>
      </c>
    </row>
    <row r="71" spans="1:12" s="79" customFormat="1" ht="7.5" customHeight="1" thickBot="1">
      <c r="A71" s="94"/>
      <c r="B71" s="93"/>
      <c r="C71" s="93"/>
      <c r="D71" s="93"/>
      <c r="E71" s="93"/>
      <c r="F71" s="93"/>
      <c r="G71" s="93"/>
      <c r="H71" s="93"/>
      <c r="I71" s="93"/>
      <c r="J71" s="93"/>
      <c r="K71" s="93"/>
      <c r="L71" s="92"/>
    </row>
    <row r="72" spans="1:12" s="79" customFormat="1" thickBot="1">
      <c r="A72" s="669" t="s">
        <v>122</v>
      </c>
      <c r="B72" s="670"/>
      <c r="C72" s="670"/>
      <c r="D72" s="670"/>
      <c r="E72" s="670"/>
      <c r="F72" s="670"/>
      <c r="G72" s="670"/>
      <c r="H72" s="670"/>
      <c r="I72" s="670"/>
      <c r="J72" s="670"/>
      <c r="K72" s="671"/>
      <c r="L72" s="91">
        <f>ROUND(L62+L70,0)</f>
        <v>116343</v>
      </c>
    </row>
    <row r="73" spans="1:12">
      <c r="A73" s="90"/>
      <c r="B73" s="89"/>
      <c r="C73" s="89"/>
      <c r="D73" s="89"/>
      <c r="E73" s="89"/>
      <c r="F73" s="89"/>
      <c r="G73" s="89"/>
      <c r="H73" s="89"/>
      <c r="I73" s="89"/>
      <c r="J73" s="89"/>
      <c r="K73" s="89"/>
      <c r="L73" s="88"/>
    </row>
    <row r="74" spans="1:12">
      <c r="A74" s="78"/>
      <c r="L74" s="77"/>
    </row>
    <row r="75" spans="1:12">
      <c r="A75" s="78"/>
      <c r="L75" s="77"/>
    </row>
    <row r="76" spans="1:12">
      <c r="A76" s="78"/>
      <c r="L76" s="77"/>
    </row>
    <row r="77" spans="1:12" s="79" customFormat="1" ht="12">
      <c r="A77" s="81"/>
      <c r="D77" s="683" t="s">
        <v>123</v>
      </c>
      <c r="E77" s="683"/>
      <c r="F77" s="683"/>
      <c r="G77" s="683"/>
      <c r="H77" s="683"/>
      <c r="L77" s="80"/>
    </row>
    <row r="78" spans="1:12" s="79" customFormat="1" ht="12">
      <c r="A78" s="81"/>
      <c r="D78" s="696" t="s">
        <v>124</v>
      </c>
      <c r="E78" s="696"/>
      <c r="F78" s="696"/>
      <c r="G78" s="696"/>
      <c r="H78" s="696"/>
      <c r="L78" s="80"/>
    </row>
    <row r="79" spans="1:12">
      <c r="A79" s="78"/>
      <c r="D79" s="697" t="s">
        <v>125</v>
      </c>
      <c r="E79" s="697"/>
      <c r="F79" s="697"/>
      <c r="G79" s="697"/>
      <c r="H79" s="697"/>
      <c r="L79" s="77"/>
    </row>
    <row r="80" spans="1:12">
      <c r="A80" s="78"/>
      <c r="D80" s="697" t="s">
        <v>126</v>
      </c>
      <c r="E80" s="697"/>
      <c r="F80" s="697"/>
      <c r="G80" s="697"/>
      <c r="H80" s="697"/>
      <c r="L80" s="77"/>
    </row>
    <row r="81" spans="1:12" ht="13.5" thickBot="1">
      <c r="A81" s="78"/>
      <c r="E81" s="68" t="s">
        <v>127</v>
      </c>
      <c r="L81" s="77"/>
    </row>
    <row r="82" spans="1:12" ht="15" customHeight="1">
      <c r="A82" s="87" t="s">
        <v>128</v>
      </c>
      <c r="B82" s="86"/>
      <c r="C82" s="702"/>
      <c r="D82" s="702"/>
      <c r="E82" s="702"/>
      <c r="F82" s="702"/>
      <c r="G82" s="702"/>
      <c r="H82" s="702"/>
      <c r="I82" s="702"/>
      <c r="J82" s="702"/>
      <c r="K82" s="702"/>
      <c r="L82" s="703"/>
    </row>
    <row r="83" spans="1:12">
      <c r="A83" s="704"/>
      <c r="B83" s="705"/>
      <c r="C83" s="705"/>
      <c r="D83" s="705"/>
      <c r="E83" s="705"/>
      <c r="F83" s="705"/>
      <c r="G83" s="705"/>
      <c r="H83" s="705"/>
      <c r="I83" s="705"/>
      <c r="J83" s="705"/>
      <c r="K83" s="705"/>
      <c r="L83" s="706"/>
    </row>
    <row r="84" spans="1:12">
      <c r="A84" s="704"/>
      <c r="B84" s="705"/>
      <c r="C84" s="705"/>
      <c r="D84" s="705"/>
      <c r="E84" s="705"/>
      <c r="F84" s="705"/>
      <c r="G84" s="705"/>
      <c r="H84" s="705"/>
      <c r="I84" s="705"/>
      <c r="J84" s="705"/>
      <c r="K84" s="705"/>
      <c r="L84" s="706"/>
    </row>
    <row r="85" spans="1:12">
      <c r="A85" s="704"/>
      <c r="B85" s="705"/>
      <c r="C85" s="705"/>
      <c r="D85" s="705"/>
      <c r="E85" s="705"/>
      <c r="F85" s="705"/>
      <c r="G85" s="705"/>
      <c r="H85" s="705"/>
      <c r="I85" s="705"/>
      <c r="J85" s="705"/>
      <c r="K85" s="705"/>
      <c r="L85" s="706"/>
    </row>
    <row r="86" spans="1:12" ht="15.75" customHeight="1" thickBot="1">
      <c r="A86" s="707"/>
      <c r="B86" s="708"/>
      <c r="C86" s="708"/>
      <c r="D86" s="708"/>
      <c r="E86" s="708"/>
      <c r="F86" s="708"/>
      <c r="G86" s="708"/>
      <c r="H86" s="708"/>
      <c r="I86" s="708"/>
      <c r="J86" s="708"/>
      <c r="K86" s="708"/>
      <c r="L86" s="709"/>
    </row>
    <row r="87" spans="1:12">
      <c r="A87" s="78"/>
      <c r="L87" s="77"/>
    </row>
    <row r="88" spans="1:12">
      <c r="A88" s="82" t="s">
        <v>129</v>
      </c>
      <c r="B88" s="75"/>
      <c r="C88" s="75"/>
      <c r="D88" s="75"/>
      <c r="E88" s="75"/>
      <c r="F88" s="75"/>
      <c r="G88" s="75"/>
      <c r="H88" s="75"/>
      <c r="I88" s="75"/>
      <c r="J88" s="75"/>
      <c r="K88" s="75"/>
      <c r="L88" s="74"/>
    </row>
    <row r="89" spans="1:12" ht="17.25" customHeight="1">
      <c r="A89" s="710" t="s">
        <v>130</v>
      </c>
      <c r="B89" s="711"/>
      <c r="C89" s="711"/>
      <c r="D89" s="711"/>
      <c r="E89" s="711"/>
      <c r="F89" s="711"/>
      <c r="G89" s="711"/>
      <c r="H89" s="711"/>
      <c r="I89" s="711"/>
      <c r="J89" s="711"/>
      <c r="K89" s="711"/>
      <c r="L89" s="712"/>
    </row>
    <row r="90" spans="1:12" ht="17.25" customHeight="1">
      <c r="A90" s="710"/>
      <c r="B90" s="711"/>
      <c r="C90" s="711"/>
      <c r="D90" s="711"/>
      <c r="E90" s="711"/>
      <c r="F90" s="711"/>
      <c r="G90" s="711"/>
      <c r="H90" s="711"/>
      <c r="I90" s="711"/>
      <c r="J90" s="711"/>
      <c r="K90" s="711"/>
      <c r="L90" s="712"/>
    </row>
    <row r="91" spans="1:12" ht="18.75" customHeight="1">
      <c r="A91" s="713" t="s">
        <v>131</v>
      </c>
      <c r="B91" s="714"/>
      <c r="C91" s="714"/>
      <c r="D91" s="714"/>
      <c r="E91" s="714"/>
      <c r="F91" s="714"/>
      <c r="G91" s="714"/>
      <c r="H91" s="714"/>
      <c r="I91" s="714"/>
      <c r="J91" s="714"/>
      <c r="K91" s="714"/>
      <c r="L91" s="715"/>
    </row>
    <row r="92" spans="1:12" ht="35.25" customHeight="1">
      <c r="A92" s="713"/>
      <c r="B92" s="714"/>
      <c r="C92" s="714"/>
      <c r="D92" s="714"/>
      <c r="E92" s="714"/>
      <c r="F92" s="714"/>
      <c r="G92" s="714"/>
      <c r="H92" s="714"/>
      <c r="I92" s="714"/>
      <c r="J92" s="714"/>
      <c r="K92" s="714"/>
      <c r="L92" s="715"/>
    </row>
    <row r="93" spans="1:12">
      <c r="A93" s="85"/>
      <c r="B93" s="84"/>
      <c r="C93" s="84"/>
      <c r="D93" s="84"/>
      <c r="E93" s="84"/>
      <c r="F93" s="84"/>
      <c r="G93" s="84"/>
      <c r="H93" s="84"/>
      <c r="I93" s="84"/>
      <c r="J93" s="84"/>
      <c r="K93" s="84"/>
      <c r="L93" s="83"/>
    </row>
    <row r="94" spans="1:12">
      <c r="A94" s="85"/>
      <c r="B94" s="84"/>
      <c r="C94" s="84"/>
      <c r="D94" s="84"/>
      <c r="E94" s="84"/>
      <c r="F94" s="84"/>
      <c r="G94" s="84"/>
      <c r="H94" s="84"/>
      <c r="I94" s="84"/>
      <c r="J94" s="84"/>
      <c r="K94" s="84"/>
      <c r="L94" s="83"/>
    </row>
    <row r="95" spans="1:12">
      <c r="A95" s="85"/>
      <c r="B95" s="84"/>
      <c r="C95" s="84"/>
      <c r="D95" s="84"/>
      <c r="E95" s="84"/>
      <c r="F95" s="84"/>
      <c r="G95" s="84"/>
      <c r="H95" s="84"/>
      <c r="I95" s="84"/>
      <c r="J95" s="84"/>
      <c r="K95" s="84"/>
      <c r="L95" s="83"/>
    </row>
    <row r="96" spans="1:12">
      <c r="A96" s="82"/>
      <c r="B96" s="75"/>
      <c r="C96" s="75"/>
      <c r="D96" s="75"/>
      <c r="E96" s="75"/>
      <c r="F96" s="75"/>
      <c r="G96" s="75"/>
      <c r="H96" s="75"/>
      <c r="I96" s="75"/>
      <c r="J96" s="75"/>
      <c r="K96" s="75"/>
      <c r="L96" s="74"/>
    </row>
    <row r="97" spans="1:12" s="79" customFormat="1" ht="12">
      <c r="A97" s="81"/>
      <c r="D97" s="683" t="s">
        <v>123</v>
      </c>
      <c r="E97" s="683"/>
      <c r="F97" s="683"/>
      <c r="G97" s="683"/>
      <c r="H97" s="683"/>
      <c r="L97" s="80"/>
    </row>
    <row r="98" spans="1:12" s="79" customFormat="1" ht="12">
      <c r="A98" s="81"/>
      <c r="D98" s="696" t="s">
        <v>124</v>
      </c>
      <c r="E98" s="696"/>
      <c r="F98" s="696"/>
      <c r="G98" s="696"/>
      <c r="H98" s="696"/>
      <c r="L98" s="80"/>
    </row>
    <row r="99" spans="1:12">
      <c r="A99" s="78"/>
      <c r="D99" s="697" t="s">
        <v>132</v>
      </c>
      <c r="E99" s="697"/>
      <c r="F99" s="697"/>
      <c r="G99" s="697"/>
      <c r="H99" s="697"/>
      <c r="L99" s="77"/>
    </row>
    <row r="100" spans="1:12">
      <c r="A100" s="76"/>
      <c r="B100" s="75"/>
      <c r="C100" s="75"/>
      <c r="D100" s="697" t="s">
        <v>126</v>
      </c>
      <c r="E100" s="697"/>
      <c r="F100" s="697"/>
      <c r="G100" s="697"/>
      <c r="H100" s="697"/>
      <c r="I100" s="75"/>
      <c r="J100" s="75"/>
      <c r="K100" s="75"/>
      <c r="L100" s="74"/>
    </row>
    <row r="101" spans="1:12" ht="13.5" customHeight="1">
      <c r="A101" s="76"/>
      <c r="B101" s="75"/>
      <c r="C101" s="75"/>
      <c r="D101" s="75"/>
      <c r="I101" s="75"/>
      <c r="J101" s="75"/>
      <c r="K101" s="75"/>
      <c r="L101" s="74"/>
    </row>
    <row r="102" spans="1:12" ht="12.75" customHeight="1">
      <c r="A102" s="73" t="s">
        <v>133</v>
      </c>
      <c r="B102" s="72"/>
      <c r="C102" s="72"/>
      <c r="H102" s="698"/>
      <c r="I102" s="698"/>
      <c r="J102" s="698"/>
      <c r="K102" s="698"/>
      <c r="L102" s="699"/>
    </row>
    <row r="103" spans="1:12" ht="13.5" customHeight="1" thickBot="1">
      <c r="A103" s="71" t="s">
        <v>134</v>
      </c>
      <c r="B103" s="70"/>
      <c r="C103" s="70"/>
      <c r="D103" s="69"/>
      <c r="E103" s="69"/>
      <c r="F103" s="69"/>
      <c r="G103" s="69"/>
      <c r="H103" s="700"/>
      <c r="I103" s="700"/>
      <c r="J103" s="700"/>
      <c r="K103" s="700"/>
      <c r="L103" s="701"/>
    </row>
  </sheetData>
  <mergeCells count="90">
    <mergeCell ref="D100:H100"/>
    <mergeCell ref="H102:L103"/>
    <mergeCell ref="A86:L86"/>
    <mergeCell ref="A89:L90"/>
    <mergeCell ref="A91:L92"/>
    <mergeCell ref="D97:H97"/>
    <mergeCell ref="D98:H98"/>
    <mergeCell ref="D99:H99"/>
    <mergeCell ref="A85:L85"/>
    <mergeCell ref="J68:K68"/>
    <mergeCell ref="J69:K69"/>
    <mergeCell ref="A70:K70"/>
    <mergeCell ref="A72:K72"/>
    <mergeCell ref="D77:H77"/>
    <mergeCell ref="D78:H78"/>
    <mergeCell ref="D79:H79"/>
    <mergeCell ref="D80:H80"/>
    <mergeCell ref="C82:L82"/>
    <mergeCell ref="A83:L83"/>
    <mergeCell ref="A84:L84"/>
    <mergeCell ref="A60:K60"/>
    <mergeCell ref="A62:K62"/>
    <mergeCell ref="A66:F66"/>
    <mergeCell ref="J66:K66"/>
    <mergeCell ref="A67:F67"/>
    <mergeCell ref="J67:K67"/>
    <mergeCell ref="A59:F59"/>
    <mergeCell ref="J59:K59"/>
    <mergeCell ref="A50:E50"/>
    <mergeCell ref="J50:K50"/>
    <mergeCell ref="A51:E51"/>
    <mergeCell ref="J51:K51"/>
    <mergeCell ref="A52:E52"/>
    <mergeCell ref="J52:K52"/>
    <mergeCell ref="A53:K53"/>
    <mergeCell ref="A57:F57"/>
    <mergeCell ref="J57:K57"/>
    <mergeCell ref="A58:F58"/>
    <mergeCell ref="J58:K58"/>
    <mergeCell ref="G34:H34"/>
    <mergeCell ref="J34:K34"/>
    <mergeCell ref="A46:K46"/>
    <mergeCell ref="A37:F37"/>
    <mergeCell ref="G37:H37"/>
    <mergeCell ref="J37:K37"/>
    <mergeCell ref="A38:K38"/>
    <mergeCell ref="A42:G42"/>
    <mergeCell ref="J42:K42"/>
    <mergeCell ref="A43:G43"/>
    <mergeCell ref="J43:K43"/>
    <mergeCell ref="J44:K44"/>
    <mergeCell ref="A45:G45"/>
    <mergeCell ref="J45:K45"/>
    <mergeCell ref="J12:L12"/>
    <mergeCell ref="B15:K15"/>
    <mergeCell ref="B16:K16"/>
    <mergeCell ref="A36:F36"/>
    <mergeCell ref="G36:H36"/>
    <mergeCell ref="J36:K36"/>
    <mergeCell ref="B20:L20"/>
    <mergeCell ref="B22:H22"/>
    <mergeCell ref="E24:F24"/>
    <mergeCell ref="E25:F25"/>
    <mergeCell ref="A27:L27"/>
    <mergeCell ref="B29:H29"/>
    <mergeCell ref="J29:K29"/>
    <mergeCell ref="B30:H30"/>
    <mergeCell ref="J30:K30"/>
    <mergeCell ref="A34:F34"/>
    <mergeCell ref="B11:D11"/>
    <mergeCell ref="I11:K11"/>
    <mergeCell ref="J3:L4"/>
    <mergeCell ref="B4:H4"/>
    <mergeCell ref="B5:H5"/>
    <mergeCell ref="B18:G18"/>
    <mergeCell ref="I18:L18"/>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39370078740157483" right="0.39370078740157483" top="0.19685039370078741" bottom="0.19685039370078741" header="0" footer="0"/>
  <pageSetup scale="53" orientation="portrait" horizontalDpi="1200" verticalDpi="1200" r:id="rId1"/>
  <headerFooter alignWithMargins="0"/>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0</xdr:col>
                <xdr:colOff>238125</xdr:colOff>
                <xdr:row>0</xdr:row>
                <xdr:rowOff>47625</xdr:rowOff>
              </from>
              <to>
                <xdr:col>0</xdr:col>
                <xdr:colOff>1266825</xdr:colOff>
                <xdr:row>5</xdr:row>
                <xdr:rowOff>161925</xdr:rowOff>
              </to>
            </anchor>
          </objectPr>
        </oleObject>
      </mc:Choice>
      <mc:Fallback>
        <oleObject progId="PBrush" shapeId="13313" r:id="rId4"/>
      </mc:Fallback>
    </mc:AlternateContent>
  </oleObjects>
  <mc:AlternateContent xmlns:mc="http://schemas.openxmlformats.org/markup-compatibility/2006">
    <mc:Choice Requires="x14">
      <controls>
        <mc:AlternateContent xmlns:mc="http://schemas.openxmlformats.org/markup-compatibility/2006">
          <mc:Choice Requires="x14">
            <control shapeId="13314" r:id="rId6" name="Check Box 2">
              <controlPr defaultSize="0" autoFill="0" autoLine="0" autoPict="0">
                <anchor moveWithCells="1">
                  <from>
                    <xdr:col>4</xdr:col>
                    <xdr:colOff>95250</xdr:colOff>
                    <xdr:row>9</xdr:row>
                    <xdr:rowOff>57150</xdr:rowOff>
                  </from>
                  <to>
                    <xdr:col>5</xdr:col>
                    <xdr:colOff>19050</xdr:colOff>
                    <xdr:row>9</xdr:row>
                    <xdr:rowOff>295275</xdr:rowOff>
                  </to>
                </anchor>
              </controlPr>
            </control>
          </mc:Choice>
        </mc:AlternateContent>
        <mc:AlternateContent xmlns:mc="http://schemas.openxmlformats.org/markup-compatibility/2006">
          <mc:Choice Requires="x14">
            <control shapeId="13315" r:id="rId7" name="Check Box 3">
              <controlPr defaultSize="0" autoFill="0" autoLine="0" autoPict="0">
                <anchor moveWithCells="1">
                  <from>
                    <xdr:col>7</xdr:col>
                    <xdr:colOff>942975</xdr:colOff>
                    <xdr:row>9</xdr:row>
                    <xdr:rowOff>38100</xdr:rowOff>
                  </from>
                  <to>
                    <xdr:col>8</xdr:col>
                    <xdr:colOff>171450</xdr:colOff>
                    <xdr:row>9</xdr:row>
                    <xdr:rowOff>276225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A7709-2ED0-41C5-BA4F-E27135241834}">
  <dimension ref="A1"/>
  <sheetViews>
    <sheetView workbookViewId="0"/>
  </sheetViews>
  <sheetFormatPr baseColWidth="10"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18</vt:i4>
      </vt:variant>
    </vt:vector>
  </HeadingPairs>
  <TitlesOfParts>
    <vt:vector size="32" baseType="lpstr">
      <vt:lpstr>PRESUPUESTO OFICIAL (Entidad)</vt:lpstr>
      <vt:lpstr>PROPUESTA ECONÓMICA (Proponent)</vt:lpstr>
      <vt:lpstr>apu</vt:lpstr>
      <vt:lpstr>201.7 </vt:lpstr>
      <vt:lpstr>600.1.1</vt:lpstr>
      <vt:lpstr>610.2</vt:lpstr>
      <vt:lpstr>630.1 </vt:lpstr>
      <vt:lpstr>630.2</vt:lpstr>
      <vt:lpstr>630.3</vt:lpstr>
      <vt:lpstr>640.1</vt:lpstr>
      <vt:lpstr>671.3</vt:lpstr>
      <vt:lpstr>681.1 </vt:lpstr>
      <vt:lpstr>683.P</vt:lpstr>
      <vt:lpstr>Hoja1</vt:lpstr>
      <vt:lpstr>'201.7 '!Área_de_impresión</vt:lpstr>
      <vt:lpstr>'600.1.1'!Área_de_impresión</vt:lpstr>
      <vt:lpstr>'630.1 '!Área_de_impresión</vt:lpstr>
      <vt:lpstr>'630.2'!Área_de_impresión</vt:lpstr>
      <vt:lpstr>'630.3'!Área_de_impresión</vt:lpstr>
      <vt:lpstr>'681.1 '!Área_de_impresión</vt:lpstr>
      <vt:lpstr>'683.P'!Área_de_impresión</vt:lpstr>
      <vt:lpstr>apu!Área_de_impresión</vt:lpstr>
      <vt:lpstr>'PRESUPUESTO OFICIAL (Entidad)'!Área_de_impresión</vt:lpstr>
      <vt:lpstr>'PROPUESTA ECONÓMICA (Proponent)'!Área_de_impresión</vt:lpstr>
      <vt:lpstr>'201.7 '!Títulos_a_imprimir</vt:lpstr>
      <vt:lpstr>'600.1.1'!Títulos_a_imprimir</vt:lpstr>
      <vt:lpstr>'630.1 '!Títulos_a_imprimir</vt:lpstr>
      <vt:lpstr>'630.2'!Títulos_a_imprimir</vt:lpstr>
      <vt:lpstr>'630.3'!Títulos_a_imprimir</vt:lpstr>
      <vt:lpstr>'681.1 '!Títulos_a_imprimir</vt:lpstr>
      <vt:lpstr>'683.P'!Títulos_a_imprimir</vt:lpstr>
      <vt:lpstr>apu!Títulos_a_imprimir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 Enrique Montes Gomez</dc:creator>
  <cp:keywords/>
  <dc:description/>
  <cp:lastModifiedBy>Administrador</cp:lastModifiedBy>
  <cp:revision/>
  <dcterms:created xsi:type="dcterms:W3CDTF">2024-04-11T17:29:05Z</dcterms:created>
  <dcterms:modified xsi:type="dcterms:W3CDTF">2024-07-03T16:10:16Z</dcterms:modified>
  <cp:category/>
  <cp:contentStatus/>
</cp:coreProperties>
</file>