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naerazog\Downloads\"/>
    </mc:Choice>
  </mc:AlternateContent>
  <xr:revisionPtr revIDLastSave="0" documentId="13_ncr:1_{69A733AD-004C-4CF2-90F8-D912930E64C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PELERIA FIC" sheetId="1" r:id="rId1"/>
    <sheet name="FIC MATERIALES FORM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1" l="1"/>
  <c r="K12" i="1"/>
  <c r="M12" i="1" s="1"/>
  <c r="I12" i="1"/>
  <c r="G12" i="1"/>
  <c r="M6" i="1"/>
  <c r="M7" i="1"/>
  <c r="M8" i="1"/>
  <c r="M9" i="1"/>
  <c r="M10" i="1"/>
  <c r="M11" i="1"/>
  <c r="M5" i="1"/>
  <c r="L6" i="1"/>
  <c r="L7" i="1"/>
  <c r="L8" i="1"/>
  <c r="L9" i="1"/>
  <c r="L10" i="1"/>
  <c r="L11" i="1"/>
  <c r="L5" i="1"/>
  <c r="K6" i="1"/>
  <c r="K7" i="1"/>
  <c r="K8" i="1"/>
  <c r="K9" i="1"/>
  <c r="K10" i="1"/>
  <c r="K11" i="1"/>
  <c r="K5" i="1"/>
  <c r="I6" i="1"/>
  <c r="I7" i="1"/>
  <c r="I8" i="1"/>
  <c r="I9" i="1"/>
  <c r="I10" i="1"/>
  <c r="I11" i="1"/>
  <c r="I5" i="1"/>
  <c r="G6" i="1"/>
  <c r="G7" i="1"/>
  <c r="G8" i="1"/>
  <c r="G9" i="1"/>
  <c r="G10" i="1"/>
  <c r="G11" i="1"/>
  <c r="G5" i="1"/>
  <c r="L67" i="4" l="1"/>
  <c r="M67" i="4" s="1"/>
  <c r="L56" i="4"/>
  <c r="M56" i="4" s="1"/>
  <c r="L55" i="4"/>
  <c r="M55" i="4" s="1"/>
  <c r="L54" i="4"/>
  <c r="M54" i="4" s="1"/>
  <c r="L13" i="4" l="1"/>
  <c r="M13" i="4" s="1"/>
  <c r="L14" i="4"/>
  <c r="M14" i="4" s="1"/>
  <c r="L21" i="4"/>
  <c r="M21" i="4" s="1"/>
  <c r="L22" i="4"/>
  <c r="M22" i="4" s="1"/>
  <c r="L29" i="4"/>
  <c r="M29" i="4" s="1"/>
  <c r="L30" i="4"/>
  <c r="M30" i="4" s="1"/>
  <c r="L37" i="4"/>
  <c r="M37" i="4" s="1"/>
  <c r="L38" i="4"/>
  <c r="M38" i="4" s="1"/>
  <c r="L46" i="4"/>
  <c r="M46" i="4" s="1"/>
  <c r="L47" i="4"/>
  <c r="M47" i="4" s="1"/>
  <c r="L52" i="4"/>
  <c r="M52" i="4" s="1"/>
  <c r="L57" i="4"/>
  <c r="M57" i="4" s="1"/>
  <c r="L60" i="4"/>
  <c r="M60" i="4" s="1"/>
  <c r="L68" i="4"/>
  <c r="M68" i="4" s="1"/>
  <c r="L70" i="4"/>
  <c r="M70" i="4" s="1"/>
  <c r="L71" i="4"/>
  <c r="M71" i="4" s="1"/>
  <c r="L76" i="4"/>
  <c r="M76" i="4" s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6" i="4"/>
  <c r="I7" i="4"/>
  <c r="I8" i="4"/>
  <c r="I9" i="4"/>
  <c r="I10" i="4"/>
  <c r="I11" i="4"/>
  <c r="I12" i="4"/>
  <c r="I13" i="4"/>
  <c r="I14" i="4"/>
  <c r="I15" i="4"/>
  <c r="I16" i="4"/>
  <c r="I17" i="4"/>
  <c r="I18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6" i="4"/>
  <c r="G7" i="4"/>
  <c r="G11" i="4"/>
  <c r="G12" i="4"/>
  <c r="G15" i="4"/>
  <c r="G21" i="4"/>
  <c r="G28" i="4"/>
  <c r="G29" i="4"/>
  <c r="G36" i="4"/>
  <c r="G37" i="4"/>
  <c r="G45" i="4"/>
  <c r="G46" i="4"/>
  <c r="G53" i="4"/>
  <c r="G54" i="4"/>
  <c r="G55" i="4"/>
  <c r="G56" i="4"/>
  <c r="G57" i="4"/>
  <c r="G60" i="4"/>
  <c r="G61" i="4"/>
  <c r="G67" i="4"/>
  <c r="G68" i="4"/>
  <c r="G69" i="4"/>
  <c r="G71" i="4"/>
  <c r="G72" i="4"/>
  <c r="G76" i="4"/>
  <c r="O64" i="4"/>
  <c r="P64" i="4" s="1"/>
  <c r="F64" i="4" s="1"/>
  <c r="L64" i="4" s="1"/>
  <c r="M64" i="4" s="1"/>
  <c r="O9" i="4"/>
  <c r="P9" i="4" s="1"/>
  <c r="F9" i="4" s="1"/>
  <c r="L9" i="4" s="1"/>
  <c r="M9" i="4" s="1"/>
  <c r="O10" i="4"/>
  <c r="P10" i="4" s="1"/>
  <c r="F10" i="4" s="1"/>
  <c r="L10" i="4" s="1"/>
  <c r="M10" i="4" s="1"/>
  <c r="O11" i="4"/>
  <c r="P11" i="4" s="1"/>
  <c r="F11" i="4" s="1"/>
  <c r="L11" i="4" s="1"/>
  <c r="M11" i="4" s="1"/>
  <c r="O12" i="4"/>
  <c r="P12" i="4" s="1"/>
  <c r="F12" i="4" s="1"/>
  <c r="L12" i="4" s="1"/>
  <c r="M12" i="4" s="1"/>
  <c r="O13" i="4"/>
  <c r="P13" i="4" s="1"/>
  <c r="F13" i="4" s="1"/>
  <c r="G13" i="4" s="1"/>
  <c r="O14" i="4"/>
  <c r="P14" i="4" s="1"/>
  <c r="F14" i="4" s="1"/>
  <c r="G14" i="4" s="1"/>
  <c r="O15" i="4"/>
  <c r="P15" i="4" s="1"/>
  <c r="F15" i="4" s="1"/>
  <c r="L15" i="4" s="1"/>
  <c r="M15" i="4" s="1"/>
  <c r="O16" i="4"/>
  <c r="P16" i="4" s="1"/>
  <c r="F16" i="4" s="1"/>
  <c r="L16" i="4" s="1"/>
  <c r="M16" i="4" s="1"/>
  <c r="O17" i="4"/>
  <c r="P17" i="4" s="1"/>
  <c r="F17" i="4" s="1"/>
  <c r="L17" i="4" s="1"/>
  <c r="M17" i="4" s="1"/>
  <c r="O18" i="4"/>
  <c r="P18" i="4" s="1"/>
  <c r="F18" i="4" s="1"/>
  <c r="L18" i="4" s="1"/>
  <c r="M18" i="4" s="1"/>
  <c r="O19" i="4"/>
  <c r="P19" i="4" s="1"/>
  <c r="F19" i="4" s="1"/>
  <c r="L19" i="4" s="1"/>
  <c r="M19" i="4" s="1"/>
  <c r="O20" i="4"/>
  <c r="P20" i="4" s="1"/>
  <c r="F20" i="4" s="1"/>
  <c r="O21" i="4"/>
  <c r="P21" i="4" s="1"/>
  <c r="F21" i="4" s="1"/>
  <c r="O22" i="4"/>
  <c r="P22" i="4" s="1"/>
  <c r="F22" i="4" s="1"/>
  <c r="G22" i="4" s="1"/>
  <c r="O23" i="4"/>
  <c r="P23" i="4" s="1"/>
  <c r="F23" i="4" s="1"/>
  <c r="L23" i="4" s="1"/>
  <c r="M23" i="4" s="1"/>
  <c r="O24" i="4"/>
  <c r="P24" i="4" s="1"/>
  <c r="F24" i="4" s="1"/>
  <c r="L24" i="4" s="1"/>
  <c r="M24" i="4" s="1"/>
  <c r="O25" i="4"/>
  <c r="P25" i="4" s="1"/>
  <c r="F25" i="4" s="1"/>
  <c r="L25" i="4" s="1"/>
  <c r="M25" i="4" s="1"/>
  <c r="O26" i="4"/>
  <c r="P26" i="4" s="1"/>
  <c r="F26" i="4" s="1"/>
  <c r="L26" i="4" s="1"/>
  <c r="M26" i="4" s="1"/>
  <c r="O27" i="4"/>
  <c r="P27" i="4" s="1"/>
  <c r="F27" i="4" s="1"/>
  <c r="L27" i="4" s="1"/>
  <c r="M27" i="4" s="1"/>
  <c r="O28" i="4"/>
  <c r="P28" i="4" s="1"/>
  <c r="F28" i="4" s="1"/>
  <c r="L28" i="4" s="1"/>
  <c r="M28" i="4" s="1"/>
  <c r="O29" i="4"/>
  <c r="P29" i="4" s="1"/>
  <c r="F29" i="4" s="1"/>
  <c r="O30" i="4"/>
  <c r="P30" i="4" s="1"/>
  <c r="F30" i="4" s="1"/>
  <c r="G30" i="4" s="1"/>
  <c r="O31" i="4"/>
  <c r="P31" i="4" s="1"/>
  <c r="F31" i="4" s="1"/>
  <c r="L31" i="4" s="1"/>
  <c r="M31" i="4" s="1"/>
  <c r="O32" i="4"/>
  <c r="P32" i="4" s="1"/>
  <c r="F32" i="4" s="1"/>
  <c r="L32" i="4" s="1"/>
  <c r="M32" i="4" s="1"/>
  <c r="O33" i="4"/>
  <c r="P33" i="4" s="1"/>
  <c r="F33" i="4" s="1"/>
  <c r="L33" i="4" s="1"/>
  <c r="M33" i="4" s="1"/>
  <c r="O34" i="4"/>
  <c r="P34" i="4" s="1"/>
  <c r="F34" i="4" s="1"/>
  <c r="L34" i="4" s="1"/>
  <c r="M34" i="4" s="1"/>
  <c r="O35" i="4"/>
  <c r="P35" i="4" s="1"/>
  <c r="F35" i="4" s="1"/>
  <c r="L35" i="4" s="1"/>
  <c r="M35" i="4" s="1"/>
  <c r="O36" i="4"/>
  <c r="P36" i="4" s="1"/>
  <c r="F36" i="4" s="1"/>
  <c r="L36" i="4" s="1"/>
  <c r="M36" i="4" s="1"/>
  <c r="O37" i="4"/>
  <c r="P37" i="4" s="1"/>
  <c r="F37" i="4" s="1"/>
  <c r="O38" i="4"/>
  <c r="P38" i="4" s="1"/>
  <c r="F38" i="4" s="1"/>
  <c r="G38" i="4" s="1"/>
  <c r="O39" i="4"/>
  <c r="P39" i="4" s="1"/>
  <c r="F39" i="4" s="1"/>
  <c r="L39" i="4" s="1"/>
  <c r="M39" i="4" s="1"/>
  <c r="O40" i="4"/>
  <c r="P40" i="4" s="1"/>
  <c r="F40" i="4" s="1"/>
  <c r="G40" i="4" s="1"/>
  <c r="O41" i="4"/>
  <c r="P41" i="4" s="1"/>
  <c r="F41" i="4" s="1"/>
  <c r="L41" i="4" s="1"/>
  <c r="M41" i="4" s="1"/>
  <c r="O42" i="4"/>
  <c r="P42" i="4" s="1"/>
  <c r="F42" i="4" s="1"/>
  <c r="L42" i="4" s="1"/>
  <c r="M42" i="4" s="1"/>
  <c r="O43" i="4"/>
  <c r="P43" i="4" s="1"/>
  <c r="F43" i="4" s="1"/>
  <c r="L43" i="4" s="1"/>
  <c r="M43" i="4" s="1"/>
  <c r="O44" i="4"/>
  <c r="P44" i="4" s="1"/>
  <c r="F44" i="4" s="1"/>
  <c r="L44" i="4" s="1"/>
  <c r="M44" i="4" s="1"/>
  <c r="O45" i="4"/>
  <c r="P45" i="4" s="1"/>
  <c r="F45" i="4" s="1"/>
  <c r="L45" i="4" s="1"/>
  <c r="M45" i="4" s="1"/>
  <c r="O46" i="4"/>
  <c r="P46" i="4" s="1"/>
  <c r="O47" i="4"/>
  <c r="P47" i="4" s="1"/>
  <c r="F47" i="4" s="1"/>
  <c r="G47" i="4" s="1"/>
  <c r="O48" i="4"/>
  <c r="P48" i="4" s="1"/>
  <c r="F48" i="4" s="1"/>
  <c r="L48" i="4" s="1"/>
  <c r="M48" i="4" s="1"/>
  <c r="O49" i="4"/>
  <c r="P49" i="4" s="1"/>
  <c r="F49" i="4" s="1"/>
  <c r="L49" i="4" s="1"/>
  <c r="M49" i="4" s="1"/>
  <c r="O50" i="4"/>
  <c r="P50" i="4" s="1"/>
  <c r="F50" i="4" s="1"/>
  <c r="L50" i="4" s="1"/>
  <c r="M50" i="4" s="1"/>
  <c r="O51" i="4"/>
  <c r="P51" i="4" s="1"/>
  <c r="F51" i="4" s="1"/>
  <c r="L51" i="4" s="1"/>
  <c r="M51" i="4" s="1"/>
  <c r="O52" i="4"/>
  <c r="P52" i="4" s="1"/>
  <c r="F52" i="4" s="1"/>
  <c r="G52" i="4" s="1"/>
  <c r="O53" i="4"/>
  <c r="P53" i="4" s="1"/>
  <c r="F53" i="4" s="1"/>
  <c r="L53" i="4" s="1"/>
  <c r="M53" i="4" s="1"/>
  <c r="O54" i="4"/>
  <c r="P54" i="4" s="1"/>
  <c r="O55" i="4"/>
  <c r="P55" i="4" s="1"/>
  <c r="O56" i="4"/>
  <c r="P56" i="4" s="1"/>
  <c r="O57" i="4"/>
  <c r="P57" i="4" s="1"/>
  <c r="O58" i="4"/>
  <c r="P58" i="4" s="1"/>
  <c r="F58" i="4" s="1"/>
  <c r="L58" i="4" s="1"/>
  <c r="M58" i="4" s="1"/>
  <c r="O59" i="4"/>
  <c r="P59" i="4" s="1"/>
  <c r="F59" i="4" s="1"/>
  <c r="L59" i="4" s="1"/>
  <c r="M59" i="4" s="1"/>
  <c r="O60" i="4"/>
  <c r="P60" i="4" s="1"/>
  <c r="O61" i="4"/>
  <c r="P61" i="4" s="1"/>
  <c r="F61" i="4" s="1"/>
  <c r="L61" i="4" s="1"/>
  <c r="M61" i="4" s="1"/>
  <c r="O62" i="4"/>
  <c r="P62" i="4" s="1"/>
  <c r="F62" i="4" s="1"/>
  <c r="G62" i="4" s="1"/>
  <c r="O63" i="4"/>
  <c r="P63" i="4" s="1"/>
  <c r="F63" i="4" s="1"/>
  <c r="L63" i="4" s="1"/>
  <c r="M63" i="4" s="1"/>
  <c r="O65" i="4"/>
  <c r="P65" i="4" s="1"/>
  <c r="F65" i="4" s="1"/>
  <c r="L65" i="4" s="1"/>
  <c r="M65" i="4" s="1"/>
  <c r="O66" i="4"/>
  <c r="P66" i="4" s="1"/>
  <c r="F66" i="4" s="1"/>
  <c r="L66" i="4" s="1"/>
  <c r="M66" i="4" s="1"/>
  <c r="O67" i="4"/>
  <c r="P67" i="4" s="1"/>
  <c r="O68" i="4"/>
  <c r="P68" i="4" s="1"/>
  <c r="O69" i="4"/>
  <c r="P69" i="4" s="1"/>
  <c r="F69" i="4" s="1"/>
  <c r="L69" i="4" s="1"/>
  <c r="M69" i="4" s="1"/>
  <c r="O70" i="4"/>
  <c r="P70" i="4" s="1"/>
  <c r="F70" i="4" s="1"/>
  <c r="G70" i="4" s="1"/>
  <c r="O71" i="4"/>
  <c r="P71" i="4" s="1"/>
  <c r="O72" i="4"/>
  <c r="P72" i="4" s="1"/>
  <c r="F72" i="4" s="1"/>
  <c r="L72" i="4" s="1"/>
  <c r="M72" i="4" s="1"/>
  <c r="O73" i="4"/>
  <c r="P73" i="4" s="1"/>
  <c r="F73" i="4" s="1"/>
  <c r="L73" i="4" s="1"/>
  <c r="M73" i="4" s="1"/>
  <c r="O74" i="4"/>
  <c r="P74" i="4" s="1"/>
  <c r="F74" i="4" s="1"/>
  <c r="L74" i="4" s="1"/>
  <c r="M74" i="4" s="1"/>
  <c r="O75" i="4"/>
  <c r="P75" i="4" s="1"/>
  <c r="F75" i="4" s="1"/>
  <c r="L75" i="4" s="1"/>
  <c r="M75" i="4" s="1"/>
  <c r="O76" i="4"/>
  <c r="P76" i="4" s="1"/>
  <c r="O77" i="4"/>
  <c r="P77" i="4" s="1"/>
  <c r="F77" i="4" s="1"/>
  <c r="O78" i="4"/>
  <c r="P78" i="4" s="1"/>
  <c r="F78" i="4" s="1"/>
  <c r="O7" i="4"/>
  <c r="P7" i="4" s="1"/>
  <c r="F7" i="4" s="1"/>
  <c r="L7" i="4" s="1"/>
  <c r="M7" i="4" s="1"/>
  <c r="O8" i="4"/>
  <c r="P8" i="4" s="1"/>
  <c r="F8" i="4" s="1"/>
  <c r="L8" i="4" s="1"/>
  <c r="M8" i="4" s="1"/>
  <c r="O6" i="4"/>
  <c r="P6" i="4" s="1"/>
  <c r="F6" i="4" s="1"/>
  <c r="L6" i="4" s="1"/>
  <c r="M6" i="4" s="1"/>
  <c r="G77" i="4" l="1"/>
  <c r="L77" i="4"/>
  <c r="M77" i="4" s="1"/>
  <c r="G78" i="4"/>
  <c r="L78" i="4"/>
  <c r="M78" i="4" s="1"/>
  <c r="G20" i="4"/>
  <c r="L20" i="4"/>
  <c r="M20" i="4" s="1"/>
  <c r="M79" i="4" s="1"/>
  <c r="G75" i="4"/>
  <c r="G59" i="4"/>
  <c r="G51" i="4"/>
  <c r="G43" i="4"/>
  <c r="G35" i="4"/>
  <c r="G27" i="4"/>
  <c r="G18" i="4"/>
  <c r="G10" i="4"/>
  <c r="G74" i="4"/>
  <c r="G66" i="4"/>
  <c r="G58" i="4"/>
  <c r="G50" i="4"/>
  <c r="G42" i="4"/>
  <c r="G34" i="4"/>
  <c r="G26" i="4"/>
  <c r="G17" i="4"/>
  <c r="G9" i="4"/>
  <c r="K79" i="4"/>
  <c r="L62" i="4"/>
  <c r="M62" i="4" s="1"/>
  <c r="G44" i="4"/>
  <c r="G73" i="4"/>
  <c r="G65" i="4"/>
  <c r="G49" i="4"/>
  <c r="G41" i="4"/>
  <c r="G33" i="4"/>
  <c r="G25" i="4"/>
  <c r="G16" i="4"/>
  <c r="G8" i="4"/>
  <c r="G64" i="4"/>
  <c r="G48" i="4"/>
  <c r="G32" i="4"/>
  <c r="G24" i="4"/>
  <c r="G6" i="4"/>
  <c r="G63" i="4"/>
  <c r="G39" i="4"/>
  <c r="G31" i="4"/>
  <c r="G23" i="4"/>
  <c r="L40" i="4"/>
  <c r="M40" i="4" s="1"/>
  <c r="I79" i="4"/>
  <c r="G79" i="4"/>
</calcChain>
</file>

<file path=xl/sharedStrings.xml><?xml version="1.0" encoding="utf-8"?>
<sst xmlns="http://schemas.openxmlformats.org/spreadsheetml/2006/main" count="196" uniqueCount="109">
  <si>
    <t>ITEM</t>
  </si>
  <si>
    <t>CONSECUTIVO</t>
  </si>
  <si>
    <t>DESCRIPCION DEL BIEN</t>
  </si>
  <si>
    <t>UNIDAD</t>
  </si>
  <si>
    <t>CANTIDAD</t>
  </si>
  <si>
    <t xml:space="preserve">Papel Carta </t>
  </si>
  <si>
    <t>Resma</t>
  </si>
  <si>
    <t>Marcador borrable azul, negro</t>
  </si>
  <si>
    <t>Unidad</t>
  </si>
  <si>
    <t>Pliego papel bon 70*100</t>
  </si>
  <si>
    <t>Cinta de enmascarar de 2 cm ancho</t>
  </si>
  <si>
    <t>Marcador borrable varios colores</t>
  </si>
  <si>
    <t>Pegante en barra * 40 gr</t>
  </si>
  <si>
    <t>Borrador tablero</t>
  </si>
  <si>
    <t>Paquete</t>
  </si>
  <si>
    <t>Rollo</t>
  </si>
  <si>
    <t xml:space="preserve">Acero corrugado de 1/4 </t>
  </si>
  <si>
    <t>Kilo</t>
  </si>
  <si>
    <t>Adaptador terminal conduit 1/2"</t>
  </si>
  <si>
    <t>Alambre de amarre</t>
  </si>
  <si>
    <t>Alicate de punta larga 6 pulgadas.</t>
  </si>
  <si>
    <t>Arena</t>
  </si>
  <si>
    <t>M3</t>
  </si>
  <si>
    <t xml:space="preserve">Barras corrugada de 3/8 </t>
  </si>
  <si>
    <t>Barras corrugadade 1/2 pura</t>
  </si>
  <si>
    <t xml:space="preserve">Varilla </t>
  </si>
  <si>
    <t>Bateria Gel 12 V 100 Ah</t>
  </si>
  <si>
    <t>Cable calibre n° 12</t>
  </si>
  <si>
    <t>Metro</t>
  </si>
  <si>
    <t xml:space="preserve">Cable calibre n° 14 </t>
  </si>
  <si>
    <t>Cable magneto AWG 20 Cu.</t>
  </si>
  <si>
    <t>Cable magneto AWG 23 Cu.</t>
  </si>
  <si>
    <t>Cable Unifilar de 10 mm2 SOLAR PV 1,5kV Negro rollo (100 metros)</t>
  </si>
  <si>
    <t>Caja rectangular 2*4</t>
  </si>
  <si>
    <t>Cajilla electrica 2*4 plastica</t>
  </si>
  <si>
    <t xml:space="preserve">Cajilla octagonal plastica </t>
  </si>
  <si>
    <t>Cámara Robótica Seguridad Wifi 3 Antenas 1080p Micro Audio</t>
  </si>
  <si>
    <t>Cemento gris * 50 kilos</t>
  </si>
  <si>
    <t>Bulto</t>
  </si>
  <si>
    <t xml:space="preserve">Ceramica piso - pared color beige </t>
  </si>
  <si>
    <t>M2</t>
  </si>
  <si>
    <t xml:space="preserve">Clavo de acerode 2 1/2" </t>
  </si>
  <si>
    <t>Libra</t>
  </si>
  <si>
    <t>Codos 90° sanitario de 4"</t>
  </si>
  <si>
    <t>Conector Mc4 Y Macho Hembra Conector Solar Mc4y Paralelo</t>
  </si>
  <si>
    <t>Conector para cable tipo resorte.</t>
  </si>
  <si>
    <t>Conectores MC4 (par macho- hembra)</t>
  </si>
  <si>
    <t>Par</t>
  </si>
  <si>
    <t>Conversor Inversor De Voltaje 3000w 12v A 110v Onda Pura</t>
  </si>
  <si>
    <t>Conversor Inversor De Voltaje 4000w 24v A 110v Onda Pura</t>
  </si>
  <si>
    <t>Curva 90x1/2" conduit</t>
  </si>
  <si>
    <t>Curva metálica 1/2</t>
  </si>
  <si>
    <t>Ducto eléctrico  EMT 1/2 - 3 metros</t>
  </si>
  <si>
    <t>Ducto eléctrico  EMT 3/4 - 3 metros</t>
  </si>
  <si>
    <t>Emboquillador color beige caja por 5 kilos</t>
  </si>
  <si>
    <t xml:space="preserve">Gravilla </t>
  </si>
  <si>
    <t>Grifos tipo push para lavamanos</t>
  </si>
  <si>
    <t xml:space="preserve">Guaduas </t>
  </si>
  <si>
    <t>Interruptor conmutado sencillo</t>
  </si>
  <si>
    <t xml:space="preserve">Interruptor de desconexión de batería 1-2-ambos, CC 12V-48V </t>
  </si>
  <si>
    <t>Interruptor inteligente 4 canales R3, 4 entradas, Wifi, 3 modos de trabajo, interbloqueo, avance automático, interruptor inteligente para el hogar.</t>
  </si>
  <si>
    <t>Interruptor Inteligente Wifi</t>
  </si>
  <si>
    <t>Interruptores electrico sencillo</t>
  </si>
  <si>
    <t>Interruptores termomagnéticos  enchufables de 15 (4)-20(2)-30(2)</t>
  </si>
  <si>
    <t>Kit proyectos electrónicos</t>
  </si>
  <si>
    <t>Kit</t>
  </si>
  <si>
    <t>Ladrillo bloque</t>
  </si>
  <si>
    <t xml:space="preserve">Ladrillo comun </t>
  </si>
  <si>
    <t>Lampara led panel de sobreponer redondo 18 w.</t>
  </si>
  <si>
    <t>Lamparas led de 18wtt</t>
  </si>
  <si>
    <t>Lavamanos</t>
  </si>
  <si>
    <t>Listones 4*4</t>
  </si>
  <si>
    <t>Llave de paso de 1/2"</t>
  </si>
  <si>
    <t>Medidor Bidireccional bifase con modulo GPRS 10(100)A</t>
  </si>
  <si>
    <t xml:space="preserve">Panel led sobre circular 1350 lumenes 18w luz fria </t>
  </si>
  <si>
    <t>Panel solar 210 w. 12V</t>
  </si>
  <si>
    <t>Paquete de cruceta plastica para juntas de 3mm</t>
  </si>
  <si>
    <t>Pega enchape 50 kilos</t>
  </si>
  <si>
    <t xml:space="preserve">Pintura tipo 2 color beige </t>
  </si>
  <si>
    <t>Galon</t>
  </si>
  <si>
    <t>Prensaestopas 1/2  21 mm PVC</t>
  </si>
  <si>
    <t>Rodillo pintura N º 9</t>
  </si>
  <si>
    <t>Sanitarios tipo push</t>
  </si>
  <si>
    <t xml:space="preserve">Tablas </t>
  </si>
  <si>
    <t>Tablero bifásico 8 circuitos</t>
  </si>
  <si>
    <t>Tee sanitaria de 3"</t>
  </si>
  <si>
    <t>Tejas en fibrocemento nº 4</t>
  </si>
  <si>
    <t>Terminal metálico 1/2</t>
  </si>
  <si>
    <t>Termomagnéticos enchufar 50 A</t>
  </si>
  <si>
    <t xml:space="preserve">Tomacorriente doble </t>
  </si>
  <si>
    <t>Tomacorrientes dobles polo a tierra</t>
  </si>
  <si>
    <t>Triturado</t>
  </si>
  <si>
    <t xml:space="preserve">Tubo conduit de 1/2" </t>
  </si>
  <si>
    <t>Tubo pvc de 1/2 * 6 metros</t>
  </si>
  <si>
    <t>Tubo</t>
  </si>
  <si>
    <t>Tubo sanitario de 3" trafico semipesado</t>
  </si>
  <si>
    <t>Tubo sanitario de 4" trafico semipesado</t>
  </si>
  <si>
    <t>Tubos PVC 1/2 - 3 metros eléctricos</t>
  </si>
  <si>
    <t xml:space="preserve">Tubos sanitario de 2" trafico semipesado </t>
  </si>
  <si>
    <t xml:space="preserve">Varillas de acero corrugada de 3/8 </t>
  </si>
  <si>
    <t>COTIZACION 1</t>
  </si>
  <si>
    <t>COTIZACION 2</t>
  </si>
  <si>
    <t xml:space="preserve">PROMEDIO </t>
  </si>
  <si>
    <t xml:space="preserve">VALOR UNITARIO </t>
  </si>
  <si>
    <t xml:space="preserve">VALOR TOTAL </t>
  </si>
  <si>
    <t xml:space="preserve">PROMEDIO UNITARIO </t>
  </si>
  <si>
    <t xml:space="preserve">PROMEDIO TOTAL </t>
  </si>
  <si>
    <t>COTIZACIÓN 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</si>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</sst>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4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ptos Narrow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164" fontId="10" fillId="0" borderId="0" applyFont="0" applyFill="0" applyBorder="0" applyAlignment="0" applyProtection="0"/>
  </cellStyleXfs>
  <cellXfs count="39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4" fontId="0" fillId="0" borderId="1" xfId="0" applyNumberFormat="1" applyBorder="1"/>
    <xf numFmtId="9" fontId="0" fillId="0" borderId="0" xfId="0" applyNumberFormat="1"/>
    <xf numFmtId="1" fontId="0" fillId="0" borderId="0" xfId="0" applyNumberFormat="1"/>
    <xf numFmtId="165" fontId="0" fillId="0" borderId="1" xfId="2" applyNumberFormat="1" applyFont="1" applyBorder="1"/>
    <xf numFmtId="0" fontId="11" fillId="0" borderId="6" xfId="0" applyFont="1" applyBorder="1" applyAlignment="1">
      <alignment horizontal="left" vertical="center" wrapText="1"/>
    </xf>
    <xf numFmtId="165" fontId="13" fillId="0" borderId="0" xfId="0" applyNumberFormat="1" applyFont="1"/>
    <xf numFmtId="165" fontId="13" fillId="0" borderId="6" xfId="2" applyNumberFormat="1" applyFont="1" applyFill="1" applyBorder="1"/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2" applyNumberFormat="1" applyFont="1" applyFill="1" applyBorder="1"/>
    <xf numFmtId="0" fontId="7" fillId="0" borderId="1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center" wrapText="1"/>
    </xf>
    <xf numFmtId="0" fontId="13" fillId="0" borderId="0" xfId="0" applyFont="1"/>
    <xf numFmtId="165" fontId="13" fillId="0" borderId="0" xfId="2" applyNumberFormat="1" applyFont="1"/>
    <xf numFmtId="0" fontId="11" fillId="0" borderId="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65" fontId="0" fillId="0" borderId="0" xfId="0" applyNumberFormat="1"/>
  </cellXfs>
  <cellStyles count="3">
    <cellStyle name="Moneda" xfId="2" builtinId="4"/>
    <cellStyle name="Normal" xfId="0" builtinId="0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14"/>
  <sheetViews>
    <sheetView workbookViewId="0">
      <selection activeCell="M15" sqref="M15"/>
    </sheetView>
  </sheetViews>
  <sheetFormatPr baseColWidth="10" defaultRowHeight="15.75" x14ac:dyDescent="0.25"/>
  <cols>
    <col min="1" max="1" width="4.625" bestFit="1" customWidth="1"/>
    <col min="2" max="2" width="15.5" customWidth="1"/>
    <col min="3" max="3" width="22.75" customWidth="1"/>
    <col min="6" max="6" width="11.5" bestFit="1" customWidth="1"/>
    <col min="8" max="8" width="11.5" bestFit="1" customWidth="1"/>
    <col min="13" max="13" width="12.5" bestFit="1" customWidth="1"/>
  </cols>
  <sheetData>
    <row r="3" spans="1:13" x14ac:dyDescent="0.25">
      <c r="F3" s="35" t="s">
        <v>100</v>
      </c>
      <c r="G3" s="35"/>
      <c r="H3" s="35" t="s">
        <v>101</v>
      </c>
      <c r="I3" s="35"/>
      <c r="J3" s="36" t="s">
        <v>107</v>
      </c>
      <c r="K3" s="37"/>
      <c r="L3" s="35" t="s">
        <v>102</v>
      </c>
      <c r="M3" s="35"/>
    </row>
    <row r="4" spans="1:13" ht="30" x14ac:dyDescent="0.25">
      <c r="A4" s="1" t="s">
        <v>0</v>
      </c>
      <c r="B4" s="1" t="s">
        <v>1</v>
      </c>
      <c r="C4" s="2" t="s">
        <v>2</v>
      </c>
      <c r="D4" s="1" t="s">
        <v>3</v>
      </c>
      <c r="E4" s="1" t="s">
        <v>4</v>
      </c>
      <c r="F4" s="18" t="s">
        <v>103</v>
      </c>
      <c r="G4" s="18" t="s">
        <v>104</v>
      </c>
      <c r="H4" s="18" t="s">
        <v>103</v>
      </c>
      <c r="I4" s="18" t="s">
        <v>104</v>
      </c>
      <c r="J4" s="18" t="s">
        <v>103</v>
      </c>
      <c r="K4" s="18" t="s">
        <v>104</v>
      </c>
      <c r="L4" s="18" t="s">
        <v>105</v>
      </c>
      <c r="M4" s="18" t="s">
        <v>106</v>
      </c>
    </row>
    <row r="5" spans="1:13" x14ac:dyDescent="0.25">
      <c r="A5" s="3">
        <v>1</v>
      </c>
      <c r="B5" s="4">
        <v>230881</v>
      </c>
      <c r="C5" s="5" t="s">
        <v>5</v>
      </c>
      <c r="D5" s="4" t="s">
        <v>6</v>
      </c>
      <c r="E5" s="4">
        <v>5</v>
      </c>
      <c r="F5" s="24">
        <v>15126.05</v>
      </c>
      <c r="G5" s="24">
        <f>E5*F5</f>
        <v>75630.25</v>
      </c>
      <c r="H5" s="24">
        <v>19380</v>
      </c>
      <c r="I5" s="24">
        <f>E5*H5</f>
        <v>96900</v>
      </c>
      <c r="J5" s="24">
        <v>20000</v>
      </c>
      <c r="K5" s="24">
        <f>E5*J5</f>
        <v>100000</v>
      </c>
      <c r="L5" s="24">
        <f>(F5+H5+J5)/3</f>
        <v>18168.683333333334</v>
      </c>
      <c r="M5" s="24">
        <f>(G5+I5+K5)/3</f>
        <v>90843.416666666672</v>
      </c>
    </row>
    <row r="6" spans="1:13" ht="30" x14ac:dyDescent="0.25">
      <c r="A6" s="3">
        <v>2</v>
      </c>
      <c r="B6" s="6">
        <v>232178</v>
      </c>
      <c r="C6" s="5" t="s">
        <v>7</v>
      </c>
      <c r="D6" s="6" t="s">
        <v>8</v>
      </c>
      <c r="E6" s="6">
        <v>4</v>
      </c>
      <c r="F6" s="24">
        <v>8403.36</v>
      </c>
      <c r="G6" s="24">
        <f t="shared" ref="G6:G11" si="0">E6*F6</f>
        <v>33613.440000000002</v>
      </c>
      <c r="H6" s="24">
        <v>14250</v>
      </c>
      <c r="I6" s="24">
        <f t="shared" ref="I6:I11" si="1">E6*H6</f>
        <v>57000</v>
      </c>
      <c r="J6" s="24">
        <v>13000</v>
      </c>
      <c r="K6" s="24">
        <f t="shared" ref="K6:K11" si="2">E6*J6</f>
        <v>52000</v>
      </c>
      <c r="L6" s="24">
        <f t="shared" ref="L6:L11" si="3">(F6+H6+J6)/3</f>
        <v>11884.453333333333</v>
      </c>
      <c r="M6" s="24">
        <f t="shared" ref="M6:M12" si="4">(G6+I6+K6)/3</f>
        <v>47537.813333333332</v>
      </c>
    </row>
    <row r="7" spans="1:13" ht="30" x14ac:dyDescent="0.25">
      <c r="A7" s="3">
        <v>3</v>
      </c>
      <c r="B7" s="7">
        <v>254780</v>
      </c>
      <c r="C7" s="5" t="s">
        <v>9</v>
      </c>
      <c r="D7" s="6" t="s">
        <v>8</v>
      </c>
      <c r="E7" s="6">
        <v>100</v>
      </c>
      <c r="F7" s="24">
        <v>1680.67</v>
      </c>
      <c r="G7" s="24">
        <f t="shared" si="0"/>
        <v>168067</v>
      </c>
      <c r="H7" s="24">
        <v>912</v>
      </c>
      <c r="I7" s="24">
        <f t="shared" si="1"/>
        <v>91200</v>
      </c>
      <c r="J7" s="24">
        <v>650</v>
      </c>
      <c r="K7" s="24">
        <f t="shared" si="2"/>
        <v>65000</v>
      </c>
      <c r="L7" s="24">
        <f t="shared" si="3"/>
        <v>1080.8900000000001</v>
      </c>
      <c r="M7" s="24">
        <f t="shared" si="4"/>
        <v>108089</v>
      </c>
    </row>
    <row r="8" spans="1:13" ht="30" x14ac:dyDescent="0.25">
      <c r="A8" s="3">
        <v>4</v>
      </c>
      <c r="B8" s="8">
        <v>231871</v>
      </c>
      <c r="C8" s="5" t="s">
        <v>10</v>
      </c>
      <c r="D8" s="6" t="s">
        <v>8</v>
      </c>
      <c r="E8" s="6">
        <v>1</v>
      </c>
      <c r="F8" s="24">
        <v>3361.34</v>
      </c>
      <c r="G8" s="24">
        <f t="shared" si="0"/>
        <v>3361.34</v>
      </c>
      <c r="H8" s="24">
        <v>13200</v>
      </c>
      <c r="I8" s="24">
        <f t="shared" si="1"/>
        <v>13200</v>
      </c>
      <c r="J8" s="24">
        <v>12620</v>
      </c>
      <c r="K8" s="24">
        <f t="shared" si="2"/>
        <v>12620</v>
      </c>
      <c r="L8" s="24">
        <f t="shared" si="3"/>
        <v>9727.1133333333328</v>
      </c>
      <c r="M8" s="24">
        <f t="shared" si="4"/>
        <v>9727.1133333333328</v>
      </c>
    </row>
    <row r="9" spans="1:13" ht="30" x14ac:dyDescent="0.25">
      <c r="A9" s="3">
        <v>5</v>
      </c>
      <c r="B9" s="6">
        <v>232178</v>
      </c>
      <c r="C9" s="5" t="s">
        <v>11</v>
      </c>
      <c r="D9" s="6" t="s">
        <v>8</v>
      </c>
      <c r="E9" s="6">
        <v>8</v>
      </c>
      <c r="F9" s="24">
        <v>8403.36</v>
      </c>
      <c r="G9" s="24">
        <f t="shared" si="0"/>
        <v>67226.880000000005</v>
      </c>
      <c r="H9" s="24">
        <v>14250</v>
      </c>
      <c r="I9" s="24">
        <f t="shared" si="1"/>
        <v>114000</v>
      </c>
      <c r="J9" s="24">
        <v>13000</v>
      </c>
      <c r="K9" s="24">
        <f t="shared" si="2"/>
        <v>104000</v>
      </c>
      <c r="L9" s="24">
        <f t="shared" si="3"/>
        <v>11884.453333333333</v>
      </c>
      <c r="M9" s="24">
        <f t="shared" si="4"/>
        <v>95075.626666666663</v>
      </c>
    </row>
    <row r="10" spans="1:13" x14ac:dyDescent="0.25">
      <c r="A10" s="3">
        <v>6</v>
      </c>
      <c r="B10" s="8">
        <v>231874</v>
      </c>
      <c r="C10" s="5" t="s">
        <v>12</v>
      </c>
      <c r="D10" s="6" t="s">
        <v>8</v>
      </c>
      <c r="E10" s="6">
        <v>2</v>
      </c>
      <c r="F10" s="24">
        <v>3361.34</v>
      </c>
      <c r="G10" s="24">
        <f t="shared" si="0"/>
        <v>6722.68</v>
      </c>
      <c r="H10" s="24">
        <v>5000</v>
      </c>
      <c r="I10" s="24">
        <f t="shared" si="1"/>
        <v>10000</v>
      </c>
      <c r="J10" s="24">
        <v>4750</v>
      </c>
      <c r="K10" s="24">
        <f t="shared" si="2"/>
        <v>9500</v>
      </c>
      <c r="L10" s="24">
        <f t="shared" si="3"/>
        <v>4370.4466666666667</v>
      </c>
      <c r="M10" s="24">
        <f t="shared" si="4"/>
        <v>8740.8933333333334</v>
      </c>
    </row>
    <row r="11" spans="1:13" x14ac:dyDescent="0.25">
      <c r="A11" s="3">
        <v>7</v>
      </c>
      <c r="B11" s="8">
        <v>276599</v>
      </c>
      <c r="C11" s="5" t="s">
        <v>13</v>
      </c>
      <c r="D11" s="6" t="s">
        <v>8</v>
      </c>
      <c r="E11" s="6">
        <v>2</v>
      </c>
      <c r="F11" s="24">
        <v>6722.69</v>
      </c>
      <c r="G11" s="24">
        <f t="shared" si="0"/>
        <v>13445.38</v>
      </c>
      <c r="H11" s="24">
        <v>9120</v>
      </c>
      <c r="I11" s="24">
        <f t="shared" si="1"/>
        <v>18240</v>
      </c>
      <c r="J11" s="24">
        <v>6800</v>
      </c>
      <c r="K11" s="24">
        <f t="shared" si="2"/>
        <v>13600</v>
      </c>
      <c r="L11" s="24">
        <f t="shared" si="3"/>
        <v>7547.5633333333326</v>
      </c>
      <c r="M11" s="24">
        <f t="shared" si="4"/>
        <v>15095.126666666665</v>
      </c>
    </row>
    <row r="12" spans="1:13" x14ac:dyDescent="0.25">
      <c r="C12" s="32" t="s">
        <v>108</v>
      </c>
      <c r="D12" s="33"/>
      <c r="E12" s="33"/>
      <c r="F12" s="33"/>
      <c r="G12" s="26">
        <f>SUM(G5:G11)</f>
        <v>368066.97000000003</v>
      </c>
      <c r="H12" s="33"/>
      <c r="I12" s="26">
        <f>SUM(I5:I11)</f>
        <v>400540</v>
      </c>
      <c r="J12" s="33"/>
      <c r="K12" s="26">
        <f>SUM(K5:K11)</f>
        <v>356720</v>
      </c>
      <c r="L12" s="33"/>
      <c r="M12" s="34">
        <f t="shared" si="4"/>
        <v>375108.99</v>
      </c>
    </row>
    <row r="14" spans="1:13" x14ac:dyDescent="0.25">
      <c r="M14" s="38">
        <f>SUM(M5:M11)</f>
        <v>375108.99</v>
      </c>
    </row>
  </sheetData>
  <mergeCells count="4">
    <mergeCell ref="F3:G3"/>
    <mergeCell ref="H3:I3"/>
    <mergeCell ref="J3:K3"/>
    <mergeCell ref="L3:M3"/>
  </mergeCells>
  <dataValidations count="4">
    <dataValidation allowBlank="1" showInputMessage="1" showErrorMessage="1" promptTitle="CÓDIGO SENA" prompt="Si conoce el código del elemento por favo digitelo, en caso contrario deje este espacio en blanco" sqref="B5" xr:uid="{00000000-0002-0000-0000-000000000000}"/>
    <dataValidation allowBlank="1" showInputMessage="1" showErrorMessage="1" promptTitle="UNIDAD DE MEDIDA" prompt="Digite la unidad de medida el elemento solicitado ejemplo: unidad, caja, gramos." sqref="D5:D11" xr:uid="{00000000-0002-0000-0000-000001000000}"/>
    <dataValidation allowBlank="1" showInputMessage="1" showErrorMessage="1" promptTitle="CANTIDAD SOLICITADA" prompt="Digite la cantidad de unidades solicitadas del bien" sqref="E5:E11" xr:uid="{00000000-0002-0000-0000-000002000000}"/>
    <dataValidation allowBlank="1" showInputMessage="1" showErrorMessage="1" promptTitle="CÓDIGO SENA" prompt="Si conoce el código del elemento por favo digitelo." sqref="B6:B11" xr:uid="{00000000-0002-0000-0000-000003000000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P82"/>
  <sheetViews>
    <sheetView tabSelected="1" topLeftCell="B33" workbookViewId="0">
      <selection activeCell="K87" sqref="K87"/>
    </sheetView>
  </sheetViews>
  <sheetFormatPr baseColWidth="10" defaultRowHeight="15.75" x14ac:dyDescent="0.25"/>
  <cols>
    <col min="2" max="2" width="13.375" customWidth="1"/>
    <col min="3" max="3" width="27.5" customWidth="1"/>
    <col min="6" max="6" width="14" bestFit="1" customWidth="1"/>
    <col min="7" max="7" width="14.875" customWidth="1"/>
    <col min="8" max="8" width="16" customWidth="1"/>
    <col min="9" max="9" width="15.125" customWidth="1"/>
    <col min="10" max="10" width="16.5" customWidth="1"/>
    <col min="11" max="11" width="15.875" customWidth="1"/>
    <col min="12" max="12" width="15.25" customWidth="1"/>
    <col min="13" max="13" width="19" customWidth="1"/>
    <col min="14" max="16" width="11" hidden="1" customWidth="1"/>
  </cols>
  <sheetData>
    <row r="3" spans="1:16" x14ac:dyDescent="0.25">
      <c r="O3" s="22">
        <v>0.19</v>
      </c>
    </row>
    <row r="4" spans="1:16" x14ac:dyDescent="0.25">
      <c r="F4" s="35" t="s">
        <v>100</v>
      </c>
      <c r="G4" s="35"/>
      <c r="H4" s="35" t="s">
        <v>101</v>
      </c>
      <c r="I4" s="35"/>
      <c r="J4" s="36" t="s">
        <v>107</v>
      </c>
      <c r="K4" s="37"/>
      <c r="L4" s="35" t="s">
        <v>102</v>
      </c>
      <c r="M4" s="35"/>
    </row>
    <row r="5" spans="1:16" ht="30" x14ac:dyDescent="0.25">
      <c r="A5" s="1" t="s">
        <v>0</v>
      </c>
      <c r="B5" s="1" t="s">
        <v>1</v>
      </c>
      <c r="C5" s="2" t="s">
        <v>2</v>
      </c>
      <c r="D5" s="1" t="s">
        <v>3</v>
      </c>
      <c r="E5" s="1" t="s">
        <v>4</v>
      </c>
      <c r="F5" s="18" t="s">
        <v>103</v>
      </c>
      <c r="G5" s="18" t="s">
        <v>104</v>
      </c>
      <c r="H5" s="18" t="s">
        <v>103</v>
      </c>
      <c r="I5" s="18" t="s">
        <v>104</v>
      </c>
      <c r="J5" s="18" t="s">
        <v>103</v>
      </c>
      <c r="K5" s="18" t="s">
        <v>104</v>
      </c>
      <c r="L5" s="18" t="s">
        <v>105</v>
      </c>
      <c r="M5" s="18" t="s">
        <v>106</v>
      </c>
    </row>
    <row r="6" spans="1:16" x14ac:dyDescent="0.25">
      <c r="A6" s="9">
        <v>1</v>
      </c>
      <c r="B6" s="15">
        <v>254629</v>
      </c>
      <c r="C6" s="20" t="s">
        <v>16</v>
      </c>
      <c r="D6" s="10" t="s">
        <v>17</v>
      </c>
      <c r="E6" s="10">
        <v>60</v>
      </c>
      <c r="F6" s="24">
        <f>P6</f>
        <v>6000.0038000000004</v>
      </c>
      <c r="G6" s="24">
        <f>E6*F6</f>
        <v>360000.228</v>
      </c>
      <c r="H6" s="24">
        <v>6610.2</v>
      </c>
      <c r="I6" s="24">
        <f>E6*H6</f>
        <v>396612</v>
      </c>
      <c r="J6" s="24">
        <v>6610.2</v>
      </c>
      <c r="K6" s="24">
        <f>E6*J6</f>
        <v>396612</v>
      </c>
      <c r="L6" s="24">
        <f>(F6+H6+J6)/3</f>
        <v>6406.8012666666664</v>
      </c>
      <c r="M6" s="24">
        <f>L6*E6</f>
        <v>384408.076</v>
      </c>
      <c r="N6" s="19">
        <v>5042.0200000000004</v>
      </c>
      <c r="O6" s="23">
        <f>N6*$O$3</f>
        <v>957.98380000000009</v>
      </c>
      <c r="P6" s="23">
        <f>N6+O6</f>
        <v>6000.0038000000004</v>
      </c>
    </row>
    <row r="7" spans="1:16" x14ac:dyDescent="0.25">
      <c r="A7" s="9">
        <v>2</v>
      </c>
      <c r="B7" s="11">
        <v>240997</v>
      </c>
      <c r="C7" s="12" t="s">
        <v>18</v>
      </c>
      <c r="D7" s="13" t="s">
        <v>8</v>
      </c>
      <c r="E7" s="13">
        <v>6</v>
      </c>
      <c r="F7" s="24">
        <f t="shared" ref="F7:F70" si="0">P7</f>
        <v>3999.9946</v>
      </c>
      <c r="G7" s="24">
        <f t="shared" ref="G7:G70" si="1">E7*F7</f>
        <v>23999.9676</v>
      </c>
      <c r="H7" s="24">
        <v>4933</v>
      </c>
      <c r="I7" s="24">
        <f t="shared" ref="I7:I70" si="2">E7*H7</f>
        <v>29598</v>
      </c>
      <c r="J7" s="24">
        <v>4963.5</v>
      </c>
      <c r="K7" s="24">
        <f t="shared" ref="K7:K70" si="3">E7*J7</f>
        <v>29781</v>
      </c>
      <c r="L7" s="24">
        <f t="shared" ref="L7:L70" si="4">(F7+H7+J7)/3</f>
        <v>4632.164866666667</v>
      </c>
      <c r="M7" s="24">
        <f t="shared" ref="M7:M70" si="5">L7*E7</f>
        <v>27792.989200000004</v>
      </c>
      <c r="N7" s="19">
        <v>3361.34</v>
      </c>
      <c r="O7" s="23">
        <f t="shared" ref="O7:O70" si="6">N7*$O$3</f>
        <v>638.65460000000007</v>
      </c>
      <c r="P7" s="23">
        <f t="shared" ref="P7:P70" si="7">N7+O7</f>
        <v>3999.9946</v>
      </c>
    </row>
    <row r="8" spans="1:16" x14ac:dyDescent="0.25">
      <c r="A8" s="9">
        <v>3</v>
      </c>
      <c r="B8" s="16">
        <v>235859</v>
      </c>
      <c r="C8" s="12" t="s">
        <v>19</v>
      </c>
      <c r="D8" s="13" t="s">
        <v>17</v>
      </c>
      <c r="E8" s="13">
        <v>25</v>
      </c>
      <c r="F8" s="24">
        <f t="shared" si="0"/>
        <v>8000.0010999999995</v>
      </c>
      <c r="G8" s="24">
        <f t="shared" si="1"/>
        <v>200000.0275</v>
      </c>
      <c r="H8" s="24">
        <v>7527</v>
      </c>
      <c r="I8" s="24">
        <f t="shared" si="2"/>
        <v>188175</v>
      </c>
      <c r="J8" s="24">
        <v>7827</v>
      </c>
      <c r="K8" s="24">
        <f t="shared" si="3"/>
        <v>195675</v>
      </c>
      <c r="L8" s="24">
        <f t="shared" si="4"/>
        <v>7784.6670333333341</v>
      </c>
      <c r="M8" s="24">
        <f t="shared" si="5"/>
        <v>194616.67583333334</v>
      </c>
      <c r="N8" s="19">
        <v>6722.69</v>
      </c>
      <c r="O8" s="23">
        <f t="shared" si="6"/>
        <v>1277.3110999999999</v>
      </c>
      <c r="P8" s="23">
        <f t="shared" si="7"/>
        <v>8000.0010999999995</v>
      </c>
    </row>
    <row r="9" spans="1:16" x14ac:dyDescent="0.25">
      <c r="A9" s="9">
        <v>4</v>
      </c>
      <c r="B9" s="17">
        <v>279066</v>
      </c>
      <c r="C9" s="12" t="s">
        <v>20</v>
      </c>
      <c r="D9" s="13" t="s">
        <v>8</v>
      </c>
      <c r="E9" s="13">
        <v>10</v>
      </c>
      <c r="F9" s="24">
        <f t="shared" si="0"/>
        <v>17999.999499999998</v>
      </c>
      <c r="G9" s="24">
        <f t="shared" si="1"/>
        <v>179999.995</v>
      </c>
      <c r="H9" s="24">
        <v>13225</v>
      </c>
      <c r="I9" s="24">
        <f t="shared" si="2"/>
        <v>132250</v>
      </c>
      <c r="J9" s="24">
        <v>13825</v>
      </c>
      <c r="K9" s="24">
        <f t="shared" si="3"/>
        <v>138250</v>
      </c>
      <c r="L9" s="24">
        <f t="shared" si="4"/>
        <v>15016.666499999999</v>
      </c>
      <c r="M9" s="24">
        <f t="shared" si="5"/>
        <v>150166.66499999998</v>
      </c>
      <c r="N9" s="19">
        <v>15126.05</v>
      </c>
      <c r="O9" s="23">
        <f t="shared" si="6"/>
        <v>2873.9494999999997</v>
      </c>
      <c r="P9" s="23">
        <f t="shared" si="7"/>
        <v>17999.999499999998</v>
      </c>
    </row>
    <row r="10" spans="1:16" x14ac:dyDescent="0.25">
      <c r="A10" s="9">
        <v>5</v>
      </c>
      <c r="B10" s="14">
        <v>231465</v>
      </c>
      <c r="C10" s="12" t="s">
        <v>21</v>
      </c>
      <c r="D10" s="13" t="s">
        <v>22</v>
      </c>
      <c r="E10" s="13">
        <v>15</v>
      </c>
      <c r="F10" s="24">
        <f t="shared" si="0"/>
        <v>89999.997499999998</v>
      </c>
      <c r="G10" s="24">
        <f t="shared" si="1"/>
        <v>1349999.9624999999</v>
      </c>
      <c r="H10" s="24">
        <v>120000</v>
      </c>
      <c r="I10" s="24">
        <f t="shared" si="2"/>
        <v>1800000</v>
      </c>
      <c r="J10" s="24">
        <v>125000</v>
      </c>
      <c r="K10" s="24">
        <f t="shared" si="3"/>
        <v>1875000</v>
      </c>
      <c r="L10" s="24">
        <f t="shared" si="4"/>
        <v>111666.66583333333</v>
      </c>
      <c r="M10" s="24">
        <f t="shared" si="5"/>
        <v>1674999.9875</v>
      </c>
      <c r="N10" s="19">
        <v>75630.25</v>
      </c>
      <c r="O10" s="23">
        <f t="shared" si="6"/>
        <v>14369.747499999999</v>
      </c>
      <c r="P10" s="23">
        <f t="shared" si="7"/>
        <v>89999.997499999998</v>
      </c>
    </row>
    <row r="11" spans="1:16" x14ac:dyDescent="0.25">
      <c r="A11" s="9">
        <v>6</v>
      </c>
      <c r="B11" s="28">
        <v>254628</v>
      </c>
      <c r="C11" s="12" t="s">
        <v>23</v>
      </c>
      <c r="D11" s="29" t="s">
        <v>17</v>
      </c>
      <c r="E11" s="29">
        <v>20</v>
      </c>
      <c r="F11" s="30">
        <f t="shared" si="0"/>
        <v>17999.999499999998</v>
      </c>
      <c r="G11" s="30">
        <f t="shared" si="1"/>
        <v>359999.99</v>
      </c>
      <c r="H11" s="30">
        <v>19550</v>
      </c>
      <c r="I11" s="30">
        <f t="shared" si="2"/>
        <v>391000</v>
      </c>
      <c r="J11" s="30">
        <v>19950</v>
      </c>
      <c r="K11" s="30">
        <f t="shared" si="3"/>
        <v>399000</v>
      </c>
      <c r="L11" s="30">
        <f t="shared" si="4"/>
        <v>19166.666499999999</v>
      </c>
      <c r="M11" s="24">
        <f t="shared" si="5"/>
        <v>383333.32999999996</v>
      </c>
      <c r="N11" s="19">
        <v>15126.05</v>
      </c>
      <c r="O11" s="23">
        <f t="shared" si="6"/>
        <v>2873.9494999999997</v>
      </c>
      <c r="P11" s="23">
        <f t="shared" si="7"/>
        <v>17999.999499999998</v>
      </c>
    </row>
    <row r="12" spans="1:16" x14ac:dyDescent="0.25">
      <c r="A12" s="9">
        <v>7</v>
      </c>
      <c r="B12" s="17">
        <v>254627</v>
      </c>
      <c r="C12" s="12" t="s">
        <v>24</v>
      </c>
      <c r="D12" s="29" t="s">
        <v>25</v>
      </c>
      <c r="E12" s="29">
        <v>4</v>
      </c>
      <c r="F12" s="30">
        <f t="shared" si="0"/>
        <v>27999.997900000002</v>
      </c>
      <c r="G12" s="30">
        <f t="shared" si="1"/>
        <v>111999.99160000001</v>
      </c>
      <c r="H12" s="30">
        <v>32200</v>
      </c>
      <c r="I12" s="30">
        <f t="shared" si="2"/>
        <v>128800</v>
      </c>
      <c r="J12" s="30">
        <v>33200</v>
      </c>
      <c r="K12" s="30">
        <f t="shared" si="3"/>
        <v>132800</v>
      </c>
      <c r="L12" s="30">
        <f t="shared" si="4"/>
        <v>31133.332633333335</v>
      </c>
      <c r="M12" s="24">
        <f t="shared" si="5"/>
        <v>124533.33053333334</v>
      </c>
      <c r="N12" s="19">
        <v>23529.41</v>
      </c>
      <c r="O12" s="23">
        <f t="shared" si="6"/>
        <v>4470.5879000000004</v>
      </c>
      <c r="P12" s="23">
        <f t="shared" si="7"/>
        <v>27999.997900000002</v>
      </c>
    </row>
    <row r="13" spans="1:16" x14ac:dyDescent="0.25">
      <c r="A13" s="9">
        <v>8</v>
      </c>
      <c r="B13" s="11">
        <v>234218</v>
      </c>
      <c r="C13" s="12" t="s">
        <v>26</v>
      </c>
      <c r="D13" s="29" t="s">
        <v>8</v>
      </c>
      <c r="E13" s="29">
        <v>2</v>
      </c>
      <c r="F13" s="30">
        <f t="shared" si="0"/>
        <v>1170000.0032000002</v>
      </c>
      <c r="G13" s="30">
        <f t="shared" si="1"/>
        <v>2340000.0064000003</v>
      </c>
      <c r="H13" s="30">
        <v>1092500</v>
      </c>
      <c r="I13" s="30">
        <f t="shared" si="2"/>
        <v>2185000</v>
      </c>
      <c r="J13" s="30">
        <v>1202500</v>
      </c>
      <c r="K13" s="30">
        <f t="shared" si="3"/>
        <v>2405000</v>
      </c>
      <c r="L13" s="30">
        <f t="shared" si="4"/>
        <v>1155000.0010666668</v>
      </c>
      <c r="M13" s="24">
        <f t="shared" si="5"/>
        <v>2310000.0021333336</v>
      </c>
      <c r="N13" s="19">
        <v>983193.28</v>
      </c>
      <c r="O13" s="23">
        <f t="shared" si="6"/>
        <v>186806.72320000001</v>
      </c>
      <c r="P13" s="23">
        <f t="shared" si="7"/>
        <v>1170000.0032000002</v>
      </c>
    </row>
    <row r="14" spans="1:16" x14ac:dyDescent="0.25">
      <c r="A14" s="9">
        <v>9</v>
      </c>
      <c r="B14" s="11">
        <v>237428</v>
      </c>
      <c r="C14" s="12" t="s">
        <v>27</v>
      </c>
      <c r="D14" s="29" t="s">
        <v>28</v>
      </c>
      <c r="E14" s="29">
        <v>60</v>
      </c>
      <c r="F14" s="30">
        <f t="shared" si="0"/>
        <v>3000.0019000000002</v>
      </c>
      <c r="G14" s="30">
        <f t="shared" si="1"/>
        <v>180000.114</v>
      </c>
      <c r="H14" s="30">
        <v>2415</v>
      </c>
      <c r="I14" s="30">
        <f t="shared" si="2"/>
        <v>144900</v>
      </c>
      <c r="J14" s="30">
        <v>2515</v>
      </c>
      <c r="K14" s="30">
        <f t="shared" si="3"/>
        <v>150900</v>
      </c>
      <c r="L14" s="30">
        <f t="shared" si="4"/>
        <v>2643.3339666666666</v>
      </c>
      <c r="M14" s="24">
        <f t="shared" si="5"/>
        <v>158600.038</v>
      </c>
      <c r="N14" s="19">
        <v>2521.0100000000002</v>
      </c>
      <c r="O14" s="23">
        <f t="shared" si="6"/>
        <v>478.99190000000004</v>
      </c>
      <c r="P14" s="23">
        <f t="shared" si="7"/>
        <v>3000.0019000000002</v>
      </c>
    </row>
    <row r="15" spans="1:16" x14ac:dyDescent="0.25">
      <c r="A15" s="9">
        <v>10</v>
      </c>
      <c r="B15" s="11">
        <v>291741</v>
      </c>
      <c r="C15" s="12" t="s">
        <v>29</v>
      </c>
      <c r="D15" s="29" t="s">
        <v>15</v>
      </c>
      <c r="E15" s="29">
        <v>2</v>
      </c>
      <c r="F15" s="30">
        <f t="shared" si="0"/>
        <v>2499.9996000000001</v>
      </c>
      <c r="G15" s="30">
        <f t="shared" si="1"/>
        <v>4999.9992000000002</v>
      </c>
      <c r="H15" s="30">
        <v>161000</v>
      </c>
      <c r="I15" s="30">
        <f t="shared" si="2"/>
        <v>322000</v>
      </c>
      <c r="J15" s="30">
        <v>165000</v>
      </c>
      <c r="K15" s="30">
        <f t="shared" si="3"/>
        <v>330000</v>
      </c>
      <c r="L15" s="30">
        <f t="shared" si="4"/>
        <v>109499.99986666667</v>
      </c>
      <c r="M15" s="24">
        <f t="shared" si="5"/>
        <v>218999.99973333333</v>
      </c>
      <c r="N15" s="19">
        <v>2100.84</v>
      </c>
      <c r="O15" s="23">
        <f t="shared" si="6"/>
        <v>399.15960000000001</v>
      </c>
      <c r="P15" s="23">
        <f t="shared" si="7"/>
        <v>2499.9996000000001</v>
      </c>
    </row>
    <row r="16" spans="1:16" x14ac:dyDescent="0.25">
      <c r="A16" s="9">
        <v>11</v>
      </c>
      <c r="B16" s="11">
        <v>268222</v>
      </c>
      <c r="C16" s="12" t="s">
        <v>30</v>
      </c>
      <c r="D16" s="29" t="s">
        <v>17</v>
      </c>
      <c r="E16" s="29">
        <v>1</v>
      </c>
      <c r="F16" s="30">
        <f t="shared" si="0"/>
        <v>169999.99660000001</v>
      </c>
      <c r="G16" s="30">
        <f t="shared" si="1"/>
        <v>169999.99660000001</v>
      </c>
      <c r="H16" s="30">
        <v>172500</v>
      </c>
      <c r="I16" s="30">
        <f t="shared" si="2"/>
        <v>172500</v>
      </c>
      <c r="J16" s="30">
        <v>177500</v>
      </c>
      <c r="K16" s="30">
        <f t="shared" si="3"/>
        <v>177500</v>
      </c>
      <c r="L16" s="30">
        <f t="shared" si="4"/>
        <v>173333.3322</v>
      </c>
      <c r="M16" s="24">
        <f t="shared" si="5"/>
        <v>173333.3322</v>
      </c>
      <c r="N16" s="19">
        <v>142857.14000000001</v>
      </c>
      <c r="O16" s="23">
        <f t="shared" si="6"/>
        <v>27142.856600000003</v>
      </c>
      <c r="P16" s="23">
        <f t="shared" si="7"/>
        <v>169999.99660000001</v>
      </c>
    </row>
    <row r="17" spans="1:16" x14ac:dyDescent="0.25">
      <c r="A17" s="9">
        <v>12</v>
      </c>
      <c r="B17" s="11">
        <v>268222</v>
      </c>
      <c r="C17" s="12" t="s">
        <v>31</v>
      </c>
      <c r="D17" s="29" t="s">
        <v>17</v>
      </c>
      <c r="E17" s="29">
        <v>1</v>
      </c>
      <c r="F17" s="30">
        <f t="shared" si="0"/>
        <v>149999.99979999999</v>
      </c>
      <c r="G17" s="30">
        <f t="shared" si="1"/>
        <v>149999.99979999999</v>
      </c>
      <c r="H17" s="30">
        <v>172500</v>
      </c>
      <c r="I17" s="30">
        <f t="shared" si="2"/>
        <v>172500</v>
      </c>
      <c r="J17" s="30">
        <v>175500</v>
      </c>
      <c r="K17" s="30">
        <f t="shared" si="3"/>
        <v>175500</v>
      </c>
      <c r="L17" s="30">
        <f t="shared" si="4"/>
        <v>165999.99993333334</v>
      </c>
      <c r="M17" s="24">
        <f t="shared" si="5"/>
        <v>165999.99993333334</v>
      </c>
      <c r="N17" s="19">
        <v>126050.42</v>
      </c>
      <c r="O17" s="23">
        <f t="shared" si="6"/>
        <v>23949.5798</v>
      </c>
      <c r="P17" s="23">
        <f t="shared" si="7"/>
        <v>149999.99979999999</v>
      </c>
    </row>
    <row r="18" spans="1:16" ht="30" x14ac:dyDescent="0.25">
      <c r="A18" s="9">
        <v>13</v>
      </c>
      <c r="B18" s="11">
        <v>237357</v>
      </c>
      <c r="C18" s="12" t="s">
        <v>32</v>
      </c>
      <c r="D18" s="29" t="s">
        <v>15</v>
      </c>
      <c r="E18" s="29">
        <v>1</v>
      </c>
      <c r="F18" s="30">
        <f t="shared" si="0"/>
        <v>1299999.9942999999</v>
      </c>
      <c r="G18" s="30">
        <f t="shared" si="1"/>
        <v>1299999.9942999999</v>
      </c>
      <c r="H18" s="30">
        <v>1437500</v>
      </c>
      <c r="I18" s="30">
        <f t="shared" si="2"/>
        <v>1437500</v>
      </c>
      <c r="J18" s="30">
        <v>1537500</v>
      </c>
      <c r="K18" s="30">
        <f t="shared" si="3"/>
        <v>1537500</v>
      </c>
      <c r="L18" s="30">
        <f t="shared" si="4"/>
        <v>1424999.9981000002</v>
      </c>
      <c r="M18" s="24">
        <f t="shared" si="5"/>
        <v>1424999.9981000002</v>
      </c>
      <c r="N18" s="19">
        <v>1092436.97</v>
      </c>
      <c r="O18" s="23">
        <f t="shared" si="6"/>
        <v>207563.02429999999</v>
      </c>
      <c r="P18" s="23">
        <f t="shared" si="7"/>
        <v>1299999.9942999999</v>
      </c>
    </row>
    <row r="19" spans="1:16" x14ac:dyDescent="0.25">
      <c r="A19" s="9">
        <v>14</v>
      </c>
      <c r="B19" s="11">
        <v>233520</v>
      </c>
      <c r="C19" s="12" t="s">
        <v>33</v>
      </c>
      <c r="D19" s="29" t="s">
        <v>8</v>
      </c>
      <c r="E19" s="29">
        <v>20</v>
      </c>
      <c r="F19" s="30">
        <f t="shared" si="0"/>
        <v>1000.0046</v>
      </c>
      <c r="G19" s="30">
        <v>1800</v>
      </c>
      <c r="H19" s="30">
        <v>621</v>
      </c>
      <c r="I19" s="30">
        <v>1800</v>
      </c>
      <c r="J19" s="30">
        <v>921</v>
      </c>
      <c r="K19" s="30">
        <f t="shared" si="3"/>
        <v>18420</v>
      </c>
      <c r="L19" s="30">
        <f t="shared" si="4"/>
        <v>847.3348666666667</v>
      </c>
      <c r="M19" s="24">
        <f t="shared" si="5"/>
        <v>16946.697333333334</v>
      </c>
      <c r="N19" s="19">
        <v>840.34</v>
      </c>
      <c r="O19" s="23">
        <f t="shared" si="6"/>
        <v>159.66460000000001</v>
      </c>
      <c r="P19" s="23">
        <f t="shared" si="7"/>
        <v>1000.0046</v>
      </c>
    </row>
    <row r="20" spans="1:16" x14ac:dyDescent="0.25">
      <c r="A20" s="9">
        <v>15</v>
      </c>
      <c r="B20" s="11">
        <v>238466</v>
      </c>
      <c r="C20" s="12" t="s">
        <v>34</v>
      </c>
      <c r="D20" s="29" t="s">
        <v>8</v>
      </c>
      <c r="E20" s="29">
        <v>2</v>
      </c>
      <c r="F20" s="30">
        <f t="shared" si="0"/>
        <v>1000.0046</v>
      </c>
      <c r="G20" s="30">
        <f t="shared" si="1"/>
        <v>2000.0092</v>
      </c>
      <c r="H20" s="30">
        <v>920</v>
      </c>
      <c r="I20" s="30">
        <f t="shared" si="2"/>
        <v>1840</v>
      </c>
      <c r="J20" s="30">
        <v>980</v>
      </c>
      <c r="K20" s="30">
        <f t="shared" si="3"/>
        <v>1960</v>
      </c>
      <c r="L20" s="30">
        <f t="shared" si="4"/>
        <v>966.66820000000007</v>
      </c>
      <c r="M20" s="24">
        <f t="shared" si="5"/>
        <v>1933.3364000000001</v>
      </c>
      <c r="N20" s="19">
        <v>840.34</v>
      </c>
      <c r="O20" s="23">
        <f t="shared" si="6"/>
        <v>159.66460000000001</v>
      </c>
      <c r="P20" s="23">
        <f t="shared" si="7"/>
        <v>1000.0046</v>
      </c>
    </row>
    <row r="21" spans="1:16" x14ac:dyDescent="0.25">
      <c r="A21" s="9">
        <v>16</v>
      </c>
      <c r="B21" s="11">
        <v>237387</v>
      </c>
      <c r="C21" s="12" t="s">
        <v>35</v>
      </c>
      <c r="D21" s="29" t="s">
        <v>8</v>
      </c>
      <c r="E21" s="29">
        <v>1</v>
      </c>
      <c r="F21" s="30">
        <f t="shared" si="0"/>
        <v>1000.0046</v>
      </c>
      <c r="G21" s="30">
        <f t="shared" si="1"/>
        <v>1000.0046</v>
      </c>
      <c r="H21" s="30">
        <v>920</v>
      </c>
      <c r="I21" s="30">
        <f t="shared" si="2"/>
        <v>920</v>
      </c>
      <c r="J21" s="30">
        <v>980</v>
      </c>
      <c r="K21" s="30">
        <f t="shared" si="3"/>
        <v>980</v>
      </c>
      <c r="L21" s="30">
        <f t="shared" si="4"/>
        <v>966.66820000000007</v>
      </c>
      <c r="M21" s="24">
        <f t="shared" si="5"/>
        <v>966.66820000000007</v>
      </c>
      <c r="N21" s="19">
        <v>840.34</v>
      </c>
      <c r="O21" s="23">
        <f t="shared" si="6"/>
        <v>159.66460000000001</v>
      </c>
      <c r="P21" s="23">
        <f t="shared" si="7"/>
        <v>1000.0046</v>
      </c>
    </row>
    <row r="22" spans="1:16" ht="30" x14ac:dyDescent="0.25">
      <c r="A22" s="9">
        <v>17</v>
      </c>
      <c r="B22" s="11">
        <v>279735</v>
      </c>
      <c r="C22" s="12" t="s">
        <v>36</v>
      </c>
      <c r="D22" s="29" t="s">
        <v>8</v>
      </c>
      <c r="E22" s="29">
        <v>2</v>
      </c>
      <c r="F22" s="30">
        <f t="shared" si="0"/>
        <v>179999.995</v>
      </c>
      <c r="G22" s="30">
        <f t="shared" si="1"/>
        <v>359999.99</v>
      </c>
      <c r="H22" s="30">
        <v>402500</v>
      </c>
      <c r="I22" s="30">
        <f t="shared" si="2"/>
        <v>805000</v>
      </c>
      <c r="J22" s="30">
        <v>432500</v>
      </c>
      <c r="K22" s="30">
        <f t="shared" si="3"/>
        <v>865000</v>
      </c>
      <c r="L22" s="30">
        <f t="shared" si="4"/>
        <v>338333.33166666667</v>
      </c>
      <c r="M22" s="24">
        <f t="shared" si="5"/>
        <v>676666.66333333333</v>
      </c>
      <c r="N22" s="19">
        <v>151260.5</v>
      </c>
      <c r="O22" s="23">
        <f t="shared" si="6"/>
        <v>28739.494999999999</v>
      </c>
      <c r="P22" s="23">
        <f t="shared" si="7"/>
        <v>179999.995</v>
      </c>
    </row>
    <row r="23" spans="1:16" x14ac:dyDescent="0.25">
      <c r="A23" s="9">
        <v>18</v>
      </c>
      <c r="B23" s="29">
        <v>235268</v>
      </c>
      <c r="C23" s="31" t="s">
        <v>37</v>
      </c>
      <c r="D23" s="29" t="s">
        <v>38</v>
      </c>
      <c r="E23" s="29">
        <v>78</v>
      </c>
      <c r="F23" s="30">
        <f t="shared" si="0"/>
        <v>32000.004399999998</v>
      </c>
      <c r="G23" s="30">
        <f t="shared" si="1"/>
        <v>2496000.3432</v>
      </c>
      <c r="H23" s="30">
        <v>38800</v>
      </c>
      <c r="I23" s="30">
        <f t="shared" si="2"/>
        <v>3026400</v>
      </c>
      <c r="J23" s="30">
        <v>39800</v>
      </c>
      <c r="K23" s="30">
        <f t="shared" si="3"/>
        <v>3104400</v>
      </c>
      <c r="L23" s="30">
        <f t="shared" si="4"/>
        <v>36866.668133333333</v>
      </c>
      <c r="M23" s="24">
        <f t="shared" si="5"/>
        <v>2875600.1143999998</v>
      </c>
      <c r="N23" s="19">
        <v>26890.76</v>
      </c>
      <c r="O23" s="23">
        <f t="shared" si="6"/>
        <v>5109.2443999999996</v>
      </c>
      <c r="P23" s="23">
        <f t="shared" si="7"/>
        <v>32000.004399999998</v>
      </c>
    </row>
    <row r="24" spans="1:16" x14ac:dyDescent="0.25">
      <c r="A24" s="9">
        <v>19</v>
      </c>
      <c r="B24" s="11">
        <v>296678</v>
      </c>
      <c r="C24" s="12" t="s">
        <v>39</v>
      </c>
      <c r="D24" s="29" t="s">
        <v>40</v>
      </c>
      <c r="E24" s="29">
        <v>20</v>
      </c>
      <c r="F24" s="30">
        <f t="shared" si="0"/>
        <v>42000.002800000002</v>
      </c>
      <c r="G24" s="30">
        <f t="shared" si="1"/>
        <v>840000.0560000001</v>
      </c>
      <c r="H24" s="30">
        <v>75000</v>
      </c>
      <c r="I24" s="30">
        <f t="shared" si="2"/>
        <v>1500000</v>
      </c>
      <c r="J24" s="30">
        <v>85000</v>
      </c>
      <c r="K24" s="30">
        <f t="shared" si="3"/>
        <v>1700000</v>
      </c>
      <c r="L24" s="30">
        <f t="shared" si="4"/>
        <v>67333.334266666672</v>
      </c>
      <c r="M24" s="24">
        <f t="shared" si="5"/>
        <v>1346666.6853333334</v>
      </c>
      <c r="N24" s="19">
        <v>35294.120000000003</v>
      </c>
      <c r="O24" s="23">
        <f t="shared" si="6"/>
        <v>6705.8828000000003</v>
      </c>
      <c r="P24" s="23">
        <f t="shared" si="7"/>
        <v>42000.002800000002</v>
      </c>
    </row>
    <row r="25" spans="1:16" x14ac:dyDescent="0.25">
      <c r="A25" s="9">
        <v>20</v>
      </c>
      <c r="B25" s="11">
        <v>292422</v>
      </c>
      <c r="C25" s="12" t="s">
        <v>41</v>
      </c>
      <c r="D25" s="29" t="s">
        <v>42</v>
      </c>
      <c r="E25" s="29">
        <v>2</v>
      </c>
      <c r="F25" s="30">
        <f t="shared" si="0"/>
        <v>8099.9968000000008</v>
      </c>
      <c r="G25" s="30">
        <f t="shared" si="1"/>
        <v>16199.993600000002</v>
      </c>
      <c r="H25" s="30">
        <v>8625</v>
      </c>
      <c r="I25" s="30">
        <f t="shared" si="2"/>
        <v>17250</v>
      </c>
      <c r="J25" s="30">
        <v>8825</v>
      </c>
      <c r="K25" s="30">
        <f t="shared" si="3"/>
        <v>17650</v>
      </c>
      <c r="L25" s="30">
        <f t="shared" si="4"/>
        <v>8516.6656000000003</v>
      </c>
      <c r="M25" s="24">
        <f t="shared" si="5"/>
        <v>17033.331200000001</v>
      </c>
      <c r="N25" s="19">
        <v>6806.72</v>
      </c>
      <c r="O25" s="23">
        <f t="shared" si="6"/>
        <v>1293.2768000000001</v>
      </c>
      <c r="P25" s="23">
        <f t="shared" si="7"/>
        <v>8099.9968000000008</v>
      </c>
    </row>
    <row r="26" spans="1:16" x14ac:dyDescent="0.25">
      <c r="A26" s="9">
        <v>21</v>
      </c>
      <c r="B26" s="11">
        <v>236019</v>
      </c>
      <c r="C26" s="12" t="s">
        <v>43</v>
      </c>
      <c r="D26" s="29" t="s">
        <v>8</v>
      </c>
      <c r="E26" s="29">
        <v>2</v>
      </c>
      <c r="F26" s="30">
        <f t="shared" si="0"/>
        <v>6999.9965000000002</v>
      </c>
      <c r="G26" s="30">
        <f t="shared" si="1"/>
        <v>13999.993</v>
      </c>
      <c r="H26" s="30">
        <v>8855</v>
      </c>
      <c r="I26" s="30">
        <f t="shared" si="2"/>
        <v>17710</v>
      </c>
      <c r="J26" s="30">
        <v>8855</v>
      </c>
      <c r="K26" s="30">
        <f t="shared" si="3"/>
        <v>17710</v>
      </c>
      <c r="L26" s="30">
        <f t="shared" si="4"/>
        <v>8236.665500000001</v>
      </c>
      <c r="M26" s="24">
        <f t="shared" si="5"/>
        <v>16473.331000000002</v>
      </c>
      <c r="N26" s="19">
        <v>5882.35</v>
      </c>
      <c r="O26" s="23">
        <f t="shared" si="6"/>
        <v>1117.6465000000001</v>
      </c>
      <c r="P26" s="23">
        <f t="shared" si="7"/>
        <v>6999.9965000000002</v>
      </c>
    </row>
    <row r="27" spans="1:16" ht="30" x14ac:dyDescent="0.25">
      <c r="A27" s="9">
        <v>22</v>
      </c>
      <c r="B27" s="11">
        <v>272623</v>
      </c>
      <c r="C27" s="12" t="s">
        <v>44</v>
      </c>
      <c r="D27" s="29" t="s">
        <v>8</v>
      </c>
      <c r="E27" s="29">
        <v>4</v>
      </c>
      <c r="F27" s="30">
        <f t="shared" si="0"/>
        <v>32000.004399999998</v>
      </c>
      <c r="G27" s="30">
        <f t="shared" si="1"/>
        <v>128000.01759999999</v>
      </c>
      <c r="H27" s="30">
        <v>57500</v>
      </c>
      <c r="I27" s="30">
        <f t="shared" si="2"/>
        <v>230000</v>
      </c>
      <c r="J27" s="30">
        <v>59500</v>
      </c>
      <c r="K27" s="30">
        <f t="shared" si="3"/>
        <v>238000</v>
      </c>
      <c r="L27" s="30">
        <f t="shared" si="4"/>
        <v>49666.668133333333</v>
      </c>
      <c r="M27" s="24">
        <f t="shared" si="5"/>
        <v>198666.67253333333</v>
      </c>
      <c r="N27" s="19">
        <v>26890.76</v>
      </c>
      <c r="O27" s="23">
        <f t="shared" si="6"/>
        <v>5109.2443999999996</v>
      </c>
      <c r="P27" s="23">
        <f t="shared" si="7"/>
        <v>32000.004399999998</v>
      </c>
    </row>
    <row r="28" spans="1:16" x14ac:dyDescent="0.25">
      <c r="A28" s="9">
        <v>23</v>
      </c>
      <c r="B28" s="11">
        <v>272623</v>
      </c>
      <c r="C28" s="12" t="s">
        <v>45</v>
      </c>
      <c r="D28" s="29" t="s">
        <v>8</v>
      </c>
      <c r="E28" s="29">
        <v>100</v>
      </c>
      <c r="F28" s="30">
        <f t="shared" si="0"/>
        <v>3000.0019000000002</v>
      </c>
      <c r="G28" s="30">
        <f t="shared" si="1"/>
        <v>300000.19</v>
      </c>
      <c r="H28" s="30">
        <v>560</v>
      </c>
      <c r="I28" s="30">
        <f t="shared" si="2"/>
        <v>56000</v>
      </c>
      <c r="J28" s="30">
        <v>760</v>
      </c>
      <c r="K28" s="30">
        <f t="shared" si="3"/>
        <v>76000</v>
      </c>
      <c r="L28" s="30">
        <f t="shared" si="4"/>
        <v>1440.0006333333333</v>
      </c>
      <c r="M28" s="24">
        <f t="shared" si="5"/>
        <v>144000.06333333332</v>
      </c>
      <c r="N28" s="19">
        <v>2521.0100000000002</v>
      </c>
      <c r="O28" s="23">
        <f t="shared" si="6"/>
        <v>478.99190000000004</v>
      </c>
      <c r="P28" s="23">
        <f t="shared" si="7"/>
        <v>3000.0019000000002</v>
      </c>
    </row>
    <row r="29" spans="1:16" ht="30" x14ac:dyDescent="0.25">
      <c r="A29" s="9">
        <v>24</v>
      </c>
      <c r="B29" s="11">
        <v>234815</v>
      </c>
      <c r="C29" s="12" t="s">
        <v>46</v>
      </c>
      <c r="D29" s="29" t="s">
        <v>47</v>
      </c>
      <c r="E29" s="29">
        <v>10</v>
      </c>
      <c r="F29" s="30">
        <f t="shared" si="0"/>
        <v>32000.004399999998</v>
      </c>
      <c r="G29" s="30">
        <f t="shared" si="1"/>
        <v>320000.04399999999</v>
      </c>
      <c r="H29" s="30">
        <v>11500</v>
      </c>
      <c r="I29" s="30">
        <f t="shared" si="2"/>
        <v>115000</v>
      </c>
      <c r="J29" s="30">
        <v>13500</v>
      </c>
      <c r="K29" s="30">
        <f t="shared" si="3"/>
        <v>135000</v>
      </c>
      <c r="L29" s="30">
        <f t="shared" si="4"/>
        <v>19000.001466666665</v>
      </c>
      <c r="M29" s="24">
        <f t="shared" si="5"/>
        <v>190000.01466666666</v>
      </c>
      <c r="N29" s="19">
        <v>26890.76</v>
      </c>
      <c r="O29" s="23">
        <f t="shared" si="6"/>
        <v>5109.2443999999996</v>
      </c>
      <c r="P29" s="23">
        <f t="shared" si="7"/>
        <v>32000.004399999998</v>
      </c>
    </row>
    <row r="30" spans="1:16" ht="30" x14ac:dyDescent="0.25">
      <c r="A30" s="9">
        <v>25</v>
      </c>
      <c r="B30" s="11">
        <v>285436</v>
      </c>
      <c r="C30" s="12" t="s">
        <v>48</v>
      </c>
      <c r="D30" s="29" t="s">
        <v>8</v>
      </c>
      <c r="E30" s="29">
        <v>1</v>
      </c>
      <c r="F30" s="30">
        <f t="shared" si="0"/>
        <v>2500000.0045999996</v>
      </c>
      <c r="G30" s="30">
        <f t="shared" si="1"/>
        <v>2500000.0045999996</v>
      </c>
      <c r="H30" s="30">
        <v>1092500</v>
      </c>
      <c r="I30" s="30">
        <f t="shared" si="2"/>
        <v>1092500</v>
      </c>
      <c r="J30" s="30">
        <v>1192500</v>
      </c>
      <c r="K30" s="30">
        <f t="shared" si="3"/>
        <v>1192500</v>
      </c>
      <c r="L30" s="30">
        <f t="shared" si="4"/>
        <v>1595000.0015333332</v>
      </c>
      <c r="M30" s="24">
        <f t="shared" si="5"/>
        <v>1595000.0015333332</v>
      </c>
      <c r="N30" s="19">
        <v>2100840.34</v>
      </c>
      <c r="O30" s="23">
        <f t="shared" si="6"/>
        <v>399159.66459999996</v>
      </c>
      <c r="P30" s="23">
        <f t="shared" si="7"/>
        <v>2500000.0045999996</v>
      </c>
    </row>
    <row r="31" spans="1:16" ht="30" x14ac:dyDescent="0.25">
      <c r="A31" s="9">
        <v>26</v>
      </c>
      <c r="B31" s="11">
        <v>260444</v>
      </c>
      <c r="C31" s="12" t="s">
        <v>49</v>
      </c>
      <c r="D31" s="29" t="s">
        <v>8</v>
      </c>
      <c r="E31" s="29">
        <v>1</v>
      </c>
      <c r="F31" s="30">
        <f t="shared" si="0"/>
        <v>1799999.9976000001</v>
      </c>
      <c r="G31" s="30">
        <f t="shared" si="1"/>
        <v>1799999.9976000001</v>
      </c>
      <c r="H31" s="30">
        <v>1227000</v>
      </c>
      <c r="I31" s="30">
        <f t="shared" si="2"/>
        <v>1227000</v>
      </c>
      <c r="J31" s="30">
        <v>1287000</v>
      </c>
      <c r="K31" s="30">
        <f t="shared" si="3"/>
        <v>1287000</v>
      </c>
      <c r="L31" s="30">
        <f t="shared" si="4"/>
        <v>1437999.9992000002</v>
      </c>
      <c r="M31" s="24">
        <f t="shared" si="5"/>
        <v>1437999.9992000002</v>
      </c>
      <c r="N31" s="19">
        <v>1512605.04</v>
      </c>
      <c r="O31" s="23">
        <f t="shared" si="6"/>
        <v>287394.95760000002</v>
      </c>
      <c r="P31" s="23">
        <f t="shared" si="7"/>
        <v>1799999.9976000001</v>
      </c>
    </row>
    <row r="32" spans="1:16" x14ac:dyDescent="0.25">
      <c r="A32" s="9">
        <v>27</v>
      </c>
      <c r="B32" s="11">
        <v>270251</v>
      </c>
      <c r="C32" s="12" t="s">
        <v>50</v>
      </c>
      <c r="D32" s="29" t="s">
        <v>8</v>
      </c>
      <c r="E32" s="29">
        <v>4</v>
      </c>
      <c r="F32" s="30">
        <f t="shared" si="0"/>
        <v>1300.0036</v>
      </c>
      <c r="G32" s="30">
        <f t="shared" si="1"/>
        <v>5200.0144</v>
      </c>
      <c r="H32" s="30">
        <v>1150</v>
      </c>
      <c r="I32" s="30">
        <f t="shared" si="2"/>
        <v>4600</v>
      </c>
      <c r="J32" s="30">
        <v>1350</v>
      </c>
      <c r="K32" s="30">
        <f t="shared" si="3"/>
        <v>5400</v>
      </c>
      <c r="L32" s="30">
        <f t="shared" si="4"/>
        <v>1266.6678666666667</v>
      </c>
      <c r="M32" s="24">
        <f t="shared" si="5"/>
        <v>5066.6714666666667</v>
      </c>
      <c r="N32" s="19">
        <v>1092.44</v>
      </c>
      <c r="O32" s="23">
        <f t="shared" si="6"/>
        <v>207.56360000000001</v>
      </c>
      <c r="P32" s="23">
        <f t="shared" si="7"/>
        <v>1300.0036</v>
      </c>
    </row>
    <row r="33" spans="1:16" x14ac:dyDescent="0.25">
      <c r="A33" s="9">
        <v>28</v>
      </c>
      <c r="B33" s="11">
        <v>292788</v>
      </c>
      <c r="C33" s="12" t="s">
        <v>51</v>
      </c>
      <c r="D33" s="29" t="s">
        <v>8</v>
      </c>
      <c r="E33" s="29">
        <v>20</v>
      </c>
      <c r="F33" s="30">
        <f t="shared" si="0"/>
        <v>3000.0019000000002</v>
      </c>
      <c r="G33" s="30">
        <f t="shared" si="1"/>
        <v>60000.038</v>
      </c>
      <c r="H33" s="30">
        <v>3450</v>
      </c>
      <c r="I33" s="30">
        <f t="shared" si="2"/>
        <v>69000</v>
      </c>
      <c r="J33" s="30">
        <v>3450</v>
      </c>
      <c r="K33" s="30">
        <f t="shared" si="3"/>
        <v>69000</v>
      </c>
      <c r="L33" s="30">
        <f t="shared" si="4"/>
        <v>3300.0006333333331</v>
      </c>
      <c r="M33" s="24">
        <f t="shared" si="5"/>
        <v>66000.012666666662</v>
      </c>
      <c r="N33" s="19">
        <v>2521.0100000000002</v>
      </c>
      <c r="O33" s="23">
        <f t="shared" si="6"/>
        <v>478.99190000000004</v>
      </c>
      <c r="P33" s="23">
        <f t="shared" si="7"/>
        <v>3000.0019000000002</v>
      </c>
    </row>
    <row r="34" spans="1:16" x14ac:dyDescent="0.25">
      <c r="A34" s="9">
        <v>29</v>
      </c>
      <c r="B34" s="11">
        <v>233565</v>
      </c>
      <c r="C34" s="12" t="s">
        <v>52</v>
      </c>
      <c r="D34" s="29" t="s">
        <v>8</v>
      </c>
      <c r="E34" s="29">
        <v>20</v>
      </c>
      <c r="F34" s="30">
        <f t="shared" si="0"/>
        <v>21999.9941</v>
      </c>
      <c r="G34" s="30">
        <f t="shared" si="1"/>
        <v>439999.88199999998</v>
      </c>
      <c r="H34" s="30">
        <v>28750</v>
      </c>
      <c r="I34" s="30">
        <f t="shared" si="2"/>
        <v>575000</v>
      </c>
      <c r="J34" s="30">
        <v>28750</v>
      </c>
      <c r="K34" s="30">
        <f t="shared" si="3"/>
        <v>575000</v>
      </c>
      <c r="L34" s="30">
        <f t="shared" si="4"/>
        <v>26499.998033333333</v>
      </c>
      <c r="M34" s="24">
        <f t="shared" si="5"/>
        <v>529999.96066666662</v>
      </c>
      <c r="N34" s="19">
        <v>18487.39</v>
      </c>
      <c r="O34" s="23">
        <f t="shared" si="6"/>
        <v>3512.6041</v>
      </c>
      <c r="P34" s="23">
        <f t="shared" si="7"/>
        <v>21999.9941</v>
      </c>
    </row>
    <row r="35" spans="1:16" x14ac:dyDescent="0.25">
      <c r="A35" s="9">
        <v>30</v>
      </c>
      <c r="B35" s="11">
        <v>233565</v>
      </c>
      <c r="C35" s="12" t="s">
        <v>53</v>
      </c>
      <c r="D35" s="29" t="s">
        <v>8</v>
      </c>
      <c r="E35" s="29">
        <v>10</v>
      </c>
      <c r="F35" s="30">
        <f t="shared" si="0"/>
        <v>24999.996000000003</v>
      </c>
      <c r="G35" s="30">
        <f t="shared" si="1"/>
        <v>249999.96000000002</v>
      </c>
      <c r="H35" s="30">
        <v>35000</v>
      </c>
      <c r="I35" s="30">
        <f t="shared" si="2"/>
        <v>350000</v>
      </c>
      <c r="J35" s="30">
        <v>35000</v>
      </c>
      <c r="K35" s="30">
        <f t="shared" si="3"/>
        <v>350000</v>
      </c>
      <c r="L35" s="30">
        <f t="shared" si="4"/>
        <v>31666.665333333334</v>
      </c>
      <c r="M35" s="24">
        <f t="shared" si="5"/>
        <v>316666.65333333332</v>
      </c>
      <c r="N35" s="19">
        <v>21008.400000000001</v>
      </c>
      <c r="O35" s="23">
        <f t="shared" si="6"/>
        <v>3991.5960000000005</v>
      </c>
      <c r="P35" s="23">
        <f t="shared" si="7"/>
        <v>24999.996000000003</v>
      </c>
    </row>
    <row r="36" spans="1:16" ht="30" x14ac:dyDescent="0.25">
      <c r="A36" s="9">
        <v>31</v>
      </c>
      <c r="B36" s="11">
        <v>298038</v>
      </c>
      <c r="C36" s="12" t="s">
        <v>54</v>
      </c>
      <c r="D36" s="29" t="s">
        <v>8</v>
      </c>
      <c r="E36" s="29">
        <v>1</v>
      </c>
      <c r="F36" s="30">
        <f t="shared" si="0"/>
        <v>21999.9941</v>
      </c>
      <c r="G36" s="30">
        <f t="shared" si="1"/>
        <v>21999.9941</v>
      </c>
      <c r="H36" s="30">
        <v>34500</v>
      </c>
      <c r="I36" s="30">
        <f t="shared" si="2"/>
        <v>34500</v>
      </c>
      <c r="J36" s="30">
        <v>34500</v>
      </c>
      <c r="K36" s="30">
        <f t="shared" si="3"/>
        <v>34500</v>
      </c>
      <c r="L36" s="30">
        <f t="shared" si="4"/>
        <v>30333.331366666665</v>
      </c>
      <c r="M36" s="24">
        <f t="shared" si="5"/>
        <v>30333.331366666665</v>
      </c>
      <c r="N36" s="19">
        <v>18487.39</v>
      </c>
      <c r="O36" s="23">
        <f t="shared" si="6"/>
        <v>3512.6041</v>
      </c>
      <c r="P36" s="23">
        <f t="shared" si="7"/>
        <v>21999.9941</v>
      </c>
    </row>
    <row r="37" spans="1:16" x14ac:dyDescent="0.25">
      <c r="A37" s="9">
        <v>32</v>
      </c>
      <c r="B37" s="11">
        <v>297614</v>
      </c>
      <c r="C37" s="12" t="s">
        <v>55</v>
      </c>
      <c r="D37" s="29" t="s">
        <v>22</v>
      </c>
      <c r="E37" s="29">
        <v>1</v>
      </c>
      <c r="F37" s="30">
        <f t="shared" si="0"/>
        <v>179999.995</v>
      </c>
      <c r="G37" s="30">
        <f t="shared" si="1"/>
        <v>179999.995</v>
      </c>
      <c r="H37" s="30">
        <v>115000</v>
      </c>
      <c r="I37" s="30">
        <f t="shared" si="2"/>
        <v>115000</v>
      </c>
      <c r="J37" s="30">
        <v>115000</v>
      </c>
      <c r="K37" s="30">
        <f t="shared" si="3"/>
        <v>115000</v>
      </c>
      <c r="L37" s="30">
        <f t="shared" si="4"/>
        <v>136666.66500000001</v>
      </c>
      <c r="M37" s="24">
        <f t="shared" si="5"/>
        <v>136666.66500000001</v>
      </c>
      <c r="N37" s="19">
        <v>151260.5</v>
      </c>
      <c r="O37" s="23">
        <f t="shared" si="6"/>
        <v>28739.494999999999</v>
      </c>
      <c r="P37" s="23">
        <f t="shared" si="7"/>
        <v>179999.995</v>
      </c>
    </row>
    <row r="38" spans="1:16" x14ac:dyDescent="0.25">
      <c r="A38" s="9">
        <v>33</v>
      </c>
      <c r="B38" s="11">
        <v>301248</v>
      </c>
      <c r="C38" s="12" t="s">
        <v>56</v>
      </c>
      <c r="D38" s="29" t="s">
        <v>8</v>
      </c>
      <c r="E38" s="29">
        <v>2</v>
      </c>
      <c r="F38" s="30">
        <f t="shared" si="0"/>
        <v>45000.004699999998</v>
      </c>
      <c r="G38" s="30">
        <f t="shared" si="1"/>
        <v>90000.009399999995</v>
      </c>
      <c r="H38" s="30">
        <v>138000</v>
      </c>
      <c r="I38" s="30">
        <f t="shared" si="2"/>
        <v>276000</v>
      </c>
      <c r="J38" s="30">
        <v>158000</v>
      </c>
      <c r="K38" s="30">
        <f t="shared" si="3"/>
        <v>316000</v>
      </c>
      <c r="L38" s="30">
        <f t="shared" si="4"/>
        <v>113666.66823333333</v>
      </c>
      <c r="M38" s="24">
        <f t="shared" si="5"/>
        <v>227333.33646666666</v>
      </c>
      <c r="N38" s="19">
        <v>37815.129999999997</v>
      </c>
      <c r="O38" s="23">
        <f t="shared" si="6"/>
        <v>7184.8746999999994</v>
      </c>
      <c r="P38" s="23">
        <f t="shared" si="7"/>
        <v>45000.004699999998</v>
      </c>
    </row>
    <row r="39" spans="1:16" x14ac:dyDescent="0.25">
      <c r="A39" s="9">
        <v>34</v>
      </c>
      <c r="B39" s="11">
        <v>296354</v>
      </c>
      <c r="C39" s="12" t="s">
        <v>57</v>
      </c>
      <c r="D39" s="29" t="s">
        <v>8</v>
      </c>
      <c r="E39" s="29">
        <v>2</v>
      </c>
      <c r="F39" s="30">
        <f t="shared" si="0"/>
        <v>17999.999499999998</v>
      </c>
      <c r="G39" s="30">
        <f t="shared" si="1"/>
        <v>35999.998999999996</v>
      </c>
      <c r="H39" s="30">
        <v>17250</v>
      </c>
      <c r="I39" s="30">
        <f t="shared" si="2"/>
        <v>34500</v>
      </c>
      <c r="J39" s="30">
        <v>18250</v>
      </c>
      <c r="K39" s="30">
        <f t="shared" si="3"/>
        <v>36500</v>
      </c>
      <c r="L39" s="30">
        <f t="shared" si="4"/>
        <v>17833.333166666667</v>
      </c>
      <c r="M39" s="24">
        <f t="shared" si="5"/>
        <v>35666.666333333334</v>
      </c>
      <c r="N39" s="19">
        <v>15126.05</v>
      </c>
      <c r="O39" s="23">
        <f t="shared" si="6"/>
        <v>2873.9494999999997</v>
      </c>
      <c r="P39" s="23">
        <f t="shared" si="7"/>
        <v>17999.999499999998</v>
      </c>
    </row>
    <row r="40" spans="1:16" x14ac:dyDescent="0.25">
      <c r="A40" s="9">
        <v>35</v>
      </c>
      <c r="B40" s="11">
        <v>234100</v>
      </c>
      <c r="C40" s="12" t="s">
        <v>58</v>
      </c>
      <c r="D40" s="29" t="s">
        <v>8</v>
      </c>
      <c r="E40" s="29">
        <v>10</v>
      </c>
      <c r="F40" s="30">
        <f t="shared" si="0"/>
        <v>9000.0056999999997</v>
      </c>
      <c r="G40" s="30">
        <f t="shared" si="1"/>
        <v>90000.057000000001</v>
      </c>
      <c r="H40" s="30">
        <v>8050</v>
      </c>
      <c r="I40" s="30">
        <f t="shared" si="2"/>
        <v>80500</v>
      </c>
      <c r="J40" s="30">
        <v>8150</v>
      </c>
      <c r="K40" s="30">
        <f t="shared" si="3"/>
        <v>81500</v>
      </c>
      <c r="L40" s="30">
        <f t="shared" si="4"/>
        <v>8400.0019000000011</v>
      </c>
      <c r="M40" s="24">
        <f t="shared" si="5"/>
        <v>84000.019000000015</v>
      </c>
      <c r="N40" s="19">
        <v>7563.03</v>
      </c>
      <c r="O40" s="23">
        <f t="shared" si="6"/>
        <v>1436.9757</v>
      </c>
      <c r="P40" s="23">
        <f t="shared" si="7"/>
        <v>9000.0056999999997</v>
      </c>
    </row>
    <row r="41" spans="1:16" ht="30" x14ac:dyDescent="0.25">
      <c r="A41" s="9">
        <v>36</v>
      </c>
      <c r="B41" s="11">
        <v>235711</v>
      </c>
      <c r="C41" s="12" t="s">
        <v>59</v>
      </c>
      <c r="D41" s="29" t="s">
        <v>8</v>
      </c>
      <c r="E41" s="29">
        <v>1</v>
      </c>
      <c r="F41" s="30">
        <f t="shared" si="0"/>
        <v>379999.9987</v>
      </c>
      <c r="G41" s="30">
        <f t="shared" si="1"/>
        <v>379999.9987</v>
      </c>
      <c r="H41" s="30">
        <v>161000</v>
      </c>
      <c r="I41" s="30">
        <f t="shared" si="2"/>
        <v>161000</v>
      </c>
      <c r="J41" s="30">
        <v>169000</v>
      </c>
      <c r="K41" s="30">
        <f t="shared" si="3"/>
        <v>169000</v>
      </c>
      <c r="L41" s="30">
        <f t="shared" si="4"/>
        <v>236666.66623333332</v>
      </c>
      <c r="M41" s="24">
        <f t="shared" si="5"/>
        <v>236666.66623333332</v>
      </c>
      <c r="N41" s="19">
        <v>319327.73</v>
      </c>
      <c r="O41" s="23">
        <f t="shared" si="6"/>
        <v>60672.268700000001</v>
      </c>
      <c r="P41" s="23">
        <f t="shared" si="7"/>
        <v>379999.9987</v>
      </c>
    </row>
    <row r="42" spans="1:16" ht="75" x14ac:dyDescent="0.25">
      <c r="A42" s="9">
        <v>37</v>
      </c>
      <c r="B42" s="11">
        <v>254442</v>
      </c>
      <c r="C42" s="12" t="s">
        <v>60</v>
      </c>
      <c r="D42" s="29" t="s">
        <v>8</v>
      </c>
      <c r="E42" s="29">
        <v>3</v>
      </c>
      <c r="F42" s="30">
        <f t="shared" si="0"/>
        <v>190000.00529999999</v>
      </c>
      <c r="G42" s="30">
        <f t="shared" si="1"/>
        <v>570000.0159</v>
      </c>
      <c r="H42" s="30">
        <v>161000</v>
      </c>
      <c r="I42" s="30">
        <f t="shared" si="2"/>
        <v>483000</v>
      </c>
      <c r="J42" s="30">
        <v>169000</v>
      </c>
      <c r="K42" s="30">
        <f t="shared" si="3"/>
        <v>507000</v>
      </c>
      <c r="L42" s="30">
        <f>(F42+H42+J42)/3</f>
        <v>173333.3351</v>
      </c>
      <c r="M42" s="24">
        <f t="shared" si="5"/>
        <v>520000.00529999996</v>
      </c>
      <c r="N42" s="19">
        <v>159663.87</v>
      </c>
      <c r="O42" s="23">
        <f t="shared" si="6"/>
        <v>30336.135299999998</v>
      </c>
      <c r="P42" s="23">
        <f t="shared" si="7"/>
        <v>190000.00529999999</v>
      </c>
    </row>
    <row r="43" spans="1:16" x14ac:dyDescent="0.25">
      <c r="A43" s="9">
        <v>38</v>
      </c>
      <c r="B43" s="11">
        <v>235711</v>
      </c>
      <c r="C43" s="12" t="s">
        <v>61</v>
      </c>
      <c r="D43" s="29" t="s">
        <v>8</v>
      </c>
      <c r="E43" s="29">
        <v>5</v>
      </c>
      <c r="F43" s="30">
        <f t="shared" si="0"/>
        <v>179999.995</v>
      </c>
      <c r="G43" s="30">
        <f t="shared" si="1"/>
        <v>899999.97499999998</v>
      </c>
      <c r="H43" s="30">
        <v>97750</v>
      </c>
      <c r="I43" s="30">
        <f t="shared" si="2"/>
        <v>488750</v>
      </c>
      <c r="J43" s="30">
        <v>99750</v>
      </c>
      <c r="K43" s="30">
        <f t="shared" si="3"/>
        <v>498750</v>
      </c>
      <c r="L43" s="30">
        <f>(F43+H43+J43)/3</f>
        <v>125833.33166666667</v>
      </c>
      <c r="M43" s="24">
        <f t="shared" si="5"/>
        <v>629166.65833333333</v>
      </c>
      <c r="N43" s="19">
        <v>151260.5</v>
      </c>
      <c r="O43" s="23">
        <f t="shared" si="6"/>
        <v>28739.494999999999</v>
      </c>
      <c r="P43" s="23">
        <f t="shared" si="7"/>
        <v>179999.995</v>
      </c>
    </row>
    <row r="44" spans="1:16" x14ac:dyDescent="0.25">
      <c r="A44" s="9">
        <v>39</v>
      </c>
      <c r="B44" s="11">
        <v>251847</v>
      </c>
      <c r="C44" s="12" t="s">
        <v>62</v>
      </c>
      <c r="D44" s="29" t="s">
        <v>8</v>
      </c>
      <c r="E44" s="29">
        <v>3</v>
      </c>
      <c r="F44" s="30">
        <f t="shared" si="0"/>
        <v>8000.0010999999995</v>
      </c>
      <c r="G44" s="30">
        <f t="shared" si="1"/>
        <v>24000.003299999997</v>
      </c>
      <c r="H44" s="30">
        <v>6325</v>
      </c>
      <c r="I44" s="30">
        <f t="shared" si="2"/>
        <v>18975</v>
      </c>
      <c r="J44" s="30">
        <v>7325</v>
      </c>
      <c r="K44" s="30">
        <f t="shared" si="3"/>
        <v>21975</v>
      </c>
      <c r="L44" s="30">
        <f t="shared" si="4"/>
        <v>7216.6670333333341</v>
      </c>
      <c r="M44" s="24">
        <f t="shared" si="5"/>
        <v>21650.001100000001</v>
      </c>
      <c r="N44" s="19">
        <v>6722.69</v>
      </c>
      <c r="O44" s="23">
        <f t="shared" si="6"/>
        <v>1277.3110999999999</v>
      </c>
      <c r="P44" s="23">
        <f t="shared" si="7"/>
        <v>8000.0010999999995</v>
      </c>
    </row>
    <row r="45" spans="1:16" ht="30" x14ac:dyDescent="0.25">
      <c r="A45" s="9">
        <v>40</v>
      </c>
      <c r="B45" s="11">
        <v>235711</v>
      </c>
      <c r="C45" s="20" t="s">
        <v>63</v>
      </c>
      <c r="D45" s="29" t="s">
        <v>8</v>
      </c>
      <c r="E45" s="29">
        <v>8</v>
      </c>
      <c r="F45" s="30">
        <f t="shared" si="0"/>
        <v>19658.8</v>
      </c>
      <c r="G45" s="30">
        <f t="shared" si="1"/>
        <v>157270.39999999999</v>
      </c>
      <c r="H45" s="30">
        <v>16000</v>
      </c>
      <c r="I45" s="30">
        <f t="shared" si="2"/>
        <v>128000</v>
      </c>
      <c r="J45" s="30">
        <v>18000</v>
      </c>
      <c r="K45" s="30">
        <f t="shared" si="3"/>
        <v>144000</v>
      </c>
      <c r="L45" s="30">
        <f t="shared" si="4"/>
        <v>17886.266666666666</v>
      </c>
      <c r="M45" s="24">
        <f t="shared" si="5"/>
        <v>143090.13333333333</v>
      </c>
      <c r="N45" s="19">
        <v>16520</v>
      </c>
      <c r="O45" s="23">
        <f t="shared" si="6"/>
        <v>3138.8</v>
      </c>
      <c r="P45" s="23">
        <f t="shared" si="7"/>
        <v>19658.8</v>
      </c>
    </row>
    <row r="46" spans="1:16" x14ac:dyDescent="0.25">
      <c r="A46" s="9">
        <v>41</v>
      </c>
      <c r="B46" s="11">
        <v>298687</v>
      </c>
      <c r="C46" s="12" t="s">
        <v>64</v>
      </c>
      <c r="D46" s="29" t="s">
        <v>65</v>
      </c>
      <c r="E46" s="29">
        <v>10</v>
      </c>
      <c r="F46" s="30">
        <v>85000</v>
      </c>
      <c r="G46" s="30">
        <f t="shared" si="1"/>
        <v>850000</v>
      </c>
      <c r="H46" s="30">
        <v>85000</v>
      </c>
      <c r="I46" s="30">
        <f t="shared" si="2"/>
        <v>850000</v>
      </c>
      <c r="J46" s="30">
        <v>88000</v>
      </c>
      <c r="K46" s="30">
        <f t="shared" si="3"/>
        <v>880000</v>
      </c>
      <c r="L46" s="30">
        <f t="shared" si="4"/>
        <v>86000</v>
      </c>
      <c r="M46" s="24">
        <f t="shared" si="5"/>
        <v>860000</v>
      </c>
      <c r="N46" s="19"/>
      <c r="O46" s="23">
        <f t="shared" si="6"/>
        <v>0</v>
      </c>
      <c r="P46" s="23">
        <f t="shared" si="7"/>
        <v>0</v>
      </c>
    </row>
    <row r="47" spans="1:16" x14ac:dyDescent="0.25">
      <c r="A47" s="9">
        <v>42</v>
      </c>
      <c r="B47" s="11">
        <v>239323</v>
      </c>
      <c r="C47" s="12" t="s">
        <v>66</v>
      </c>
      <c r="D47" s="29" t="s">
        <v>8</v>
      </c>
      <c r="E47" s="29">
        <v>1800</v>
      </c>
      <c r="F47" s="30">
        <f t="shared" si="0"/>
        <v>1000.0046</v>
      </c>
      <c r="G47" s="30">
        <f t="shared" si="1"/>
        <v>1800008.28</v>
      </c>
      <c r="H47" s="30">
        <v>950</v>
      </c>
      <c r="I47" s="30">
        <f t="shared" si="2"/>
        <v>1710000</v>
      </c>
      <c r="J47" s="30">
        <v>990</v>
      </c>
      <c r="K47" s="30">
        <f t="shared" si="3"/>
        <v>1782000</v>
      </c>
      <c r="L47" s="30">
        <f t="shared" si="4"/>
        <v>980.00153333333344</v>
      </c>
      <c r="M47" s="24">
        <f t="shared" si="5"/>
        <v>1764002.7600000002</v>
      </c>
      <c r="N47" s="19">
        <v>840.34</v>
      </c>
      <c r="O47" s="23">
        <f t="shared" si="6"/>
        <v>159.66460000000001</v>
      </c>
      <c r="P47" s="23">
        <f t="shared" si="7"/>
        <v>1000.0046</v>
      </c>
    </row>
    <row r="48" spans="1:16" x14ac:dyDescent="0.25">
      <c r="A48" s="9">
        <v>43</v>
      </c>
      <c r="B48" s="29">
        <v>239323</v>
      </c>
      <c r="C48" s="12" t="s">
        <v>67</v>
      </c>
      <c r="D48" s="29" t="s">
        <v>8</v>
      </c>
      <c r="E48" s="29">
        <v>300</v>
      </c>
      <c r="F48" s="30">
        <f t="shared" si="0"/>
        <v>1000.0046</v>
      </c>
      <c r="G48" s="30">
        <f t="shared" si="1"/>
        <v>300001.38</v>
      </c>
      <c r="H48" s="30">
        <v>700</v>
      </c>
      <c r="I48" s="30">
        <f t="shared" si="2"/>
        <v>210000</v>
      </c>
      <c r="J48" s="30">
        <v>900</v>
      </c>
      <c r="K48" s="30">
        <f t="shared" si="3"/>
        <v>270000</v>
      </c>
      <c r="L48" s="30">
        <f>(F48+H48+J48)/3</f>
        <v>866.66820000000007</v>
      </c>
      <c r="M48" s="24">
        <f t="shared" si="5"/>
        <v>260000.46000000002</v>
      </c>
      <c r="N48" s="19">
        <v>840.34</v>
      </c>
      <c r="O48" s="23">
        <f t="shared" si="6"/>
        <v>159.66460000000001</v>
      </c>
      <c r="P48" s="23">
        <f t="shared" si="7"/>
        <v>1000.0046</v>
      </c>
    </row>
    <row r="49" spans="1:16" ht="30" x14ac:dyDescent="0.25">
      <c r="A49" s="9">
        <v>44</v>
      </c>
      <c r="B49" s="11">
        <v>279698</v>
      </c>
      <c r="C49" s="12" t="s">
        <v>68</v>
      </c>
      <c r="D49" s="29" t="s">
        <v>8</v>
      </c>
      <c r="E49" s="29">
        <v>10</v>
      </c>
      <c r="F49" s="30">
        <f t="shared" si="0"/>
        <v>17999.999499999998</v>
      </c>
      <c r="G49" s="30">
        <f t="shared" si="1"/>
        <v>179999.995</v>
      </c>
      <c r="H49" s="30">
        <v>18400</v>
      </c>
      <c r="I49" s="30">
        <f t="shared" si="2"/>
        <v>184000</v>
      </c>
      <c r="J49" s="30">
        <v>19400</v>
      </c>
      <c r="K49" s="30">
        <f t="shared" si="3"/>
        <v>194000</v>
      </c>
      <c r="L49" s="30">
        <f>(F49+H49+J49)/3</f>
        <v>18599.999833333331</v>
      </c>
      <c r="M49" s="24">
        <f t="shared" si="5"/>
        <v>185999.99833333332</v>
      </c>
      <c r="N49" s="19">
        <v>15126.05</v>
      </c>
      <c r="O49" s="23">
        <f t="shared" si="6"/>
        <v>2873.9494999999997</v>
      </c>
      <c r="P49" s="23">
        <f t="shared" si="7"/>
        <v>17999.999499999998</v>
      </c>
    </row>
    <row r="50" spans="1:16" x14ac:dyDescent="0.25">
      <c r="A50" s="9">
        <v>45</v>
      </c>
      <c r="B50" s="11">
        <v>295199</v>
      </c>
      <c r="C50" s="12" t="s">
        <v>69</v>
      </c>
      <c r="D50" s="29" t="s">
        <v>8</v>
      </c>
      <c r="E50" s="29">
        <v>2</v>
      </c>
      <c r="F50" s="30">
        <f t="shared" si="0"/>
        <v>17499.997199999998</v>
      </c>
      <c r="G50" s="30">
        <f t="shared" si="1"/>
        <v>34999.994399999996</v>
      </c>
      <c r="H50" s="30">
        <v>11500</v>
      </c>
      <c r="I50" s="30">
        <f t="shared" si="2"/>
        <v>23000</v>
      </c>
      <c r="J50" s="30">
        <v>31500</v>
      </c>
      <c r="K50" s="30">
        <f t="shared" si="3"/>
        <v>63000</v>
      </c>
      <c r="L50" s="30">
        <f>(F50+H50+J50)/3</f>
        <v>20166.665733333331</v>
      </c>
      <c r="M50" s="24">
        <f t="shared" si="5"/>
        <v>40333.331466666663</v>
      </c>
      <c r="N50" s="19">
        <v>14705.88</v>
      </c>
      <c r="O50" s="23">
        <f t="shared" si="6"/>
        <v>2794.1171999999997</v>
      </c>
      <c r="P50" s="23">
        <f t="shared" si="7"/>
        <v>17499.997199999998</v>
      </c>
    </row>
    <row r="51" spans="1:16" x14ac:dyDescent="0.25">
      <c r="A51" s="9">
        <v>46</v>
      </c>
      <c r="B51" s="11">
        <v>237973</v>
      </c>
      <c r="C51" s="12" t="s">
        <v>70</v>
      </c>
      <c r="D51" s="29" t="s">
        <v>8</v>
      </c>
      <c r="E51" s="29">
        <v>4</v>
      </c>
      <c r="F51" s="30">
        <f t="shared" si="0"/>
        <v>71999.997999999992</v>
      </c>
      <c r="G51" s="30">
        <f t="shared" si="1"/>
        <v>287999.99199999997</v>
      </c>
      <c r="H51" s="30">
        <v>103500</v>
      </c>
      <c r="I51" s="30">
        <f t="shared" si="2"/>
        <v>414000</v>
      </c>
      <c r="J51" s="30">
        <v>113500</v>
      </c>
      <c r="K51" s="30">
        <f t="shared" si="3"/>
        <v>454000</v>
      </c>
      <c r="L51" s="30">
        <f>(F51+H51+J51)/3</f>
        <v>96333.332666666669</v>
      </c>
      <c r="M51" s="24">
        <f t="shared" si="5"/>
        <v>385333.33066666668</v>
      </c>
      <c r="N51" s="19">
        <v>60504.2</v>
      </c>
      <c r="O51" s="23">
        <f t="shared" si="6"/>
        <v>11495.797999999999</v>
      </c>
      <c r="P51" s="23">
        <f t="shared" si="7"/>
        <v>71999.997999999992</v>
      </c>
    </row>
    <row r="52" spans="1:16" x14ac:dyDescent="0.25">
      <c r="A52" s="9">
        <v>47</v>
      </c>
      <c r="B52" s="11">
        <v>240720</v>
      </c>
      <c r="C52" s="12" t="s">
        <v>71</v>
      </c>
      <c r="D52" s="29" t="s">
        <v>8</v>
      </c>
      <c r="E52" s="29">
        <v>6</v>
      </c>
      <c r="F52" s="30">
        <f t="shared" si="0"/>
        <v>17850</v>
      </c>
      <c r="G52" s="30">
        <f t="shared" si="1"/>
        <v>107100</v>
      </c>
      <c r="H52" s="30">
        <v>18400</v>
      </c>
      <c r="I52" s="30">
        <f t="shared" si="2"/>
        <v>110400</v>
      </c>
      <c r="J52" s="30">
        <v>19400</v>
      </c>
      <c r="K52" s="30">
        <f t="shared" si="3"/>
        <v>116400</v>
      </c>
      <c r="L52" s="30">
        <f t="shared" si="4"/>
        <v>18550</v>
      </c>
      <c r="M52" s="24">
        <f t="shared" si="5"/>
        <v>111300</v>
      </c>
      <c r="N52" s="19">
        <v>15000</v>
      </c>
      <c r="O52" s="23">
        <f t="shared" si="6"/>
        <v>2850</v>
      </c>
      <c r="P52" s="23">
        <f t="shared" si="7"/>
        <v>17850</v>
      </c>
    </row>
    <row r="53" spans="1:16" x14ac:dyDescent="0.25">
      <c r="A53" s="9">
        <v>48</v>
      </c>
      <c r="B53" s="11">
        <v>239152</v>
      </c>
      <c r="C53" s="12" t="s">
        <v>72</v>
      </c>
      <c r="D53" s="29" t="s">
        <v>8</v>
      </c>
      <c r="E53" s="29">
        <v>1</v>
      </c>
      <c r="F53" s="30">
        <f t="shared" si="0"/>
        <v>11999.995700000001</v>
      </c>
      <c r="G53" s="30">
        <f t="shared" si="1"/>
        <v>11999.995700000001</v>
      </c>
      <c r="H53" s="30">
        <v>13800</v>
      </c>
      <c r="I53" s="30">
        <f t="shared" si="2"/>
        <v>13800</v>
      </c>
      <c r="J53" s="30">
        <v>15800</v>
      </c>
      <c r="K53" s="30">
        <f t="shared" si="3"/>
        <v>15800</v>
      </c>
      <c r="L53" s="30">
        <f>(F53+H53+J53)/3</f>
        <v>13866.665233333333</v>
      </c>
      <c r="M53" s="24">
        <f t="shared" si="5"/>
        <v>13866.665233333333</v>
      </c>
      <c r="N53" s="19">
        <v>10084.030000000001</v>
      </c>
      <c r="O53" s="23">
        <f t="shared" si="6"/>
        <v>1915.9657000000002</v>
      </c>
      <c r="P53" s="23">
        <f t="shared" si="7"/>
        <v>11999.995700000001</v>
      </c>
    </row>
    <row r="54" spans="1:16" ht="30" x14ac:dyDescent="0.25">
      <c r="A54" s="9">
        <v>49</v>
      </c>
      <c r="B54" s="11">
        <v>274642</v>
      </c>
      <c r="C54" s="12" t="s">
        <v>73</v>
      </c>
      <c r="D54" s="29" t="s">
        <v>8</v>
      </c>
      <c r="E54" s="29">
        <v>1</v>
      </c>
      <c r="F54" s="30">
        <v>287500</v>
      </c>
      <c r="G54" s="30">
        <f t="shared" si="1"/>
        <v>287500</v>
      </c>
      <c r="H54" s="30">
        <v>287500</v>
      </c>
      <c r="I54" s="30">
        <f t="shared" si="2"/>
        <v>287500</v>
      </c>
      <c r="J54" s="30">
        <v>297500</v>
      </c>
      <c r="K54" s="30">
        <f t="shared" si="3"/>
        <v>297500</v>
      </c>
      <c r="L54" s="30">
        <f>(F54+H54+J54)/3</f>
        <v>290833.33333333331</v>
      </c>
      <c r="M54" s="24">
        <f t="shared" si="5"/>
        <v>290833.33333333331</v>
      </c>
      <c r="N54" s="19"/>
      <c r="O54" s="23">
        <f t="shared" si="6"/>
        <v>0</v>
      </c>
      <c r="P54" s="23">
        <f t="shared" si="7"/>
        <v>0</v>
      </c>
    </row>
    <row r="55" spans="1:16" ht="30" x14ac:dyDescent="0.25">
      <c r="A55" s="9">
        <v>50</v>
      </c>
      <c r="B55" s="11">
        <v>294172</v>
      </c>
      <c r="C55" s="12" t="s">
        <v>74</v>
      </c>
      <c r="D55" s="29" t="s">
        <v>8</v>
      </c>
      <c r="E55" s="29">
        <v>1</v>
      </c>
      <c r="F55" s="30">
        <v>13800</v>
      </c>
      <c r="G55" s="30">
        <f t="shared" si="1"/>
        <v>13800</v>
      </c>
      <c r="H55" s="30">
        <v>13800</v>
      </c>
      <c r="I55" s="30">
        <f t="shared" si="2"/>
        <v>13800</v>
      </c>
      <c r="J55" s="30">
        <v>15800</v>
      </c>
      <c r="K55" s="30">
        <f t="shared" si="3"/>
        <v>15800</v>
      </c>
      <c r="L55" s="30">
        <f>(F55+H55+J55)/3</f>
        <v>14466.666666666666</v>
      </c>
      <c r="M55" s="24">
        <f t="shared" si="5"/>
        <v>14466.666666666666</v>
      </c>
      <c r="N55" s="19"/>
      <c r="O55" s="23">
        <f t="shared" si="6"/>
        <v>0</v>
      </c>
      <c r="P55" s="23">
        <f t="shared" si="7"/>
        <v>0</v>
      </c>
    </row>
    <row r="56" spans="1:16" x14ac:dyDescent="0.25">
      <c r="A56" s="9">
        <v>51</v>
      </c>
      <c r="B56" s="11">
        <v>298579</v>
      </c>
      <c r="C56" s="12" t="s">
        <v>75</v>
      </c>
      <c r="D56" s="29" t="s">
        <v>8</v>
      </c>
      <c r="E56" s="29">
        <v>4</v>
      </c>
      <c r="F56" s="30">
        <v>690000</v>
      </c>
      <c r="G56" s="30">
        <f t="shared" si="1"/>
        <v>2760000</v>
      </c>
      <c r="H56" s="30">
        <v>690000</v>
      </c>
      <c r="I56" s="30">
        <f t="shared" si="2"/>
        <v>2760000</v>
      </c>
      <c r="J56" s="30">
        <v>790000</v>
      </c>
      <c r="K56" s="30">
        <f t="shared" si="3"/>
        <v>3160000</v>
      </c>
      <c r="L56" s="30">
        <f>(F56+H56+J56)/3</f>
        <v>723333.33333333337</v>
      </c>
      <c r="M56" s="24">
        <f t="shared" si="5"/>
        <v>2893333.3333333335</v>
      </c>
      <c r="N56" s="19"/>
      <c r="O56" s="23">
        <f t="shared" si="6"/>
        <v>0</v>
      </c>
      <c r="P56" s="23">
        <f t="shared" si="7"/>
        <v>0</v>
      </c>
    </row>
    <row r="57" spans="1:16" ht="30" x14ac:dyDescent="0.25">
      <c r="A57" s="9">
        <v>52</v>
      </c>
      <c r="B57" s="11">
        <v>297829</v>
      </c>
      <c r="C57" s="12" t="s">
        <v>76</v>
      </c>
      <c r="D57" s="29" t="s">
        <v>8</v>
      </c>
      <c r="E57" s="29">
        <v>1</v>
      </c>
      <c r="F57" s="30">
        <v>115000</v>
      </c>
      <c r="G57" s="30">
        <f t="shared" si="1"/>
        <v>115000</v>
      </c>
      <c r="H57" s="30">
        <v>115000</v>
      </c>
      <c r="I57" s="30">
        <f t="shared" si="2"/>
        <v>115000</v>
      </c>
      <c r="J57" s="30">
        <v>125000</v>
      </c>
      <c r="K57" s="30">
        <f t="shared" si="3"/>
        <v>125000</v>
      </c>
      <c r="L57" s="30">
        <f t="shared" si="4"/>
        <v>118333.33333333333</v>
      </c>
      <c r="M57" s="24">
        <f t="shared" si="5"/>
        <v>118333.33333333333</v>
      </c>
      <c r="N57" s="19"/>
      <c r="O57" s="23">
        <f t="shared" si="6"/>
        <v>0</v>
      </c>
      <c r="P57" s="23">
        <f t="shared" si="7"/>
        <v>0</v>
      </c>
    </row>
    <row r="58" spans="1:16" x14ac:dyDescent="0.25">
      <c r="A58" s="9">
        <v>53</v>
      </c>
      <c r="B58" s="11">
        <v>271577</v>
      </c>
      <c r="C58" s="12" t="s">
        <v>77</v>
      </c>
      <c r="D58" s="29" t="s">
        <v>14</v>
      </c>
      <c r="E58" s="29">
        <v>4</v>
      </c>
      <c r="F58" s="30">
        <f t="shared" si="0"/>
        <v>32000.004399999998</v>
      </c>
      <c r="G58" s="30">
        <f t="shared" si="1"/>
        <v>128000.01759999999</v>
      </c>
      <c r="H58" s="30">
        <v>115000</v>
      </c>
      <c r="I58" s="30">
        <f t="shared" si="2"/>
        <v>460000</v>
      </c>
      <c r="J58" s="30">
        <v>67500</v>
      </c>
      <c r="K58" s="30">
        <f t="shared" si="3"/>
        <v>270000</v>
      </c>
      <c r="L58" s="30">
        <f>(F58+H58+J58)/3</f>
        <v>71500.001466666668</v>
      </c>
      <c r="M58" s="24">
        <f t="shared" si="5"/>
        <v>286000.00586666667</v>
      </c>
      <c r="N58" s="21">
        <v>26890.76</v>
      </c>
      <c r="O58" s="23">
        <f t="shared" si="6"/>
        <v>5109.2443999999996</v>
      </c>
      <c r="P58" s="23">
        <f t="shared" si="7"/>
        <v>32000.004399999998</v>
      </c>
    </row>
    <row r="59" spans="1:16" x14ac:dyDescent="0.25">
      <c r="A59" s="9">
        <v>54</v>
      </c>
      <c r="B59" s="11">
        <v>237925</v>
      </c>
      <c r="C59" s="12" t="s">
        <v>78</v>
      </c>
      <c r="D59" s="29" t="s">
        <v>79</v>
      </c>
      <c r="E59" s="29">
        <v>1</v>
      </c>
      <c r="F59" s="30">
        <f t="shared" si="0"/>
        <v>60000.0023</v>
      </c>
      <c r="G59" s="30">
        <f t="shared" si="1"/>
        <v>60000.0023</v>
      </c>
      <c r="H59" s="30">
        <v>83950</v>
      </c>
      <c r="I59" s="30">
        <f t="shared" si="2"/>
        <v>83950</v>
      </c>
      <c r="J59" s="30">
        <v>88950</v>
      </c>
      <c r="K59" s="30">
        <f t="shared" si="3"/>
        <v>88950</v>
      </c>
      <c r="L59" s="30">
        <f t="shared" si="4"/>
        <v>77633.334099999993</v>
      </c>
      <c r="M59" s="24">
        <f t="shared" si="5"/>
        <v>77633.334099999993</v>
      </c>
      <c r="N59" s="19">
        <v>50420.17</v>
      </c>
      <c r="O59" s="23">
        <f t="shared" si="6"/>
        <v>9579.8323</v>
      </c>
      <c r="P59" s="23">
        <f t="shared" si="7"/>
        <v>60000.0023</v>
      </c>
    </row>
    <row r="60" spans="1:16" x14ac:dyDescent="0.25">
      <c r="A60" s="9">
        <v>55</v>
      </c>
      <c r="B60" s="11">
        <v>283387</v>
      </c>
      <c r="C60" s="12" t="s">
        <v>80</v>
      </c>
      <c r="D60" s="29" t="s">
        <v>8</v>
      </c>
      <c r="E60" s="29">
        <v>20</v>
      </c>
      <c r="F60" s="30">
        <v>3680</v>
      </c>
      <c r="G60" s="30">
        <f t="shared" si="1"/>
        <v>73600</v>
      </c>
      <c r="H60" s="30">
        <v>3680</v>
      </c>
      <c r="I60" s="30">
        <f t="shared" si="2"/>
        <v>73600</v>
      </c>
      <c r="J60" s="30">
        <v>4680</v>
      </c>
      <c r="K60" s="30">
        <f t="shared" si="3"/>
        <v>93600</v>
      </c>
      <c r="L60" s="30">
        <f t="shared" si="4"/>
        <v>4013.3333333333335</v>
      </c>
      <c r="M60" s="24">
        <f t="shared" si="5"/>
        <v>80266.666666666672</v>
      </c>
      <c r="N60" s="19"/>
      <c r="O60" s="23">
        <f t="shared" si="6"/>
        <v>0</v>
      </c>
      <c r="P60" s="23">
        <f t="shared" si="7"/>
        <v>0</v>
      </c>
    </row>
    <row r="61" spans="1:16" x14ac:dyDescent="0.25">
      <c r="A61" s="9">
        <v>56</v>
      </c>
      <c r="B61" s="11">
        <v>235404</v>
      </c>
      <c r="C61" s="12" t="s">
        <v>81</v>
      </c>
      <c r="D61" s="29" t="s">
        <v>8</v>
      </c>
      <c r="E61" s="29">
        <v>2</v>
      </c>
      <c r="F61" s="30">
        <f t="shared" si="0"/>
        <v>9999.9984000000004</v>
      </c>
      <c r="G61" s="30">
        <f t="shared" si="1"/>
        <v>19999.996800000001</v>
      </c>
      <c r="H61" s="30">
        <v>4650</v>
      </c>
      <c r="I61" s="30">
        <f t="shared" si="2"/>
        <v>9300</v>
      </c>
      <c r="J61" s="30">
        <v>4650</v>
      </c>
      <c r="K61" s="30">
        <f t="shared" si="3"/>
        <v>9300</v>
      </c>
      <c r="L61" s="30">
        <f t="shared" si="4"/>
        <v>6433.3328000000001</v>
      </c>
      <c r="M61" s="24">
        <f t="shared" si="5"/>
        <v>12866.6656</v>
      </c>
      <c r="N61" s="19">
        <v>8403.36</v>
      </c>
      <c r="O61" s="23">
        <f t="shared" si="6"/>
        <v>1596.6384</v>
      </c>
      <c r="P61" s="23">
        <f t="shared" si="7"/>
        <v>9999.9984000000004</v>
      </c>
    </row>
    <row r="62" spans="1:16" x14ac:dyDescent="0.25">
      <c r="A62" s="9">
        <v>57</v>
      </c>
      <c r="B62" s="11">
        <v>245720</v>
      </c>
      <c r="C62" s="12" t="s">
        <v>82</v>
      </c>
      <c r="D62" s="29" t="s">
        <v>8</v>
      </c>
      <c r="E62" s="29">
        <v>4</v>
      </c>
      <c r="F62" s="30">
        <f t="shared" si="0"/>
        <v>490000.00490000006</v>
      </c>
      <c r="G62" s="30">
        <f t="shared" si="1"/>
        <v>1960000.0196000002</v>
      </c>
      <c r="H62" s="30">
        <v>650000</v>
      </c>
      <c r="I62" s="30">
        <f t="shared" si="2"/>
        <v>2600000</v>
      </c>
      <c r="J62" s="30">
        <v>680000</v>
      </c>
      <c r="K62" s="30">
        <f t="shared" si="3"/>
        <v>2720000</v>
      </c>
      <c r="L62" s="30">
        <f t="shared" si="4"/>
        <v>606666.66830000002</v>
      </c>
      <c r="M62" s="24">
        <f t="shared" si="5"/>
        <v>2426666.6732000001</v>
      </c>
      <c r="N62" s="19">
        <v>411764.71</v>
      </c>
      <c r="O62" s="23">
        <f t="shared" si="6"/>
        <v>78235.294900000008</v>
      </c>
      <c r="P62" s="23">
        <f t="shared" si="7"/>
        <v>490000.00490000006</v>
      </c>
    </row>
    <row r="63" spans="1:16" x14ac:dyDescent="0.25">
      <c r="A63" s="9">
        <v>58</v>
      </c>
      <c r="B63" s="29">
        <v>235275</v>
      </c>
      <c r="C63" s="12" t="s">
        <v>83</v>
      </c>
      <c r="D63" s="29" t="s">
        <v>8</v>
      </c>
      <c r="E63" s="29">
        <v>26</v>
      </c>
      <c r="F63" s="30">
        <f t="shared" si="0"/>
        <v>20230</v>
      </c>
      <c r="G63" s="30">
        <f t="shared" si="1"/>
        <v>525980</v>
      </c>
      <c r="H63" s="30">
        <v>22000</v>
      </c>
      <c r="I63" s="30">
        <f t="shared" si="2"/>
        <v>572000</v>
      </c>
      <c r="J63" s="30">
        <v>28000</v>
      </c>
      <c r="K63" s="30">
        <f t="shared" si="3"/>
        <v>728000</v>
      </c>
      <c r="L63" s="30">
        <f>(F63+H63+J63)/3</f>
        <v>23410</v>
      </c>
      <c r="M63" s="24">
        <f t="shared" si="5"/>
        <v>608660</v>
      </c>
      <c r="N63" s="19">
        <v>17000</v>
      </c>
      <c r="O63" s="23">
        <f t="shared" si="6"/>
        <v>3230</v>
      </c>
      <c r="P63" s="23">
        <f t="shared" si="7"/>
        <v>20230</v>
      </c>
    </row>
    <row r="64" spans="1:16" x14ac:dyDescent="0.25">
      <c r="A64" s="9">
        <v>59</v>
      </c>
      <c r="B64" s="11">
        <v>243368</v>
      </c>
      <c r="C64" s="20" t="s">
        <v>84</v>
      </c>
      <c r="D64" s="29" t="s">
        <v>8</v>
      </c>
      <c r="E64" s="29">
        <v>2</v>
      </c>
      <c r="F64" s="30">
        <f t="shared" si="0"/>
        <v>94999.996699999989</v>
      </c>
      <c r="G64" s="30">
        <f t="shared" si="1"/>
        <v>189999.99339999998</v>
      </c>
      <c r="H64" s="30">
        <v>150000</v>
      </c>
      <c r="I64" s="30">
        <f t="shared" si="2"/>
        <v>300000</v>
      </c>
      <c r="J64" s="30">
        <v>160000</v>
      </c>
      <c r="K64" s="30">
        <f t="shared" si="3"/>
        <v>320000</v>
      </c>
      <c r="L64" s="30">
        <f>(F64+H64+J64)/3</f>
        <v>134999.99890000001</v>
      </c>
      <c r="M64" s="24">
        <f t="shared" si="5"/>
        <v>269999.99780000001</v>
      </c>
      <c r="N64" s="19">
        <v>79831.929999999993</v>
      </c>
      <c r="O64" s="23">
        <f>N64*$O$3</f>
        <v>15168.066699999999</v>
      </c>
      <c r="P64" s="23">
        <f t="shared" si="7"/>
        <v>94999.996699999989</v>
      </c>
    </row>
    <row r="65" spans="1:16" x14ac:dyDescent="0.25">
      <c r="A65" s="9">
        <v>60</v>
      </c>
      <c r="B65" s="11">
        <v>234991</v>
      </c>
      <c r="C65" s="12" t="s">
        <v>85</v>
      </c>
      <c r="D65" s="29" t="s">
        <v>8</v>
      </c>
      <c r="E65" s="29">
        <v>2</v>
      </c>
      <c r="F65" s="30">
        <f t="shared" si="0"/>
        <v>4999.9992000000002</v>
      </c>
      <c r="G65" s="30">
        <f t="shared" si="1"/>
        <v>9999.9984000000004</v>
      </c>
      <c r="H65" s="30">
        <v>7200</v>
      </c>
      <c r="I65" s="30">
        <f t="shared" si="2"/>
        <v>14400</v>
      </c>
      <c r="J65" s="30">
        <v>8200</v>
      </c>
      <c r="K65" s="30">
        <f t="shared" si="3"/>
        <v>16400</v>
      </c>
      <c r="L65" s="30">
        <f>(F65+H65+J65)/3</f>
        <v>6799.9997333333331</v>
      </c>
      <c r="M65" s="24">
        <f t="shared" si="5"/>
        <v>13599.999466666666</v>
      </c>
      <c r="N65" s="19">
        <v>4201.68</v>
      </c>
      <c r="O65" s="23">
        <f t="shared" si="6"/>
        <v>798.31920000000002</v>
      </c>
      <c r="P65" s="23">
        <f t="shared" si="7"/>
        <v>4999.9992000000002</v>
      </c>
    </row>
    <row r="66" spans="1:16" x14ac:dyDescent="0.25">
      <c r="A66" s="9">
        <v>61</v>
      </c>
      <c r="B66" s="11">
        <v>293703</v>
      </c>
      <c r="C66" s="12" t="s">
        <v>86</v>
      </c>
      <c r="D66" s="29" t="s">
        <v>8</v>
      </c>
      <c r="E66" s="29">
        <v>10</v>
      </c>
      <c r="F66" s="30">
        <f t="shared" si="0"/>
        <v>34000.001700000001</v>
      </c>
      <c r="G66" s="30">
        <f t="shared" si="1"/>
        <v>340000.01699999999</v>
      </c>
      <c r="H66" s="30">
        <v>95000</v>
      </c>
      <c r="I66" s="30">
        <f t="shared" si="2"/>
        <v>950000</v>
      </c>
      <c r="J66" s="30">
        <v>99000</v>
      </c>
      <c r="K66" s="30">
        <f t="shared" si="3"/>
        <v>990000</v>
      </c>
      <c r="L66" s="30">
        <f>(F66+H66+J66)/3</f>
        <v>76000.000566666669</v>
      </c>
      <c r="M66" s="24">
        <f t="shared" si="5"/>
        <v>760000.00566666666</v>
      </c>
      <c r="N66" s="19">
        <v>28571.43</v>
      </c>
      <c r="O66" s="23">
        <f t="shared" si="6"/>
        <v>5428.5717000000004</v>
      </c>
      <c r="P66" s="23">
        <f t="shared" si="7"/>
        <v>34000.001700000001</v>
      </c>
    </row>
    <row r="67" spans="1:16" x14ac:dyDescent="0.25">
      <c r="A67" s="9">
        <v>62</v>
      </c>
      <c r="B67" s="11">
        <v>237370</v>
      </c>
      <c r="C67" s="12" t="s">
        <v>87</v>
      </c>
      <c r="D67" s="29" t="s">
        <v>8</v>
      </c>
      <c r="E67" s="29">
        <v>20</v>
      </c>
      <c r="F67" s="30">
        <v>95000</v>
      </c>
      <c r="G67" s="30">
        <f t="shared" si="1"/>
        <v>1900000</v>
      </c>
      <c r="H67" s="30">
        <v>4000</v>
      </c>
      <c r="I67" s="30">
        <f t="shared" si="2"/>
        <v>80000</v>
      </c>
      <c r="J67" s="30">
        <v>6000</v>
      </c>
      <c r="K67" s="30">
        <f t="shared" si="3"/>
        <v>120000</v>
      </c>
      <c r="L67" s="30">
        <f>(F67+H67+J67)/3</f>
        <v>35000</v>
      </c>
      <c r="M67" s="24">
        <f t="shared" si="5"/>
        <v>700000</v>
      </c>
      <c r="N67" s="19"/>
      <c r="O67" s="23">
        <f t="shared" si="6"/>
        <v>0</v>
      </c>
      <c r="P67" s="23">
        <f t="shared" si="7"/>
        <v>0</v>
      </c>
    </row>
    <row r="68" spans="1:16" x14ac:dyDescent="0.25">
      <c r="A68" s="9">
        <v>63</v>
      </c>
      <c r="B68" s="11">
        <v>272623</v>
      </c>
      <c r="C68" s="12" t="s">
        <v>88</v>
      </c>
      <c r="D68" s="29" t="s">
        <v>8</v>
      </c>
      <c r="E68" s="29">
        <v>2</v>
      </c>
      <c r="F68" s="30">
        <v>35000</v>
      </c>
      <c r="G68" s="30">
        <f t="shared" si="1"/>
        <v>70000</v>
      </c>
      <c r="H68" s="30">
        <v>35000</v>
      </c>
      <c r="I68" s="30">
        <f t="shared" si="2"/>
        <v>70000</v>
      </c>
      <c r="J68" s="30">
        <v>45000</v>
      </c>
      <c r="K68" s="30">
        <f t="shared" si="3"/>
        <v>90000</v>
      </c>
      <c r="L68" s="30">
        <f t="shared" si="4"/>
        <v>38333.333333333336</v>
      </c>
      <c r="M68" s="24">
        <f t="shared" si="5"/>
        <v>76666.666666666672</v>
      </c>
      <c r="N68" s="19"/>
      <c r="O68" s="23">
        <f t="shared" si="6"/>
        <v>0</v>
      </c>
      <c r="P68" s="23">
        <f t="shared" si="7"/>
        <v>0</v>
      </c>
    </row>
    <row r="69" spans="1:16" x14ac:dyDescent="0.25">
      <c r="A69" s="9">
        <v>64</v>
      </c>
      <c r="B69" s="11">
        <v>234116</v>
      </c>
      <c r="C69" s="12" t="s">
        <v>89</v>
      </c>
      <c r="D69" s="29" t="s">
        <v>8</v>
      </c>
      <c r="E69" s="29">
        <v>1</v>
      </c>
      <c r="F69" s="30">
        <f t="shared" si="0"/>
        <v>6499.9942000000001</v>
      </c>
      <c r="G69" s="30">
        <f t="shared" si="1"/>
        <v>6499.9942000000001</v>
      </c>
      <c r="H69" s="30">
        <v>9000</v>
      </c>
      <c r="I69" s="30">
        <f t="shared" si="2"/>
        <v>9000</v>
      </c>
      <c r="J69" s="30">
        <v>10000</v>
      </c>
      <c r="K69" s="30">
        <f t="shared" si="3"/>
        <v>10000</v>
      </c>
      <c r="L69" s="30">
        <f t="shared" si="4"/>
        <v>8499.998066666667</v>
      </c>
      <c r="M69" s="24">
        <f t="shared" si="5"/>
        <v>8499.998066666667</v>
      </c>
      <c r="N69" s="19">
        <v>5462.18</v>
      </c>
      <c r="O69" s="23">
        <f t="shared" si="6"/>
        <v>1037.8142</v>
      </c>
      <c r="P69" s="23">
        <f t="shared" si="7"/>
        <v>6499.9942000000001</v>
      </c>
    </row>
    <row r="70" spans="1:16" ht="30" x14ac:dyDescent="0.25">
      <c r="A70" s="9">
        <v>65</v>
      </c>
      <c r="B70" s="11">
        <v>234826</v>
      </c>
      <c r="C70" s="12" t="s">
        <v>90</v>
      </c>
      <c r="D70" s="29" t="s">
        <v>8</v>
      </c>
      <c r="E70" s="29">
        <v>20</v>
      </c>
      <c r="F70" s="30">
        <f t="shared" si="0"/>
        <v>9000.0056999999997</v>
      </c>
      <c r="G70" s="30">
        <f t="shared" si="1"/>
        <v>180000.114</v>
      </c>
      <c r="H70" s="30">
        <v>11500</v>
      </c>
      <c r="I70" s="30">
        <f t="shared" si="2"/>
        <v>230000</v>
      </c>
      <c r="J70" s="30">
        <v>15500</v>
      </c>
      <c r="K70" s="30">
        <f t="shared" si="3"/>
        <v>310000</v>
      </c>
      <c r="L70" s="30">
        <f t="shared" si="4"/>
        <v>12000.001900000001</v>
      </c>
      <c r="M70" s="24">
        <f t="shared" si="5"/>
        <v>240000.03800000003</v>
      </c>
      <c r="N70" s="19">
        <v>7563.03</v>
      </c>
      <c r="O70" s="23">
        <f t="shared" si="6"/>
        <v>1436.9757</v>
      </c>
      <c r="P70" s="23">
        <f t="shared" si="7"/>
        <v>9000.0056999999997</v>
      </c>
    </row>
    <row r="71" spans="1:16" x14ac:dyDescent="0.25">
      <c r="A71" s="9">
        <v>66</v>
      </c>
      <c r="B71" s="11">
        <v>286390</v>
      </c>
      <c r="C71" s="12" t="s">
        <v>91</v>
      </c>
      <c r="D71" s="29" t="s">
        <v>22</v>
      </c>
      <c r="E71" s="29">
        <v>4</v>
      </c>
      <c r="F71" s="30">
        <v>119000</v>
      </c>
      <c r="G71" s="30">
        <f t="shared" ref="G71:G78" si="8">E71*F71</f>
        <v>476000</v>
      </c>
      <c r="H71" s="30">
        <v>135000</v>
      </c>
      <c r="I71" s="30">
        <f t="shared" ref="I71:I78" si="9">E71*H71</f>
        <v>540000</v>
      </c>
      <c r="J71" s="30">
        <v>145000</v>
      </c>
      <c r="K71" s="30">
        <f t="shared" ref="K71:K78" si="10">E71*J71</f>
        <v>580000</v>
      </c>
      <c r="L71" s="30">
        <f t="shared" ref="L71:L78" si="11">(F71+H71+J71)/3</f>
        <v>133000</v>
      </c>
      <c r="M71" s="24">
        <f t="shared" ref="M71:M78" si="12">L71*E71</f>
        <v>532000</v>
      </c>
      <c r="N71" s="19">
        <v>50420.17</v>
      </c>
      <c r="O71" s="23">
        <f t="shared" ref="O71:O78" si="13">N71*$O$3</f>
        <v>9579.8323</v>
      </c>
      <c r="P71" s="23">
        <f t="shared" ref="P71:P78" si="14">N71+O71</f>
        <v>60000.0023</v>
      </c>
    </row>
    <row r="72" spans="1:16" x14ac:dyDescent="0.25">
      <c r="A72" s="9">
        <v>67</v>
      </c>
      <c r="B72" s="11">
        <v>233565</v>
      </c>
      <c r="C72" s="12" t="s">
        <v>92</v>
      </c>
      <c r="D72" s="29" t="s">
        <v>8</v>
      </c>
      <c r="E72" s="29">
        <v>2</v>
      </c>
      <c r="F72" s="30">
        <f t="shared" ref="F72:F78" si="15">P72</f>
        <v>5800.0005000000001</v>
      </c>
      <c r="G72" s="30">
        <f t="shared" si="8"/>
        <v>11600.001</v>
      </c>
      <c r="H72" s="30">
        <v>12000</v>
      </c>
      <c r="I72" s="30">
        <f t="shared" si="9"/>
        <v>24000</v>
      </c>
      <c r="J72" s="30">
        <v>22000</v>
      </c>
      <c r="K72" s="30">
        <f t="shared" si="10"/>
        <v>44000</v>
      </c>
      <c r="L72" s="30">
        <f t="shared" si="11"/>
        <v>13266.666833333335</v>
      </c>
      <c r="M72" s="24">
        <f t="shared" si="12"/>
        <v>26533.333666666669</v>
      </c>
      <c r="N72" s="19">
        <v>4873.95</v>
      </c>
      <c r="O72" s="23">
        <f t="shared" si="13"/>
        <v>926.05049999999994</v>
      </c>
      <c r="P72" s="23">
        <f t="shared" si="14"/>
        <v>5800.0005000000001</v>
      </c>
    </row>
    <row r="73" spans="1:16" x14ac:dyDescent="0.25">
      <c r="A73" s="9">
        <v>68</v>
      </c>
      <c r="B73" s="11">
        <v>236083</v>
      </c>
      <c r="C73" s="12" t="s">
        <v>93</v>
      </c>
      <c r="D73" s="29" t="s">
        <v>94</v>
      </c>
      <c r="E73" s="29">
        <v>30</v>
      </c>
      <c r="F73" s="30">
        <f t="shared" si="15"/>
        <v>10799.999699999998</v>
      </c>
      <c r="G73" s="30">
        <f t="shared" si="8"/>
        <v>323999.99099999998</v>
      </c>
      <c r="H73" s="30">
        <v>12000</v>
      </c>
      <c r="I73" s="30">
        <f t="shared" si="9"/>
        <v>360000</v>
      </c>
      <c r="J73" s="30">
        <v>18000</v>
      </c>
      <c r="K73" s="30">
        <f t="shared" si="10"/>
        <v>540000</v>
      </c>
      <c r="L73" s="30">
        <f t="shared" si="11"/>
        <v>13599.999900000001</v>
      </c>
      <c r="M73" s="24">
        <f t="shared" si="12"/>
        <v>407999.99700000003</v>
      </c>
      <c r="N73" s="19">
        <v>9075.6299999999992</v>
      </c>
      <c r="O73" s="23">
        <f t="shared" si="13"/>
        <v>1724.3697</v>
      </c>
      <c r="P73" s="23">
        <f t="shared" si="14"/>
        <v>10799.999699999998</v>
      </c>
    </row>
    <row r="74" spans="1:16" ht="30" x14ac:dyDescent="0.25">
      <c r="A74" s="9">
        <v>69</v>
      </c>
      <c r="B74" s="11">
        <v>236084</v>
      </c>
      <c r="C74" s="12" t="s">
        <v>95</v>
      </c>
      <c r="D74" s="29" t="s">
        <v>94</v>
      </c>
      <c r="E74" s="29">
        <v>6</v>
      </c>
      <c r="F74" s="30">
        <f t="shared" si="15"/>
        <v>47999.994699999996</v>
      </c>
      <c r="G74" s="30">
        <f t="shared" si="8"/>
        <v>287999.9682</v>
      </c>
      <c r="H74" s="30">
        <v>62000</v>
      </c>
      <c r="I74" s="30">
        <f t="shared" si="9"/>
        <v>372000</v>
      </c>
      <c r="J74" s="30">
        <v>72000</v>
      </c>
      <c r="K74" s="30">
        <f t="shared" si="10"/>
        <v>432000</v>
      </c>
      <c r="L74" s="30">
        <f t="shared" si="11"/>
        <v>60666.664899999996</v>
      </c>
      <c r="M74" s="24">
        <f t="shared" si="12"/>
        <v>363999.98939999996</v>
      </c>
      <c r="N74" s="19">
        <v>40336.129999999997</v>
      </c>
      <c r="O74" s="23">
        <f t="shared" si="13"/>
        <v>7663.8646999999992</v>
      </c>
      <c r="P74" s="23">
        <f t="shared" si="14"/>
        <v>47999.994699999996</v>
      </c>
    </row>
    <row r="75" spans="1:16" ht="30" x14ac:dyDescent="0.25">
      <c r="A75" s="9">
        <v>70</v>
      </c>
      <c r="B75" s="11">
        <v>236084</v>
      </c>
      <c r="C75" s="12" t="s">
        <v>96</v>
      </c>
      <c r="D75" s="29" t="s">
        <v>94</v>
      </c>
      <c r="E75" s="29">
        <v>4</v>
      </c>
      <c r="F75" s="30">
        <f t="shared" si="15"/>
        <v>11999.995700000001</v>
      </c>
      <c r="G75" s="30">
        <f t="shared" si="8"/>
        <v>47999.982800000005</v>
      </c>
      <c r="H75" s="30">
        <v>92000</v>
      </c>
      <c r="I75" s="30">
        <f t="shared" si="9"/>
        <v>368000</v>
      </c>
      <c r="J75" s="30">
        <v>98000</v>
      </c>
      <c r="K75" s="30">
        <f t="shared" si="10"/>
        <v>392000</v>
      </c>
      <c r="L75" s="30">
        <f t="shared" si="11"/>
        <v>67333.331900000005</v>
      </c>
      <c r="M75" s="24">
        <f t="shared" si="12"/>
        <v>269333.32760000002</v>
      </c>
      <c r="N75" s="19">
        <v>10084.030000000001</v>
      </c>
      <c r="O75" s="23">
        <f t="shared" si="13"/>
        <v>1915.9657000000002</v>
      </c>
      <c r="P75" s="23">
        <f t="shared" si="14"/>
        <v>11999.995700000001</v>
      </c>
    </row>
    <row r="76" spans="1:16" ht="30" x14ac:dyDescent="0.25">
      <c r="A76" s="9">
        <v>71</v>
      </c>
      <c r="B76" s="11">
        <v>234828</v>
      </c>
      <c r="C76" s="12" t="s">
        <v>97</v>
      </c>
      <c r="D76" s="29" t="s">
        <v>8</v>
      </c>
      <c r="E76" s="29">
        <v>10</v>
      </c>
      <c r="F76" s="30">
        <v>8000</v>
      </c>
      <c r="G76" s="30">
        <f t="shared" si="8"/>
        <v>80000</v>
      </c>
      <c r="H76" s="30">
        <v>8000</v>
      </c>
      <c r="I76" s="30">
        <f t="shared" si="9"/>
        <v>80000</v>
      </c>
      <c r="J76" s="30">
        <v>10000</v>
      </c>
      <c r="K76" s="30">
        <f t="shared" si="10"/>
        <v>100000</v>
      </c>
      <c r="L76" s="30">
        <f t="shared" si="11"/>
        <v>8666.6666666666661</v>
      </c>
      <c r="M76" s="24">
        <f t="shared" si="12"/>
        <v>86666.666666666657</v>
      </c>
      <c r="N76" s="19"/>
      <c r="O76" s="23">
        <f t="shared" si="13"/>
        <v>0</v>
      </c>
      <c r="P76" s="23">
        <f t="shared" si="14"/>
        <v>0</v>
      </c>
    </row>
    <row r="77" spans="1:16" ht="30" x14ac:dyDescent="0.25">
      <c r="A77" s="9">
        <v>72</v>
      </c>
      <c r="B77" s="11">
        <v>231292</v>
      </c>
      <c r="C77" s="12" t="s">
        <v>98</v>
      </c>
      <c r="D77" s="29" t="s">
        <v>94</v>
      </c>
      <c r="E77" s="29">
        <v>6</v>
      </c>
      <c r="F77" s="30">
        <f t="shared" si="15"/>
        <v>10500.012600000002</v>
      </c>
      <c r="G77" s="30">
        <f t="shared" si="8"/>
        <v>63000.075600000011</v>
      </c>
      <c r="H77" s="30">
        <v>54000</v>
      </c>
      <c r="I77" s="30">
        <f t="shared" si="9"/>
        <v>324000</v>
      </c>
      <c r="J77" s="30">
        <v>64000</v>
      </c>
      <c r="K77" s="30">
        <f t="shared" si="10"/>
        <v>384000</v>
      </c>
      <c r="L77" s="30">
        <f t="shared" si="11"/>
        <v>42833.337533333332</v>
      </c>
      <c r="M77" s="24">
        <f t="shared" si="12"/>
        <v>257000.02519999997</v>
      </c>
      <c r="N77" s="19">
        <v>8823.5400000000009</v>
      </c>
      <c r="O77" s="23">
        <f t="shared" si="13"/>
        <v>1676.4726000000003</v>
      </c>
      <c r="P77" s="23">
        <f t="shared" si="14"/>
        <v>10500.012600000002</v>
      </c>
    </row>
    <row r="78" spans="1:16" ht="30" x14ac:dyDescent="0.25">
      <c r="A78" s="9">
        <v>73</v>
      </c>
      <c r="B78" s="11">
        <v>254628</v>
      </c>
      <c r="C78" s="12" t="s">
        <v>99</v>
      </c>
      <c r="D78" s="29" t="s">
        <v>17</v>
      </c>
      <c r="E78" s="29">
        <v>36</v>
      </c>
      <c r="F78" s="30">
        <f t="shared" si="15"/>
        <v>6000.0038000000004</v>
      </c>
      <c r="G78" s="30">
        <f t="shared" si="8"/>
        <v>216000.13680000001</v>
      </c>
      <c r="H78" s="30">
        <v>19000</v>
      </c>
      <c r="I78" s="30">
        <f t="shared" si="9"/>
        <v>684000</v>
      </c>
      <c r="J78" s="30">
        <v>20000</v>
      </c>
      <c r="K78" s="30">
        <f t="shared" si="10"/>
        <v>720000</v>
      </c>
      <c r="L78" s="30">
        <f t="shared" si="11"/>
        <v>15000.001266666666</v>
      </c>
      <c r="M78" s="24">
        <f t="shared" si="12"/>
        <v>540000.04559999995</v>
      </c>
      <c r="N78" s="19">
        <v>5042.0200000000004</v>
      </c>
      <c r="O78" s="23">
        <f t="shared" si="13"/>
        <v>957.98380000000009</v>
      </c>
      <c r="P78" s="23">
        <f t="shared" si="14"/>
        <v>6000.0038000000004</v>
      </c>
    </row>
    <row r="79" spans="1:16" x14ac:dyDescent="0.25">
      <c r="C79" s="25" t="s">
        <v>108</v>
      </c>
      <c r="G79" s="26">
        <f>SUM(G6:G78)</f>
        <v>32433561.203499995</v>
      </c>
      <c r="I79" s="26">
        <f>SUM(I6:I78)</f>
        <v>33306830</v>
      </c>
      <c r="K79" s="26">
        <f>SUM(K6:K78)</f>
        <v>35853513</v>
      </c>
      <c r="M79" s="27">
        <f>SUM(M6:M78)</f>
        <v>33874241.431833334</v>
      </c>
    </row>
    <row r="82" spans="13:13" x14ac:dyDescent="0.25">
      <c r="M82" s="38"/>
    </row>
  </sheetData>
  <mergeCells count="4">
    <mergeCell ref="F4:G4"/>
    <mergeCell ref="H4:I4"/>
    <mergeCell ref="L4:M4"/>
    <mergeCell ref="J4:K4"/>
  </mergeCells>
  <dataValidations count="4">
    <dataValidation allowBlank="1" showInputMessage="1" showErrorMessage="1" promptTitle="UNIDAD DE MEDIDA" prompt="Digite la unidad de medida el elemento solicitado ejemplo: unidad, caja, gramos." sqref="D6:D78" xr:uid="{00000000-0002-0000-0100-000000000000}"/>
    <dataValidation allowBlank="1" showInputMessage="1" showErrorMessage="1" promptTitle="CANTIDAD SOLICITADA" prompt="Digite la cantidad de unidades solicitadas del bien" sqref="E6:E78" xr:uid="{00000000-0002-0000-0100-000001000000}"/>
    <dataValidation allowBlank="1" showInputMessage="1" showErrorMessage="1" promptTitle="CÓDIGO SENA" prompt="Si conoce el código del elemento por favo digitelo." sqref="B7:B78" xr:uid="{00000000-0002-0000-0100-000002000000}"/>
    <dataValidation allowBlank="1" showInputMessage="1" showErrorMessage="1" promptTitle="CÓDIGO SENA" prompt="Si conoce el código del elemento por favo digitelo, en caso contrario deje este espacio en blanco" sqref="B6" xr:uid="{00000000-0002-0000-0100-000003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PAPELERIA FIC</vt:lpstr>
      <vt:lpstr>FIC MATERIALES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 Carlos Fuelpaz Calpa</dc:creator>
  <cp:lastModifiedBy>Natalia Alicia Erazo Guerrero</cp:lastModifiedBy>
  <dcterms:created xsi:type="dcterms:W3CDTF">2024-05-14T13:42:31Z</dcterms:created>
  <dcterms:modified xsi:type="dcterms:W3CDTF">2024-06-21T23:00:03Z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2024-05-14T13:58:12Z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64a88857-65b4-4b9f-91f3-042125465607</vt:lpwstr>
  </property>
  <property fmtid="{D5CDD505-2E9C-101B-9397-08002B2CF9AE}" pid="8" name="MSIP_Label_fc111285-cafa-4fc9-8a9a-bd902089b24f_ContentBits">
    <vt:lpwstr>0</vt:lpwstr>
  </property>
</Properties>
</file>