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usuario\Desktop\2024\Convivencia contrato\"/>
    </mc:Choice>
  </mc:AlternateContent>
  <xr:revisionPtr revIDLastSave="0" documentId="8_{151CA015-4116-4D20-8B69-CB8AEF2B49B3}" xr6:coauthVersionLast="47" xr6:coauthVersionMax="47" xr10:uidLastSave="{00000000-0000-0000-0000-000000000000}"/>
  <bookViews>
    <workbookView xWindow="-120" yWindow="-120" windowWidth="20730" windowHeight="11040" activeTab="1" xr2:uid="{00000000-000D-0000-FFFF-FFFF00000000}"/>
  </bookViews>
  <sheets>
    <sheet name="INSTRUCCIONES" sheetId="6" r:id="rId1"/>
    <sheet name="FORMATO GIL-F-029" sheetId="1" r:id="rId2"/>
    <sheet name="LISTAS" sheetId="4" state="hidden" r:id="rId3"/>
    <sheet name="LISTADO PCI's" sheetId="3" state="hidden" r:id="rId4"/>
  </sheets>
  <externalReferences>
    <externalReference r:id="rId5"/>
    <externalReference r:id="rId6"/>
  </externalReferences>
  <definedNames>
    <definedName name="_xlnm._FilterDatabase" localSheetId="3">'LISTADO PCI''s'!$B$1:$D$152</definedName>
    <definedName name="_Hlk15969929" localSheetId="1">'FORMATO GIL-F-029'!$B$27</definedName>
    <definedName name="_Hlk33425932" localSheetId="1">'FORMATO GIL-F-029'!$B$26</definedName>
    <definedName name="_Hlk34208968" localSheetId="1">'FORMATO GIL-F-029'!#REF!</definedName>
    <definedName name="_xlnm.Print_Area" localSheetId="1">'FORMATO GIL-F-029'!$A$1:$I$100</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1" l="1"/>
  <c r="H77" i="1"/>
  <c r="F37" i="1"/>
  <c r="H37" i="1" s="1"/>
  <c r="I37" i="1" s="1"/>
  <c r="F36" i="1"/>
  <c r="H36" i="1" s="1"/>
  <c r="I36" i="1" s="1"/>
  <c r="H76" i="1"/>
  <c r="G78" i="1"/>
  <c r="H73" i="1"/>
  <c r="H74" i="1"/>
  <c r="H67" i="1"/>
  <c r="H66" i="1"/>
  <c r="I66" i="1" s="1"/>
  <c r="B86" i="1" l="1"/>
  <c r="D81" i="1"/>
  <c r="D57" i="1"/>
  <c r="I57" i="1" s="1"/>
  <c r="D87" i="1"/>
  <c r="C87" i="1"/>
  <c r="C88" i="1" s="1"/>
  <c r="H75" i="1"/>
  <c r="F78" i="1"/>
  <c r="F82" i="1" s="1"/>
  <c r="I56" i="1" s="1"/>
  <c r="G56" i="1"/>
  <c r="E33" i="1"/>
  <c r="D33" i="1"/>
  <c r="F35" i="1"/>
  <c r="F32" i="1"/>
  <c r="H32" i="1" s="1"/>
  <c r="I32" i="1" s="1"/>
  <c r="H31" i="1"/>
  <c r="I31" i="1" s="1"/>
  <c r="H13" i="1"/>
  <c r="G81" i="1"/>
  <c r="I67" i="1"/>
  <c r="F38" i="1" l="1"/>
  <c r="H35" i="1"/>
  <c r="I35" i="1" s="1"/>
  <c r="F87" i="1"/>
  <c r="I33" i="1"/>
  <c r="E38" i="1"/>
  <c r="G40" i="1" s="1"/>
  <c r="F33" i="1"/>
  <c r="G39" i="1" s="1"/>
  <c r="F86" i="1"/>
  <c r="I38" i="1" l="1"/>
  <c r="I39" i="1" s="1"/>
  <c r="I73" i="1" s="1"/>
  <c r="D68" i="1"/>
  <c r="G82" i="1"/>
  <c r="D78" i="1"/>
  <c r="A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H8" i="1" s="1"/>
  <c r="I74" i="1" l="1"/>
  <c r="I75" i="1" s="1"/>
  <c r="I76" i="1" s="1"/>
  <c r="I77" i="1" s="1"/>
  <c r="B88" i="1"/>
  <c r="B87" i="1"/>
  <c r="I78" i="1" l="1"/>
  <c r="H68" i="1"/>
  <c r="D38" i="1"/>
  <c r="D88" i="1" l="1"/>
  <c r="G68" i="1"/>
  <c r="I68" i="1" s="1"/>
  <c r="D82" i="1"/>
  <c r="H78" i="1" l="1"/>
  <c r="F88" i="1"/>
  <c r="I54" i="1" l="1"/>
  <c r="I55" i="1" s="1"/>
  <c r="G41" i="1" l="1"/>
</calcChain>
</file>

<file path=xl/sharedStrings.xml><?xml version="1.0" encoding="utf-8"?>
<sst xmlns="http://schemas.openxmlformats.org/spreadsheetml/2006/main" count="945" uniqueCount="629">
  <si>
    <t>SI</t>
  </si>
  <si>
    <t>PARCIAL</t>
  </si>
  <si>
    <t>DETALLE DEL VALOR A DSEMBOLSAR</t>
  </si>
  <si>
    <t>FECHA DILIGENCIAMIENTO</t>
  </si>
  <si>
    <t>NO</t>
  </si>
  <si>
    <t>FINAL</t>
  </si>
  <si>
    <t>CONSTRUCCION</t>
  </si>
  <si>
    <t>AMPLIACION</t>
  </si>
  <si>
    <t>ESTUDIOS TECNICOS Y/O DISEÑOS</t>
  </si>
  <si>
    <t>MANTENIMIENTO Y/O REPARACIONES</t>
  </si>
  <si>
    <t>DATOS GENERALES DEL CONTRATO</t>
  </si>
  <si>
    <t>INTERVENTORIA</t>
  </si>
  <si>
    <t>CONTRATISTA</t>
  </si>
  <si>
    <t>NIT</t>
  </si>
  <si>
    <t>OBJETO:</t>
  </si>
  <si>
    <t xml:space="preserve">REPRESENTANTE LEGAL </t>
  </si>
  <si>
    <t>POSICION CATALOGO INSITUCIONAL REGIONAL O CENTRO DE FORMACIÓN</t>
  </si>
  <si>
    <t>36-02-00-047-000000</t>
  </si>
  <si>
    <t>ORDENADOR DEL GASTO</t>
  </si>
  <si>
    <t>CARGO</t>
  </si>
  <si>
    <t xml:space="preserve">CONTRATO No </t>
  </si>
  <si>
    <t>DIRECTOR DE INTERVENTORÍA</t>
  </si>
  <si>
    <t>ACTOS ADMINISTRATIVOS</t>
  </si>
  <si>
    <t>VALOR DEL CONTRATO</t>
  </si>
  <si>
    <t>VALOR PARCIAL</t>
  </si>
  <si>
    <t>VALOR TOTAL</t>
  </si>
  <si>
    <t>ANTICIPO  DISCRIMINADO</t>
  </si>
  <si>
    <t>TOTAL ANTICIPO</t>
  </si>
  <si>
    <t>ACTO ADMINISTRATIVO</t>
  </si>
  <si>
    <t>VALOR ACUMULADO</t>
  </si>
  <si>
    <t>ANTICIPO</t>
  </si>
  <si>
    <t>ANTICIPO ACUMULADO</t>
  </si>
  <si>
    <t>VALOR TOTAL CONTRATO  =  VR INICIAL  +  ADICIONES</t>
  </si>
  <si>
    <t>DATOS CONTABLES</t>
  </si>
  <si>
    <t>VALOR TOTAL DEL IVA</t>
  </si>
  <si>
    <t>DATOS GENERALES DEL PAGO</t>
  </si>
  <si>
    <t>AVANCE GENERAL</t>
  </si>
  <si>
    <t xml:space="preserve">PAGO No. </t>
  </si>
  <si>
    <t>VALOR SIN IVA</t>
  </si>
  <si>
    <t>VALOR DEL IVA</t>
  </si>
  <si>
    <t>% AMORTIZADO</t>
  </si>
  <si>
    <t>FACTURA No.</t>
  </si>
  <si>
    <t>VALOR TOTAL FACTURA</t>
  </si>
  <si>
    <t>% PRESUPUESTO EJECUTADO</t>
  </si>
  <si>
    <t>AMORTIZACIÓN</t>
  </si>
  <si>
    <t>% PRESUPUESTO X EJECUTAR</t>
  </si>
  <si>
    <t>FECHA FACTURA</t>
  </si>
  <si>
    <t>VALOR NETO A PAGAR</t>
  </si>
  <si>
    <t>% AVANCE</t>
  </si>
  <si>
    <t>VALOR</t>
  </si>
  <si>
    <t>FECHA</t>
  </si>
  <si>
    <t>HISTÓRICO DE PAGOS</t>
  </si>
  <si>
    <t>CONCEPTO</t>
  </si>
  <si>
    <t xml:space="preserve">VALOR ACTAS DE AVANCE </t>
  </si>
  <si>
    <t xml:space="preserve">AMORTIZACION DEL ANTICIPO </t>
  </si>
  <si>
    <t xml:space="preserve">NETO PAGADO </t>
  </si>
  <si>
    <t>SALDO POR AMORTIZAR</t>
  </si>
  <si>
    <t>TOTAL PAGADO</t>
  </si>
  <si>
    <t>CONTROL CONTABLE</t>
  </si>
  <si>
    <t>VALOR IVA</t>
  </si>
  <si>
    <t>VALOR TOTAL = A NETO PAGADO</t>
  </si>
  <si>
    <t>NO. COMPROMISO</t>
  </si>
  <si>
    <t>ORDEN DE PAGO / # OBLIGACIÓN</t>
  </si>
  <si>
    <t>RELACIÓN DE COMPONENTES BIENES INMUEBLES OBJETO DE CONSTRUCCIÓN, ADICION O MEJORA</t>
  </si>
  <si>
    <t>¿INCREMENTA LA CAP. PRODUCTIVA Y EFICIENCIA OPERATIVA DEL INMUEBLE?, Y/O 
¿MEJORA LA CALIDAD DE LOS PRODUCTOS Y SERVICIOS?, Y/O 
¿REDUCE SIGNIFICATIVAMENTE LOS COSTOS?</t>
  </si>
  <si>
    <t>¿OBRA TERMINADA Y EN CONDICIONES DE USO?</t>
  </si>
  <si>
    <t>¿INCLUYE ENTREGA DE BIENES MUEBLES?</t>
  </si>
  <si>
    <t>¿INCLUYE DEMOLICIÓN?</t>
  </si>
  <si>
    <t>% DEMOLICIÓN</t>
  </si>
  <si>
    <t>NOMBRE COMPONENTE</t>
  </si>
  <si>
    <t>ÁREA m2</t>
  </si>
  <si>
    <t>VALOR SIN IVA DE CONSTRUCCIONES, ADICIÓN O MEJORA A COMPONENTE</t>
  </si>
  <si>
    <t>IVA</t>
  </si>
  <si>
    <t>VALOR EDIFICACION O ELEMENTO CONSTRUIDO</t>
  </si>
  <si>
    <t>SUBTOTAL</t>
  </si>
  <si>
    <t>MOBILIARIO</t>
  </si>
  <si>
    <t>TIPO DE NOTA DE ENTRADA</t>
  </si>
  <si>
    <t>PROFESIONAL DE APOYO</t>
  </si>
  <si>
    <t>CEDULA DE CIUDADANIA</t>
  </si>
  <si>
    <t>INFORMACIÓN PRESUPUESTAL</t>
  </si>
  <si>
    <t>SUPERVISIÓN SENA</t>
  </si>
  <si>
    <t>FECHA DE INICIO</t>
  </si>
  <si>
    <t>VR TOTAL ANTICIPO</t>
  </si>
  <si>
    <t>REGIONAL DONDE SE REALIZA EL PROYECTO O INVERSIÓN</t>
  </si>
  <si>
    <t>UNIDAD ADMNISTRATIVA RESPONSABLE DE ORDENAR EL GASTO</t>
  </si>
  <si>
    <t>APOYO SUPERVISIÓN</t>
  </si>
  <si>
    <t>VALOR TOTAL DEL CONTRATO SIN IVA</t>
  </si>
  <si>
    <t>CONCEPTO DEL CONTRATO</t>
  </si>
  <si>
    <t>ESTUDIOS TECNICOS Y/O DISEÑOS Y CONSTRUCCIÓN</t>
  </si>
  <si>
    <t>CONSTRUCCIONES NUEVAS O NUEVOS COMPONENTES</t>
  </si>
  <si>
    <t>PCI</t>
  </si>
  <si>
    <t>REGIONAL</t>
  </si>
  <si>
    <t>Descripción</t>
  </si>
  <si>
    <t>36-02-00-001-0000</t>
  </si>
  <si>
    <t>36-02-00-005-000000</t>
  </si>
  <si>
    <t>ANTIOQUIA</t>
  </si>
  <si>
    <t>36-02-00-005-910110</t>
  </si>
  <si>
    <t>ATLÁNTICO</t>
  </si>
  <si>
    <t>36-02-00-005-912710</t>
  </si>
  <si>
    <t>36-02-00-005-920110</t>
  </si>
  <si>
    <t>BOLÍVAR</t>
  </si>
  <si>
    <t>36-02-00-005-920210</t>
  </si>
  <si>
    <t>BOYACÁ</t>
  </si>
  <si>
    <t>36-02-00-005-920310</t>
  </si>
  <si>
    <t>CALDAS</t>
  </si>
  <si>
    <t>36-02-00-005-920410</t>
  </si>
  <si>
    <t>CAQUETÁ</t>
  </si>
  <si>
    <t>36-02-00-005-920510</t>
  </si>
  <si>
    <t>CAUCA</t>
  </si>
  <si>
    <t>36-02-00-005-920610</t>
  </si>
  <si>
    <t>CESAR</t>
  </si>
  <si>
    <t>36-02-00-005-930110</t>
  </si>
  <si>
    <t>CÓRDOBA</t>
  </si>
  <si>
    <t>36-02-00-005-940110</t>
  </si>
  <si>
    <t>CUNDINAMARCA</t>
  </si>
  <si>
    <t>36-02-00-005-940210</t>
  </si>
  <si>
    <t>CHOCÓ</t>
  </si>
  <si>
    <t>36-02-00-005-950110</t>
  </si>
  <si>
    <t>HUILA</t>
  </si>
  <si>
    <t>36-02-00-005-950210</t>
  </si>
  <si>
    <t>36-02-00-005-950310</t>
  </si>
  <si>
    <t>MAGDALENA</t>
  </si>
  <si>
    <t>36-02-00-005-950410</t>
  </si>
  <si>
    <t>META</t>
  </si>
  <si>
    <t>36-02-00-005-954910</t>
  </si>
  <si>
    <t>NARIÑO</t>
  </si>
  <si>
    <t>36-02-00-008-000000</t>
  </si>
  <si>
    <t>36-02-00-008-910310</t>
  </si>
  <si>
    <t>QUINDIO</t>
  </si>
  <si>
    <t>36-02-00-008-920710</t>
  </si>
  <si>
    <t>RISARALDA</t>
  </si>
  <si>
    <t>36-02-00-008-920810</t>
  </si>
  <si>
    <t>SANTANDER</t>
  </si>
  <si>
    <t>36-02-00-008-930210</t>
  </si>
  <si>
    <t>SUCRE</t>
  </si>
  <si>
    <t>36-02-00-011-000000</t>
  </si>
  <si>
    <t>TOLIMA</t>
  </si>
  <si>
    <t>36-02-00-011-920910</t>
  </si>
  <si>
    <t>36-02-00-011-921010</t>
  </si>
  <si>
    <t>ARAUCA</t>
  </si>
  <si>
    <t>36-02-00-011-921110</t>
  </si>
  <si>
    <t>CASANARE</t>
  </si>
  <si>
    <t>36-02-00-011-921210</t>
  </si>
  <si>
    <t>PUTUMAYO</t>
  </si>
  <si>
    <t>36-02-00-011-921310</t>
  </si>
  <si>
    <t>36-02-00-011-921410</t>
  </si>
  <si>
    <t>AMAZONAS</t>
  </si>
  <si>
    <t>36-02-00-011-921510</t>
  </si>
  <si>
    <t>GUAINÍA</t>
  </si>
  <si>
    <t>36-02-00-011-921610</t>
  </si>
  <si>
    <t>GUAVIARE</t>
  </si>
  <si>
    <t>36-02-00-011-921710</t>
  </si>
  <si>
    <t>VAUPÉS</t>
  </si>
  <si>
    <t>36-02-00-011-930310</t>
  </si>
  <si>
    <t>VICHADA</t>
  </si>
  <si>
    <t>36-02-00-011-940310</t>
  </si>
  <si>
    <t>36-02-00-011-940410</t>
  </si>
  <si>
    <t>36-02-00-011-940510</t>
  </si>
  <si>
    <t>36-02-00-011-940610</t>
  </si>
  <si>
    <t>36-02-00-011-950810</t>
  </si>
  <si>
    <t>36-02-00-013-000000</t>
  </si>
  <si>
    <t>36-02-00-013-910410</t>
  </si>
  <si>
    <t>36-02-00-013-910510</t>
  </si>
  <si>
    <t>36-02-00-013-921810</t>
  </si>
  <si>
    <t>36-02-00-013-930410</t>
  </si>
  <si>
    <t>36-02-00-015-000000</t>
  </si>
  <si>
    <t>36-02-00-015-911010</t>
  </si>
  <si>
    <t>36-02-00-015-911110</t>
  </si>
  <si>
    <t>36-02-00-015-930510</t>
  </si>
  <si>
    <t>36-02-00-015-951410</t>
  </si>
  <si>
    <t>36-02-00-017-000000</t>
  </si>
  <si>
    <t>36-02-00-017-911210</t>
  </si>
  <si>
    <t>36-02-00-017-921910</t>
  </si>
  <si>
    <t>36-02-00-017-922010</t>
  </si>
  <si>
    <t>36-02-00-017-930610</t>
  </si>
  <si>
    <t>36-02-00-017-951510</t>
  </si>
  <si>
    <t>36-02-00-018-000000</t>
  </si>
  <si>
    <t>36-02-00-018-951610</t>
  </si>
  <si>
    <t>36-02-00-019-000000</t>
  </si>
  <si>
    <t>36-02-00-019-911310</t>
  </si>
  <si>
    <t>36-02-00-019-922110</t>
  </si>
  <si>
    <t>36-02-00-019-930710</t>
  </si>
  <si>
    <t>36-02-00-020-000000</t>
  </si>
  <si>
    <t>36-02-00-020-911410</t>
  </si>
  <si>
    <t>36-02-00-020-952010</t>
  </si>
  <si>
    <t>36-02-00-020-952110</t>
  </si>
  <si>
    <t>36-02-00-023-000000</t>
  </si>
  <si>
    <t>36-02-00-023-911510</t>
  </si>
  <si>
    <t>36-02-00-023-952310</t>
  </si>
  <si>
    <t>36-02-00-025-000000</t>
  </si>
  <si>
    <t>36-02-00-025-923210</t>
  </si>
  <si>
    <t>36-02-00-025-950910</t>
  </si>
  <si>
    <t>36-02-00-025-951010</t>
  </si>
  <si>
    <t>36-02-00-025-951110</t>
  </si>
  <si>
    <t>36-02-00-025-951210</t>
  </si>
  <si>
    <t>36-02-00-025-951310</t>
  </si>
  <si>
    <t>36-02-00-027-000000</t>
  </si>
  <si>
    <t>36-02-00-027-952210</t>
  </si>
  <si>
    <t>36-02-00-041-000000</t>
  </si>
  <si>
    <t>36-02-00-041-911610</t>
  </si>
  <si>
    <t>36-02-00-041-952510</t>
  </si>
  <si>
    <t>36-02-00-041-952610</t>
  </si>
  <si>
    <t>36-02-00-041-952710</t>
  </si>
  <si>
    <t>36-02-00-041-952810</t>
  </si>
  <si>
    <t>36-02-00-044-000000</t>
  </si>
  <si>
    <t>36-02-00-044-922210</t>
  </si>
  <si>
    <t>36-02-00-044-952410</t>
  </si>
  <si>
    <t>36-02-00-047-911810</t>
  </si>
  <si>
    <t>36-02-00-047-952910</t>
  </si>
  <si>
    <t>36-02-00-050-000000</t>
  </si>
  <si>
    <t>36-02-00-050-911710</t>
  </si>
  <si>
    <t>36-02-00-050-953210</t>
  </si>
  <si>
    <t>36-02-00-052-000000</t>
  </si>
  <si>
    <t>36-02-00-052-953410</t>
  </si>
  <si>
    <t>36-02-00-052-953510</t>
  </si>
  <si>
    <t>36-02-00-052-953610</t>
  </si>
  <si>
    <t>36-02-00-054-000000</t>
  </si>
  <si>
    <t>36-02-00-054-911910</t>
  </si>
  <si>
    <t>36-02-00-054-953710</t>
  </si>
  <si>
    <t>36-02-00-063-000000</t>
  </si>
  <si>
    <t>36-02-00-063-912010</t>
  </si>
  <si>
    <t>36-02-00-063-923110</t>
  </si>
  <si>
    <t>36-02-00-063-953810</t>
  </si>
  <si>
    <t>36-02-00-066-000000</t>
  </si>
  <si>
    <t>36-02-00-066-912110</t>
  </si>
  <si>
    <t>36-02-00-066-922310</t>
  </si>
  <si>
    <t>36-02-00-066-930810</t>
  </si>
  <si>
    <t>36-02-00-068-000000</t>
  </si>
  <si>
    <t>36-02-00-068-912210</t>
  </si>
  <si>
    <t>36-02-00-068-922410</t>
  </si>
  <si>
    <t>36-02-00-068-922510</t>
  </si>
  <si>
    <t>36-02-00-068-930910</t>
  </si>
  <si>
    <t>36-02-00-068-954010</t>
  </si>
  <si>
    <t>36-02-00-068-954110</t>
  </si>
  <si>
    <t>36-02-00-068-954510</t>
  </si>
  <si>
    <t>36-02-00-068-954610</t>
  </si>
  <si>
    <t>36-02-00-070-000000</t>
  </si>
  <si>
    <t>36-02-00-070-954210</t>
  </si>
  <si>
    <t>36-02-00-073-000000</t>
  </si>
  <si>
    <t>36-02-00-073-912310</t>
  </si>
  <si>
    <t>36-02-00-073-922610</t>
  </si>
  <si>
    <t>36-02-00-073-931010</t>
  </si>
  <si>
    <t>36-02-00-076-000000</t>
  </si>
  <si>
    <t>36-02-00-076-912410</t>
  </si>
  <si>
    <t>36-02-00-076-912510</t>
  </si>
  <si>
    <t>36-02-00-076-912610</t>
  </si>
  <si>
    <t>36-02-00-076-922710</t>
  </si>
  <si>
    <t>36-02-00-076-922810</t>
  </si>
  <si>
    <t>36-02-00-076-922910</t>
  </si>
  <si>
    <t>36-02-00-076-923010</t>
  </si>
  <si>
    <t>36-02-00-076-931110</t>
  </si>
  <si>
    <t>36-02-00-076-954310</t>
  </si>
  <si>
    <t>36-02-00-076-954410</t>
  </si>
  <si>
    <t>36-02-00-081-000000</t>
  </si>
  <si>
    <t>36-02-00-081-953010</t>
  </si>
  <si>
    <t>36-02-00-085-000000</t>
  </si>
  <si>
    <t>36-02-00-085-951910</t>
  </si>
  <si>
    <t>36-02-00-086-000000</t>
  </si>
  <si>
    <t>36-02-00-086-951810</t>
  </si>
  <si>
    <t>36-02-00-088-000000</t>
  </si>
  <si>
    <t>36-02-00-088-953910</t>
  </si>
  <si>
    <t>36-02-00-091-000000</t>
  </si>
  <si>
    <t>36-02-00-091-951710</t>
  </si>
  <si>
    <t>36-02-00-094-000000</t>
  </si>
  <si>
    <t>36-02-00-094-954710</t>
  </si>
  <si>
    <t>36-02-00-095-000000</t>
  </si>
  <si>
    <t>36-02-00-095-953310</t>
  </si>
  <si>
    <t>36-02-00-097-000000</t>
  </si>
  <si>
    <t>36-02-00-097-954810</t>
  </si>
  <si>
    <t>36-02-00-099-000000</t>
  </si>
  <si>
    <t>36-02-00-099-953110</t>
  </si>
  <si>
    <t>CUENTA CONTABLE A AFECTAR</t>
  </si>
  <si>
    <t>DIRECCIÓN DEL INMUEBLE</t>
  </si>
  <si>
    <t>CIUDAD</t>
  </si>
  <si>
    <t>REGIONAL O CENTRO DE FORMACIÓN DE EJECUCIÓN PRESUPUESTAL</t>
  </si>
  <si>
    <t>CENTRO DE LOS RECURSOS NATURALES RENOVA</t>
  </si>
  <si>
    <t>CENTRO DE FORMACION PROFESIONAL MINERO AMBIENTAL  ANTIOQUIA</t>
  </si>
  <si>
    <t>CENTRO DE DISEÑO Y MANUFACTURA DE CUERO</t>
  </si>
  <si>
    <t>CENTRO DE FORMACIÓN EN DISEÑO CONFECCIÓ</t>
  </si>
  <si>
    <t>CENTRO PARA EL DESARROLLO DEL HABITAT Y</t>
  </si>
  <si>
    <t xml:space="preserve">CENTRO DE TECNOLOGÍA DE LA MANUFACTURA </t>
  </si>
  <si>
    <t>CENTRO  TECNOLOGICO DEL MOBILIARIO</t>
  </si>
  <si>
    <t>CENTRO TECNOLOGICO DE GESTION INDUSTRIAL</t>
  </si>
  <si>
    <t>CENTRO DE COMERCIO</t>
  </si>
  <si>
    <t>COMPLEJO TECNOLOGICO PARA LA GESTION AG</t>
  </si>
  <si>
    <t>COMPLEJO TECNOLOGICO MINERO AGROEMPRESA</t>
  </si>
  <si>
    <t>CENTRO DE LA INNOVACION, LA AGROINDUSTR</t>
  </si>
  <si>
    <t>COMPLEJO TECNOLOGICO AGROINDUSTRIAL. PE</t>
  </si>
  <si>
    <t>CTRO COMPLEJO TECNO TURISTICO AGROIN.</t>
  </si>
  <si>
    <t>CENTRO NACIONAL COLOMBO ALEMAN</t>
  </si>
  <si>
    <t>CENTRO INDUSTRIAL Y DE AVIACION</t>
  </si>
  <si>
    <t>CENTRO DE COMERCIO Y SERV.</t>
  </si>
  <si>
    <t>CENTRO DE ELECTRICIDAD Y ELECTRONICA</t>
  </si>
  <si>
    <t>CENTRO DE GESTION INDUSTRIAL</t>
  </si>
  <si>
    <t>CENTRO DE TECNOLOGIAS DEL  TRANSPORTE</t>
  </si>
  <si>
    <t>CENTRO METALMECANICO</t>
  </si>
  <si>
    <t>CENTRO DE MATERIALES Y ENSAYOS</t>
  </si>
  <si>
    <t>CENTRO DE DISEÑO Y  METROLOGIA</t>
  </si>
  <si>
    <t>CENTRO PARA LA INDUSTRIA DE LA COMUNICACIÓN</t>
  </si>
  <si>
    <t>CENTRO DE GESTION DE MERCADOS, LOGISTICO</t>
  </si>
  <si>
    <t>CENTRO DE FORMACION DE TALENTO HUMANO E</t>
  </si>
  <si>
    <t>CENTRO DE GESTION ADMINISTRATIVA</t>
  </si>
  <si>
    <t>CENTRO DE SERV. FINANCIEROS</t>
  </si>
  <si>
    <t>CENTRO NACIONAL DE HOTELERIA. TURISMO Y</t>
  </si>
  <si>
    <t>CENTRO DE FORMACION Y ACTIVIDAD FISICA Y CULTURA</t>
  </si>
  <si>
    <t>CENTRO AGROEMPRESARIAL Y MINERO</t>
  </si>
  <si>
    <t>CENTRO NAUTICO ACUICOLA Y PESQUERO</t>
  </si>
  <si>
    <t>CENTRO PARA LA INDUSTRIA PETROQUIMICA</t>
  </si>
  <si>
    <t>CENTRO DE DESARROLLO AGROPECUARIO Y AGR</t>
  </si>
  <si>
    <t>CENTRO  MINERO</t>
  </si>
  <si>
    <t>CENTRO DE GESTION ADMINISTRATIVA Y FORT</t>
  </si>
  <si>
    <t>CENTRO INDUSTRIAL DE MANTENIMIENTO Y MA</t>
  </si>
  <si>
    <t>CENTRO PARA LA FORMACION CAFETERA</t>
  </si>
  <si>
    <t>CENTRO DE AUTOMATIZACION INDUSTRIAL</t>
  </si>
  <si>
    <t xml:space="preserve">CENTRO DE PROCESOS INDUSTRIALES </t>
  </si>
  <si>
    <t>CENTRO PECUARIO Y AGROEMPRESARIAL</t>
  </si>
  <si>
    <t>CENTRO TECNOLOGICO DE LA AMAZONIA</t>
  </si>
  <si>
    <t>CENTRO AGROPECUARIO</t>
  </si>
  <si>
    <t>C.DE TELEINFORMATICA Y PRODUCCION INDUST</t>
  </si>
  <si>
    <t>CENTRO BIOTECNOLOGICO DEL CARIBE</t>
  </si>
  <si>
    <t>CENTRO AGROEMPRESARIAL</t>
  </si>
  <si>
    <t>CENTRO DE OPERACIÓN Y MANTENIMIENTO MIN</t>
  </si>
  <si>
    <t>CENTRO DE COMERCIO  INDUSTRIA Y TURISMO</t>
  </si>
  <si>
    <t>CENTRO INDUSTRIAL Y DESARROLLO EMPRESARIAL</t>
  </si>
  <si>
    <t>CENTRO DE DESARROLLO AGROINDUSTRIAL Y E</t>
  </si>
  <si>
    <t>CENTRO  AGROECOLOGICO Y EMPRESARIAL</t>
  </si>
  <si>
    <t>CENTRO DE LA TECNOLOGIA DEL DISEÑO Y LA</t>
  </si>
  <si>
    <t>CENTRO DE BIOTECNOLOGIA AGROPECUARIA</t>
  </si>
  <si>
    <t>CENTRO DE DESARROLLO AGROEMPRESARIALCUNDINAMARCA</t>
  </si>
  <si>
    <t>CENTRO DE RECURSOS NATURALES. INDUSTRIA</t>
  </si>
  <si>
    <t>CENTRO DE FORMACION AGROINDUSTRIAL</t>
  </si>
  <si>
    <t>CENTRO AGROEMPRESARIAL Y DESARROLLO PEC</t>
  </si>
  <si>
    <t xml:space="preserve">CENTRO DE DESARROLLO AGROEMPRESARIAL Y </t>
  </si>
  <si>
    <t>CENTRO DE LA INDUSTRIA LA EMPRESA Y LO</t>
  </si>
  <si>
    <t>CENTRO DE GESTION Y DESARROLLO SOSTENIB</t>
  </si>
  <si>
    <t>CENTRO INDUSTRIAL Y DE ENERGIAS ALTERNA</t>
  </si>
  <si>
    <t>CENTRO AGROEMPRESARIAL Y ACUICOLA</t>
  </si>
  <si>
    <t>CENTRO ACUICOLA Y AGROINDUSTRIAL DE GAIRA</t>
  </si>
  <si>
    <t>CENTRO DE LOGISTICA Y PROMOCION ECOTURI</t>
  </si>
  <si>
    <t>CENTRO AGROINDUSTRIAL DEL META</t>
  </si>
  <si>
    <t>CENTRO DE INDUSTRIA Y SERV. DEL META</t>
  </si>
  <si>
    <t>CENTRO SUR COLOMBIANO DE LOGÍSTICA INTE</t>
  </si>
  <si>
    <t xml:space="preserve">CENTRO AGROINDUSTRIAL Y PESQUERO DE LA </t>
  </si>
  <si>
    <t>CENTRO INTERNACIONAL DE PRODUCCIÓN LIMP</t>
  </si>
  <si>
    <t>CENTRO ATENCION SECTOR AGROPECUARIO</t>
  </si>
  <si>
    <t>CENTRO AGROINDUSTRIAL</t>
  </si>
  <si>
    <t>CENTRO PARA EL DESARROLLO TECNOLÓGICO D</t>
  </si>
  <si>
    <t>CENTRO DE COMERCIO INDUSTRIA Y TURISMO</t>
  </si>
  <si>
    <t>C.DE DISEÑO E INNOVACION  TECNOLÓGICA IN</t>
  </si>
  <si>
    <t>CENTRO INDUSTRIAL DE MANTENIMIENTO INTE</t>
  </si>
  <si>
    <t>CENTRO INDUSTRIAL DEL DISEÑO Y LA MANUFACTURASANTANDER</t>
  </si>
  <si>
    <t>C.DE SERVICIOS EMPRESARIALES Y TURISTICO</t>
  </si>
  <si>
    <t>CENTRO INDUSTRIAL Y DEL DESARROLLO TECN</t>
  </si>
  <si>
    <t xml:space="preserve">CENTRO AGROTURISTICO  </t>
  </si>
  <si>
    <t>CENTRO AGROEMPRESARIAL Y TURISTICO DE LOS ANDES</t>
  </si>
  <si>
    <t>CENTRO DE GESTION AGROEMPRESARIAL DEL ORIENTE</t>
  </si>
  <si>
    <t xml:space="preserve">CENTRO DE LA INNOVACION LA TECNOLOGIA </t>
  </si>
  <si>
    <t>CENTRO AGROPECUARIO LA GRANJA</t>
  </si>
  <si>
    <t>CENTRO DE INDUSTRIA Y CONSTRUCCION</t>
  </si>
  <si>
    <t>CENTRO AGROPECUARIO DE BUGA</t>
  </si>
  <si>
    <t>CENTRO LATINOAMERICANO DE ESPECIES MENO</t>
  </si>
  <si>
    <t>CENTRO NAUTICO PESQUERO DE BUENAVENTURA</t>
  </si>
  <si>
    <t>CENTRO DE ELECTRICIDAD Y AUTOMATIZACION</t>
  </si>
  <si>
    <t>CENTRO DE LA CONSTRUCCION</t>
  </si>
  <si>
    <t>CENTRO DE DISEÑO TECNOLOGICO INDUSTRIAL</t>
  </si>
  <si>
    <t>CENTRO NACIONAL DE ASISTENCIA TECNICA A</t>
  </si>
  <si>
    <t>CENTRO DE GESTION TECNOLÓGICA DE SERV.</t>
  </si>
  <si>
    <t>CENTRO DE TECNOLOGIAS AGROINDUSTRIALES</t>
  </si>
  <si>
    <t>CENTRO DE BIOTECNOLOGIA INDUSTRIAL</t>
  </si>
  <si>
    <t>CENTRO DE GESTION Y DESARROLLO AGROINDU</t>
  </si>
  <si>
    <t>CENTRO AGROINDUSTRIAL Y FORTALECIMIENTO</t>
  </si>
  <si>
    <t>CENTRO AGROFORESTAL Y ACUICOLA ARAPAIMA</t>
  </si>
  <si>
    <t>CENTRO DE FORMACION TURISTICA GENTE DE</t>
  </si>
  <si>
    <t>CENTRO  PARA LA BIODIVERSIDAD Y EL TURI</t>
  </si>
  <si>
    <t>CENTRO AMBIENTAL Y ECOTURISTICO DEL NOR</t>
  </si>
  <si>
    <t>CENTRO DE DESARROLLO AGROINDUSTRIAL, TU</t>
  </si>
  <si>
    <t>CENTRO AGROPECUARIO Y DE SERV. AMBIENTA</t>
  </si>
  <si>
    <t xml:space="preserve">CENTRO DE PRODUCCIÓN Y TRANSFORMACION A </t>
  </si>
  <si>
    <t>DIRECCIÓN GENERAL</t>
  </si>
  <si>
    <t>DISTRITO CAPITAL</t>
  </si>
  <si>
    <t>LA GUAJIRA</t>
  </si>
  <si>
    <t>NORTE DE SANTANDER</t>
  </si>
  <si>
    <t>VALLE DEL CAUCA</t>
  </si>
  <si>
    <t>SAN ANDRES Y PROVIDENCIA</t>
  </si>
  <si>
    <t>CENTRO REG CONCATENADO</t>
  </si>
  <si>
    <t>CONTRATO No.</t>
  </si>
  <si>
    <t>CONTROL DE LA SUPERVISIÓN CONSTRUCCIONES</t>
  </si>
  <si>
    <t>FECHA SUSCRIPCIÓN</t>
  </si>
  <si>
    <t>FECHA ESTIMADA DE TERMINACIÓN</t>
  </si>
  <si>
    <t>POSICIÓN CATÁLOGO INSITUCIONAL REGIONAL O CENTRO DE FORMACIÓN</t>
  </si>
  <si>
    <t>NÚMERO NOTA DE ENTRADA ALMACÉN</t>
  </si>
  <si>
    <t>FECHA NOTA DE ENTRADA ALMACEN</t>
  </si>
  <si>
    <t>FACTURA - CORTE O PAGO A REALIZAR</t>
  </si>
  <si>
    <t>PAGO PENDIENTE O EN TRÁMITE</t>
  </si>
  <si>
    <t>TOTAL EJECUTADO</t>
  </si>
  <si>
    <t>FIRMAS:</t>
  </si>
  <si>
    <t>AUMENTO DE VIDA ÚTIL (MESES)</t>
  </si>
  <si>
    <t>No. REGISTRO PRESUPUESTAL DEL COMPROMISO</t>
  </si>
  <si>
    <t>FECHA ENTREGA Y/O RECIBO A SATISFACCION</t>
  </si>
  <si>
    <t>¿COMPONENTE NUEVO?</t>
  </si>
  <si>
    <t>¿AUMENTA VIDA ÚTIL?</t>
  </si>
  <si>
    <t>¿ENTREGADO A SATISFACCIÓN?</t>
  </si>
  <si>
    <t>NOMBRE DEL COMPONENTE A DEMOLER</t>
  </si>
  <si>
    <t>VALOR NOTA DE ENTRADA</t>
  </si>
  <si>
    <t>ESTADO DE TENENCIA</t>
  </si>
  <si>
    <t>TIPO DE ACTO ADMINISTRATIVO</t>
  </si>
  <si>
    <t>TIPO DE NOTA DE ENTRADA ALMACEN</t>
  </si>
  <si>
    <t>VALOR NOTA DE ENTRADA ALMACEN</t>
  </si>
  <si>
    <t>BIENES EN ADMINISTRACIÓN</t>
  </si>
  <si>
    <t>BIENES DEVOLUTIVOS</t>
  </si>
  <si>
    <t>Número del contrato objeto del pago</t>
  </si>
  <si>
    <t xml:space="preserve">Fecha de suscripción del contrato </t>
  </si>
  <si>
    <t>Seleccione de la lista la Regional o Centro de Formación que suscribió el contrato</t>
  </si>
  <si>
    <t>Detalle el objeto del contrato suscrito</t>
  </si>
  <si>
    <t>Nombre del representante legal de la persona jurídica</t>
  </si>
  <si>
    <t>CENTRO DONDE SE UBICA EL PROYECTO O INVERSIÓN</t>
  </si>
  <si>
    <t>Por favor ingresar el nombre del centro al cual pertenece el inmueble objeto de la intervención</t>
  </si>
  <si>
    <t>PROPIO EN USO</t>
  </si>
  <si>
    <t>PROPIO NO EXPLOTADO</t>
  </si>
  <si>
    <t>PROPIO ENTREGADO EN COMODATO</t>
  </si>
  <si>
    <t>RECIBIDO EN COMODATO</t>
  </si>
  <si>
    <t>SUBTOTAL ADICIONES O MODIFICACIONES</t>
  </si>
  <si>
    <t>TIPO DE PAGO</t>
  </si>
  <si>
    <t>% PRESUPUESTO POR EJECUTAR</t>
  </si>
  <si>
    <t>FIRMAS</t>
  </si>
  <si>
    <t>CONCEPTO DEL PAGO</t>
  </si>
  <si>
    <t>¿INCREMENTA LA CAPACIDAD PRODUCTIVA Y EFICIENCIA OPERATIVA DEL INMUEBLE?, Y/O 
¿MEJORA LA CALIDAD DE LOS PRODUCTOS Y SERVICIOS?, Y/O 
¿REDUCE SIGNIFICATIVAMENTE LOS COSTOS?</t>
  </si>
  <si>
    <r>
      <t>ÁREA CONSTRUIDA Y TERMINADA M</t>
    </r>
    <r>
      <rPr>
        <vertAlign val="superscript"/>
        <sz val="11"/>
        <color rgb="FF000000"/>
        <rFont val="Calibri"/>
        <family val="2"/>
        <scheme val="minor"/>
      </rPr>
      <t>2</t>
    </r>
  </si>
  <si>
    <t>Código: 
GIL-F-029</t>
  </si>
  <si>
    <t xml:space="preserve"> Formato Certificación Contrato para Intervenciones a Inmuebles</t>
  </si>
  <si>
    <t>PROFESIONAL APOYO  (NOMBRE)</t>
  </si>
  <si>
    <t>POSICIÓN CATÁLOGO INSTITUCIONAL REGIONAL O CENTRO DE FORMACIÓN</t>
  </si>
  <si>
    <r>
      <t>ÁREA EN M</t>
    </r>
    <r>
      <rPr>
        <b/>
        <vertAlign val="superscript"/>
        <sz val="12"/>
        <color rgb="FF000000"/>
        <rFont val="Calibri"/>
        <family val="2"/>
        <scheme val="minor"/>
      </rPr>
      <t>2</t>
    </r>
  </si>
  <si>
    <t>INSTRUCCIONES PARA EL DILIGENCIAMIENTO DEL FORMATO</t>
  </si>
  <si>
    <t>NO IMPRIMIR</t>
  </si>
  <si>
    <t xml:space="preserve">1. Generalidades </t>
  </si>
  <si>
    <t>2. Instrucciones para diligenciar las casillas</t>
  </si>
  <si>
    <t>Proceso Gestión de Infraestructura y Logística</t>
  </si>
  <si>
    <t>Nombre o Razón Social del Contratista</t>
  </si>
  <si>
    <t>Número de identificación de la persona jurídica o en caso de personas naturales número de cédula.</t>
  </si>
  <si>
    <t>Seleccione de la lista el nombre de la Regional a la cual pertenece el bien inmueble objeto de la intervención</t>
  </si>
  <si>
    <t>Nombre o Razón Social del Interventor del contrato o Supervisor en caso de no contar con interventoría.</t>
  </si>
  <si>
    <t>ADICIONES Y MEJORAS</t>
  </si>
  <si>
    <t>ADECUACIONES</t>
  </si>
  <si>
    <t>LICENCIAS Y OTROS PAGOS AL MUNICIPIO</t>
  </si>
  <si>
    <t>UNIDAD ADMINISTRATIVA RESPONSABLE DE ORDENAR EL GASTO</t>
  </si>
  <si>
    <t>Nombre del (los) componente (s), si producto de la intervención realizada al bien inmueble, se obtienen distintos componentes, por favor indicar su nombre, se debe relacionar individualmente por fila cada uno de ellos.</t>
  </si>
  <si>
    <t>PROPIO EN CONSTRUCCION</t>
  </si>
  <si>
    <t>SENA GESTION GENERAL</t>
  </si>
  <si>
    <t>SENA REGIONAL ANTIOQUIA  DIRECCION REGIONAL</t>
  </si>
  <si>
    <t>CENTRO DE SERVICIOS DE SALUD</t>
  </si>
  <si>
    <t>CENTRO DE SERVICIOS Y GESTION EMPRESARIAL</t>
  </si>
  <si>
    <t>SENA REGIONAL ATLANTICO DIRECCION REGIONAL</t>
  </si>
  <si>
    <t>SENA REGIONAL BOGOTA DISTRITO DIRECCION REGIONAL</t>
  </si>
  <si>
    <t>CENTRO DE COMERCIO Y SERVICIOS</t>
  </si>
  <si>
    <t>CENTRO DE TECNOLOGIAS PARA LA CONSTRUCCION</t>
  </si>
  <si>
    <t>CENTRO DE MANUFACTURA EN TEXTILES Y CUERO</t>
  </si>
  <si>
    <t>SENA REGIONAL BOLIVAR DIRECCION REGIONAL</t>
  </si>
  <si>
    <t>SENA REGIONAL  BOYACA DIRECCION REGIONAL</t>
  </si>
  <si>
    <t>SENA REGIONAL CALDAS DIRECCION REGIONAL</t>
  </si>
  <si>
    <t>SENA REGIONAL CAQUETA  DIRECCION REGIONAL</t>
  </si>
  <si>
    <t>SENA REGIONAL CAUCA  DIRECCION REGIONAL</t>
  </si>
  <si>
    <t>SENA REGIONAL CESAR  DIRECCION REGIONAL</t>
  </si>
  <si>
    <t>SENA REGIONAL CORDOBA  DIRECCION REGIONAL</t>
  </si>
  <si>
    <t>SENA REGIONAL CUNDINAMARCA  DIRECCION REGIONAL</t>
  </si>
  <si>
    <t>SENA REGIONAL CHOCO  DIRECCION REGIONAL</t>
  </si>
  <si>
    <t>SENA REGIONAL HUILA  DIRECCION REGIONAL</t>
  </si>
  <si>
    <t>SENA REGIONAL GUAJIRA  DIRECCION REGIONAL</t>
  </si>
  <si>
    <t>SENA REGIONAL MAGDALENA  DIRECCION REGIONAL</t>
  </si>
  <si>
    <t>SENA REGIONAL META  DIRECCION REGIONAL</t>
  </si>
  <si>
    <t>SENA REGIONAL NARIÑO  DIRECCION REGIONAL</t>
  </si>
  <si>
    <t>SENA REGIONAL NTE.SANTANDER  DIRECCION REGIONAL</t>
  </si>
  <si>
    <t>SENA REGIONAL QUINDIO  DIRECCION REGIONAL</t>
  </si>
  <si>
    <t>SENA REGIONAL RISARALDA  DIRECCION REGIONAL</t>
  </si>
  <si>
    <t>SENA REGIONAL SANTANDER  DIRECCION REGIONAL</t>
  </si>
  <si>
    <t>SENA REGIONAL SUCRE  DIRECCION REGIONAL</t>
  </si>
  <si>
    <t>SENA REGIONAL TOLIMA  DIRECCION REGIONAL</t>
  </si>
  <si>
    <t>SENA REGIONAL VALLE  DIRECCION REGIONAL</t>
  </si>
  <si>
    <t>SENA REGIONAL ARAUCA  DIRECCION REGIONAL</t>
  </si>
  <si>
    <t>SENA REGIONAL CASANARES  DIRECCION REGIONAL</t>
  </si>
  <si>
    <t>SENA REGIONAL PUTUMAYO  DIRECCION REGIONAL</t>
  </si>
  <si>
    <t>SENA REGIONAL SAN ANDRES  DIRECCION REGIONAL</t>
  </si>
  <si>
    <t>SENA REGIONAL AMAZONAS  DIRECCION REGIONAL</t>
  </si>
  <si>
    <t>SENA REGIONAL GUAINIA  DIRECCION REGIONAL</t>
  </si>
  <si>
    <t>SENA REGIONAL GUAVIARE  DIRECCION REGIONAL</t>
  </si>
  <si>
    <t>SENA REGIONAL VAUPES  DIRECCION REGIONAL</t>
  </si>
  <si>
    <t>SENA REGIONAL VICHADA  DIRECCION REGIONAL</t>
  </si>
  <si>
    <t>CENTRO AGROPECUARIO Y DE BIOTECNOLOGIA EL PORVENIR</t>
  </si>
  <si>
    <t>CENTRO PARA EL DESARROLLO AGROECOLOGICO Y AGROINDUSTRIAL</t>
  </si>
  <si>
    <t>PORCENTAJE (%)</t>
  </si>
  <si>
    <t>VALOR ANTES DE IVA</t>
  </si>
  <si>
    <t>VALOR TOTAL IVA INCLUIDO</t>
  </si>
  <si>
    <t>VALOR TOTAL DEL CONTRATO</t>
  </si>
  <si>
    <t>VALOR TOTAL ANTICIPO</t>
  </si>
  <si>
    <t>VALOR TOTAL ANTICIPO ACUMULADO</t>
  </si>
  <si>
    <t>¿INCLUYE DEMOLICIÓN TOTAL O PARCIAL DE LA EDIFICACION?</t>
  </si>
  <si>
    <t>% AVANCE DE OBRA</t>
  </si>
  <si>
    <t>DEPARTAMENTO / CIUDAD / MUNICIPIO 
EXENTO DE IVA?</t>
  </si>
  <si>
    <t>DEPARTAMENTO / CIUDAD / MUNICIPIO  EXENTO DE IVA?</t>
  </si>
  <si>
    <t>SUPERVISOR (NOMBRE)</t>
  </si>
  <si>
    <t>SUPERVISOR</t>
  </si>
  <si>
    <t>OBSERVACIONES: COMO SUPERVISOR  DEL CONTRATO DE LA REFERENCIA, CERTIFICO QUE LA INFORMACIÓN CONTENIDA EN EL PRESENTE INFORME HA SIDO VERIFICADA Y CONFIRMADA, Y RECOMIENDO AUTORIZAR EL DESEMBOLSO REQUERIDO.</t>
  </si>
  <si>
    <t>NOMBRE DE LA CASILLA</t>
  </si>
  <si>
    <t>INSTRUCCIONES</t>
  </si>
  <si>
    <t>TENER EN CUENTA</t>
  </si>
  <si>
    <t>Proceso Gestión de Infraestructura y Logística
 Formato Certificación Contrato para Intervenciones a Inmuebles</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</si>
  <si>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</si>
  <si>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</si>
  <si>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 xml:space="preserve">Diligencie el concepto del contrato, dependiente su naturaleza si corresponde a obra nueva, adecuación o mejora, estudios o diseños, mantenimiento o reparación entre otros.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</si>
  <si>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</si>
  <si>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</si>
  <si>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</si>
  <si>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</si>
  <si>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Nombre del ordenador del gasto que autoriza el pago.</t>
  </si>
  <si>
    <t>Dependencia a la cual pertenece el ordenador del gasto.</t>
  </si>
  <si>
    <t>Cargo que ostenta el administrador del gasto.</t>
  </si>
  <si>
    <t>De acuerdo a la condicion de exención de IVA en prestación de servicios, teniendo en cuenta lo estipulado en el articulo 270 de la Ley 233 de 1995, respecto a Amazonas y lo estipulado en el articulo 22 de la ley 47 de 1993, respecto a San Andres, Providencia y Santa Catalina, y las demás normas que apliquen.</t>
  </si>
  <si>
    <t>Seleccionar de la lista desplegable (SI o No).</t>
  </si>
  <si>
    <t xml:space="preserve">INTERVENTORIA Y/O SUPERVISIÓN </t>
  </si>
  <si>
    <t>Número del contrato de interventoría.</t>
  </si>
  <si>
    <t>Nombre de la persona delegada como director de la interventoría.</t>
  </si>
  <si>
    <t>Nombre del supervisor asignado por la Entidad.</t>
  </si>
  <si>
    <t>Nombre del profesional homólogo de construcciones asignado como apoyo a la supervisión (en caso de haberlo).</t>
  </si>
  <si>
    <t>Fecha de inicio del contrato.</t>
  </si>
  <si>
    <t>Fecha en la cual se suscribe el acto administrativo modificatorio.</t>
  </si>
  <si>
    <t>Fecha en la cual se espera terminar y recibir la obra por parte del SENA.</t>
  </si>
  <si>
    <t>Ingrese el tipo de acto administrativo que modifica el contrato tales como Otrosíes, Actas de suspensión entre otros.</t>
  </si>
  <si>
    <t>Breve descripción del concepto del acto administrativo modificatorio.</t>
  </si>
  <si>
    <r>
      <t>Se carga automáticamente. Campo formulado, de acuerdo al campo Regional o Centro de formación de ejecución presupuestal,</t>
    </r>
    <r>
      <rPr>
        <b/>
        <u/>
        <sz val="11"/>
        <color rgb="FF000000"/>
        <rFont val="Calibri"/>
        <family val="2"/>
        <scheme val="minor"/>
      </rPr>
      <t xml:space="preserve"> POR FAVOR NO MODIFICAR</t>
    </r>
  </si>
  <si>
    <r>
      <t xml:space="preserve">Campo formulado, de acuerdo al campo Regional donde se realiza el proyecto o inversión, </t>
    </r>
    <r>
      <rPr>
        <b/>
        <u/>
        <sz val="11"/>
        <color rgb="FF000000"/>
        <rFont val="Calibri"/>
        <family val="2"/>
        <scheme val="minor"/>
      </rPr>
      <t>POR FAVOR NO MODIFICAR.</t>
    </r>
  </si>
  <si>
    <t>Detalle el concepto de acuerdo al contrato si corresponde a Estudios o Diseños en caso de ser contratados junto con la obra o si corresponde a la obra como tal u otros conceptos que se puedan contratar como parte del contrato.</t>
  </si>
  <si>
    <t>Valor de cada concepto.</t>
  </si>
  <si>
    <t>Valor total del contrato sumatoria de los conceptos.</t>
  </si>
  <si>
    <t>Valor del anticipo pactado por cada uno de los conceptos contenidos en el contrato.</t>
  </si>
  <si>
    <t>Valor total del anticipo convenido.</t>
  </si>
  <si>
    <t>Nombre del acto administrativo de modificación financiera del contrato.</t>
  </si>
  <si>
    <t>Valor de la modificación realizada al contrato por medio del acto administrativo.</t>
  </si>
  <si>
    <t>Sumatoria de los anticipos pactados en el contrato teniendo en cuenta los hechos mediante actos administrativos de modificación.</t>
  </si>
  <si>
    <t>Nuevo valor del contrato teniendo en cuenta la modificación realizada con el acto administrativo.</t>
  </si>
  <si>
    <t>Valor del anticipo pactado por medio del acto administrativo de modificación.</t>
  </si>
  <si>
    <t>Valor total del contrato posterior a aplicación de las modificaciones.
Corresponde a la sumatoria del valor inicial más las adiciones.</t>
  </si>
  <si>
    <t>Valor total del anticipo convenido posterior a la aplicación de las modificaciones.</t>
  </si>
  <si>
    <r>
      <t>ÁREA EN M</t>
    </r>
    <r>
      <rPr>
        <b/>
        <vertAlign val="superscript"/>
        <sz val="11"/>
        <color rgb="FF000000"/>
        <rFont val="Calibri"/>
        <family val="2"/>
        <scheme val="minor"/>
      </rPr>
      <t>2</t>
    </r>
  </si>
  <si>
    <t>Número del registro presupuestal del compromiso asignado al contrato.</t>
  </si>
  <si>
    <t>Si tiene mas de un Registro Presupuestal, por favor relacionarlo uno por cada fila.</t>
  </si>
  <si>
    <t>Fecha de expedición del registro presupuestal del compromiso.</t>
  </si>
  <si>
    <t>Valor del registro presupuestal del compromiso.</t>
  </si>
  <si>
    <t>Seleccione de la lista desplegable si el contrato incluye o no demoliciones de bienes.</t>
  </si>
  <si>
    <t>Mencione el componente que se va a demoler producto del contrato (Ejemplo: Bloque 1, Ambiente de electricidad, etc).</t>
  </si>
  <si>
    <t>Porcentaje a demoler teniendo en cuenta la totalidad de las edificaciones que tenga el inmueble objeto de la intervención.</t>
  </si>
  <si>
    <t>Detalle el área en metros cuadrados que se demolerá de acuerdo al contrato suscrito.</t>
  </si>
  <si>
    <t>Valor total del impuesto al valor agregado IVA del contrato a la fecha de elaboración del formato.</t>
  </si>
  <si>
    <t>Valor total del contrato excluyendo el valor de IVA a la fecha de elaboración del formato.</t>
  </si>
  <si>
    <t>Detalle el número del pago a realizar.</t>
  </si>
  <si>
    <t>Detalle el número de la factura a pagar.</t>
  </si>
  <si>
    <t>Seleccione de la lista desplegable el tipo de pago a realizar si es anticipo, parcial o final.</t>
  </si>
  <si>
    <t>Indique la fecha de expedición de la factura objeto de pago.</t>
  </si>
  <si>
    <t>Detalle el valor de la factura antes de IVA.</t>
  </si>
  <si>
    <t>Detalle el valor del IVA contenido en la factura.</t>
  </si>
  <si>
    <t>Indique el valor total de la factura, valor antes de IVA sumado con el valor de IVA.</t>
  </si>
  <si>
    <t>Indique el valor a amortizar de anticipos en caso que estos se hayan presentado en la ejecución del contrato.</t>
  </si>
  <si>
    <t>Diferencia el entre el valor total de la factura y el valor a amortizar.</t>
  </si>
  <si>
    <t>Celda con formula automatica, NO CAMBIAR.</t>
  </si>
  <si>
    <t>Porcentaje total amortizado de los anticipos convenidos y desembolsados en el contrato, campo formulado por favor no modificar.</t>
  </si>
  <si>
    <t>Porcentaje del presupuesto total ejecutado a la fecha con relación al valor total del contrato, campo formulado por favor no modificar.</t>
  </si>
  <si>
    <t>Porcentaje restante por ejecutar del presupuesto con relación al valor total del contrato, campo formulado por favor no modificar.</t>
  </si>
  <si>
    <t>Porcentaje de avance de obra a la fecha, campo formulado por favor no modificar.</t>
  </si>
  <si>
    <t>Corresponde al concepto del contrato, dependiente su naturaleza si corresponde a obra nueva, adecuación o mejora, estudios o diseños, mantenimiento o reparación entre otros, campo formulado por favor no modificar.</t>
  </si>
  <si>
    <t>Corresponde al código contable a afectar al momento del pago de acuerdo con el concepto del pago asignado, campo formulado por favor no modificar.</t>
  </si>
  <si>
    <r>
      <t>ÁREA CONSTRUIDA Y TERMINADA M</t>
    </r>
    <r>
      <rPr>
        <b/>
        <vertAlign val="superscript"/>
        <sz val="11"/>
        <color rgb="FF000000"/>
        <rFont val="Calibri"/>
        <family val="2"/>
      </rPr>
      <t>2</t>
    </r>
  </si>
  <si>
    <t>Seleccione "SI" o "NO", según corresponda si el producto del contrato.</t>
  </si>
  <si>
    <t>Corresponde a un componente nuevo o no para el bien inmueble.</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</si>
  <si>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</si>
  <si>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</si>
  <si>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</si>
  <si>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</si>
  <si>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</si>
  <si>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</si>
  <si>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t>Indique en metros cuadrados el área de la obra producto del contrato.</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</si>
  <si>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</si>
  <si>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</si>
  <si>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</si>
  <si>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</si>
  <si>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Corresponde al concepto pagado ya sea anticipos, actas o informes de avance de obra con su respectivo número.</t>
  </si>
  <si>
    <t>Valor correspondiente a cada pago realizado.</t>
  </si>
  <si>
    <t>Porcentaje de avance de obra afectado con el pago realizado.</t>
  </si>
  <si>
    <t>Valor amortizado por cada anticipo que se haya presentado afectado en dicho pago.</t>
  </si>
  <si>
    <t>Valor neto pagado teniendo en cuenta el anticipo amortizado.</t>
  </si>
  <si>
    <t>Saldo por amortizar del (los) anticipo (s) realizados al contratista.</t>
  </si>
  <si>
    <t>Se refiere al pago actual que se encuentra en trámite o si por el contrario se requiere este formato como informe se debe relacionar los pagos que se encuentren pendientes realizar al contratista.</t>
  </si>
  <si>
    <t>HISTÓRICO DE PAGOS / PAGO PENDIENTE O EN TRAMITE</t>
  </si>
  <si>
    <t>Corresponde al concepto pagado ya sea anticipos, actas o informes de avance de obra con su respectivo número, campo formulado por favor no modificar.</t>
  </si>
  <si>
    <t>Corresponde al valor facturado por concepto de IVA por el contratista.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</si>
  <si>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</si>
  <si>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</si>
  <si>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</si>
  <si>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</si>
  <si>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</si>
  <si>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Número de la nota de entrada a almacén generada para el caso de los contratos que incluyan mobiliario dentro de sus especificaciones.</t>
  </si>
  <si>
    <t>Fecha en la cual se generó la nota de entrada al almacén de los bienes muebles recibidos producto del contrato.</t>
  </si>
  <si>
    <t>Seleccione de la lista el tipo de nota de entrada generada por los bienes recibidos en el contrato, ya sean bienes de control administrativo o bienes devolutivos, esta información se encuentra contenida en dicha nota de entrada.</t>
  </si>
  <si>
    <t>Valor por el cual se generó la nota de entrada al almacén.</t>
  </si>
  <si>
    <t>Firmas de cada uno de los que intervienen en la elaboración del formato.</t>
  </si>
  <si>
    <t>Nombre del supervisor del contrato asignado por la Entidad.</t>
  </si>
  <si>
    <t>Número de cedula de ciudadanía del supervisor del contrato.</t>
  </si>
  <si>
    <t>Número de cedula de ciudadanía profesional homólogo de construcciones asignado como apoyo a la supervisión.</t>
  </si>
  <si>
    <t>% AVANCE EJECUCION FINANCIERA</t>
  </si>
  <si>
    <t>% AVANCE EJECUCION DE OBRA</t>
  </si>
  <si>
    <t>Porcentaje de avance de ejecucion acuerdo con el cronograma de obra, este debe ser actualizado cada vez que sea necesario.</t>
  </si>
  <si>
    <t>Versión:09</t>
  </si>
  <si>
    <t>CO1.PCCNTR.5633163</t>
  </si>
  <si>
    <t>05/12//2023</t>
  </si>
  <si>
    <t>META CENTRO AGROINDUSTRIAL DEL META</t>
  </si>
  <si>
    <t>Contratar a todo costo el mantenimiento de la infraestructura del centro de convivencia de la sede El Hachón ubicado en el Centro Agroindustrial del Meta</t>
  </si>
  <si>
    <t>Stefania Ceron Gutierrez</t>
  </si>
  <si>
    <t>Km 12 via Villavicencio - Puerto Lopez</t>
  </si>
  <si>
    <t>Villavicencio</t>
  </si>
  <si>
    <t>Olga Matilde Ahumada Sabogal</t>
  </si>
  <si>
    <t xml:space="preserve">Sundirectora encargada Centro Agriondustrila del Meta </t>
  </si>
  <si>
    <t>Subdirectora encargada</t>
  </si>
  <si>
    <t>Edwin Orlando Fierro Morales</t>
  </si>
  <si>
    <t>26/12//2023</t>
  </si>
  <si>
    <t>Pago total</t>
  </si>
  <si>
    <t>01</t>
  </si>
  <si>
    <t>FVE - 3</t>
  </si>
  <si>
    <t>EDWIN ORLANDO FIERRO MORALES</t>
  </si>
  <si>
    <t>86044457</t>
  </si>
  <si>
    <t>JCV INGENIERIA Y CONSTRUCCIONES DE LOS LLANOS S.A.S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</si>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</sst>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64" formatCode="_-* #,##0\ _€_-;\-* #,##0\ _€_-;_-* &quot;-&quot;??\ _€_-;_-@"/>
    <numFmt numFmtId="165" formatCode="_-* #,##0\ _€_-;\-* #,##0\ _€_-;_-* &quot;-&quot;??\ _€_-;_-@_-"/>
    <numFmt numFmtId="166" formatCode="_-* #,##0.00\ _€_-;\-* #,##0.00\ _€_-;_-* &quot;-&quot;??\ _€_-;_-@"/>
    <numFmt numFmtId="167" formatCode="&quot;$&quot;#,##0.00"/>
    <numFmt numFmtId="168" formatCode="yyyy\-mm\-dd"/>
    <numFmt numFmtId="169" formatCode="_(&quot;$&quot;\ * #,##0_);_(&quot;$&quot;\ * \(#,##0\);_(&quot;$&quot;\ * &quot;-&quot;??_);_(@_)"/>
    <numFmt numFmtId="170" formatCode="_-* #,##0.00_-;\-* #,##0.00_-;_-* &quot;-&quot;_-;_-@_-"/>
    <numFmt numFmtId="171" formatCode="0.0%"/>
    <numFmt numFmtId="172" formatCode="[$$-240A]\ #,##0.00"/>
  </numFmts>
  <fonts count="41" x14ac:knownFonts="1">
    <font>
      <sz val="11"/>
      <color rgb="FF000000"/>
      <name val="Calibri"/>
      <family val="2"/>
    </font>
    <font>
      <sz val="11"/>
      <color theme="1"/>
      <name val="Calibri"/>
      <family val="2"/>
      <scheme val="minor"/>
    </font>
    <font>
      <sz val="11"/>
      <color rgb="FF000000"/>
      <name val="Calibri"/>
      <family val="2"/>
    </font>
    <font>
      <b/>
      <sz val="12"/>
      <color rgb="FF000000"/>
      <name val="Calibri"/>
      <family val="2"/>
    </font>
    <font>
      <b/>
      <sz val="18"/>
      <color rgb="FF000000"/>
      <name val="Calibri"/>
      <family val="2"/>
    </font>
    <font>
      <b/>
      <sz val="14"/>
      <color rgb="FF000000"/>
      <name val="Calibri"/>
      <family val="2"/>
    </font>
    <font>
      <b/>
      <sz val="11"/>
      <color rgb="FF000000"/>
      <name val="Calibri"/>
      <family val="2"/>
    </font>
    <font>
      <sz val="10"/>
      <color rgb="FF000000"/>
      <name val="Calibri"/>
      <family val="2"/>
    </font>
    <font>
      <sz val="12"/>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vertAlign val="superscript"/>
      <sz val="11"/>
      <color rgb="FF000000"/>
      <name val="Calibri"/>
      <family val="2"/>
      <scheme val="minor"/>
    </font>
    <font>
      <b/>
      <sz val="12"/>
      <color theme="1"/>
      <name val="Arial"/>
      <family val="2"/>
    </font>
    <font>
      <b/>
      <sz val="14"/>
      <color theme="0"/>
      <name val="Arial"/>
      <family val="2"/>
    </font>
    <font>
      <sz val="12"/>
      <color rgb="FF000000"/>
      <name val="Calibri"/>
      <family val="2"/>
      <scheme val="minor"/>
    </font>
    <font>
      <sz val="12"/>
      <color theme="1"/>
      <name val="Calibri"/>
      <family val="2"/>
      <scheme val="minor"/>
    </font>
    <font>
      <b/>
      <vertAlign val="superscript"/>
      <sz val="12"/>
      <color rgb="FF000000"/>
      <name val="Calibri"/>
      <family val="2"/>
      <scheme val="minor"/>
    </font>
    <font>
      <sz val="12"/>
      <color rgb="FF000000"/>
      <name val="Calibri"/>
      <family val="2"/>
    </font>
    <font>
      <b/>
      <sz val="14"/>
      <color rgb="FF000000"/>
      <name val="Calibri"/>
      <family val="2"/>
      <scheme val="minor"/>
    </font>
    <font>
      <sz val="12"/>
      <name val="Calibri"/>
      <family val="2"/>
      <scheme val="minor"/>
    </font>
    <font>
      <b/>
      <sz val="12"/>
      <color rgb="FFFF0000"/>
      <name val="Calibri"/>
      <family val="2"/>
      <scheme val="minor"/>
    </font>
    <font>
      <sz val="11"/>
      <name val="Calibri"/>
      <family val="2"/>
    </font>
    <font>
      <b/>
      <sz val="11"/>
      <name val="Calibri"/>
      <family val="2"/>
    </font>
    <font>
      <b/>
      <sz val="12"/>
      <name val="Calibri"/>
      <family val="2"/>
    </font>
    <font>
      <b/>
      <sz val="14"/>
      <name val="Calibri"/>
      <family val="2"/>
      <scheme val="minor"/>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scheme val="minor"/>
    </font>
    <font>
      <b/>
      <vertAlign val="superscript"/>
      <sz val="11"/>
      <color rgb="FF000000"/>
      <name val="Calibri"/>
      <family val="2"/>
    </font>
  </fonts>
  <fills count="1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
      <patternFill patternType="solid">
        <fgColor rgb="FF575757"/>
        <bgColor indexed="64"/>
      </patternFill>
    </fill>
    <fill>
      <patternFill patternType="solid">
        <fgColor theme="6" tint="0.59999389629810485"/>
        <bgColor indexed="64"/>
      </patternFill>
    </fill>
    <fill>
      <patternFill patternType="solid">
        <fgColor theme="0"/>
        <bgColor rgb="FFD8D8D8"/>
      </patternFill>
    </fill>
    <fill>
      <patternFill patternType="solid">
        <fgColor theme="0" tint="-0.14999847407452621"/>
        <bgColor indexed="64"/>
      </patternFill>
    </fill>
    <fill>
      <patternFill patternType="solid">
        <fgColor theme="7" tint="0.59999389629810485"/>
        <bgColor indexed="64"/>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5">
    <xf numFmtId="0" fontId="0" fillId="0" borderId="0"/>
    <xf numFmtId="43" fontId="2" fillId="0" borderId="0" applyFont="0" applyFill="0" applyBorder="0" applyAlignment="0" applyProtection="0"/>
    <xf numFmtId="9" fontId="2" fillId="0" borderId="0" applyFont="0" applyFill="0" applyBorder="0" applyAlignment="0" applyProtection="0"/>
    <xf numFmtId="0" fontId="1" fillId="0" borderId="0"/>
    <xf numFmtId="41" fontId="2" fillId="0" borderId="0" applyFont="0" applyFill="0" applyBorder="0" applyAlignment="0" applyProtection="0"/>
  </cellStyleXfs>
  <cellXfs count="452">
    <xf numFmtId="0" fontId="0" fillId="0" borderId="0" xfId="0"/>
    <xf numFmtId="164" fontId="0" fillId="2" borderId="6" xfId="0" applyNumberFormat="1" applyFill="1" applyBorder="1" applyAlignment="1">
      <alignment horizontal="center" vertical="center"/>
    </xf>
    <xf numFmtId="164" fontId="0" fillId="2" borderId="10" xfId="0" applyNumberFormat="1" applyFill="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164" fontId="6" fillId="0" borderId="0" xfId="0" applyNumberFormat="1" applyFont="1" applyAlignment="1">
      <alignment horizontal="center" vertical="center"/>
    </xf>
    <xf numFmtId="164" fontId="2" fillId="0" borderId="0" xfId="0" applyNumberFormat="1" applyFont="1" applyAlignment="1">
      <alignment horizontal="left" vertical="center" wrapText="1"/>
    </xf>
    <xf numFmtId="164" fontId="9" fillId="0" borderId="0" xfId="0" applyNumberFormat="1" applyFont="1" applyAlignment="1">
      <alignment horizontal="left" vertical="center" wrapText="1"/>
    </xf>
    <xf numFmtId="164" fontId="12" fillId="0" borderId="12" xfId="0" applyNumberFormat="1" applyFont="1" applyBorder="1" applyAlignment="1">
      <alignment horizontal="center" vertical="center"/>
    </xf>
    <xf numFmtId="14" fontId="11" fillId="0" borderId="18" xfId="0" applyNumberFormat="1" applyFont="1" applyBorder="1" applyAlignment="1">
      <alignment horizontal="center" vertical="center" wrapText="1"/>
    </xf>
    <xf numFmtId="0" fontId="11" fillId="0" borderId="22" xfId="0" applyFont="1" applyBorder="1" applyAlignment="1">
      <alignment horizontal="center" vertical="center" wrapText="1"/>
    </xf>
    <xf numFmtId="0" fontId="11" fillId="3" borderId="18" xfId="0" applyFont="1" applyFill="1" applyBorder="1" applyAlignment="1">
      <alignment horizontal="center" vertical="center" wrapText="1"/>
    </xf>
    <xf numFmtId="0" fontId="11" fillId="0" borderId="24" xfId="0" applyFont="1" applyBorder="1" applyAlignment="1">
      <alignment horizontal="center" vertical="center" wrapText="1"/>
    </xf>
    <xf numFmtId="0" fontId="11" fillId="0" borderId="0" xfId="0" applyFont="1" applyAlignment="1">
      <alignment vertical="center"/>
    </xf>
    <xf numFmtId="0" fontId="11" fillId="0" borderId="12" xfId="0" applyFont="1" applyBorder="1" applyAlignment="1">
      <alignment vertical="center"/>
    </xf>
    <xf numFmtId="0" fontId="0" fillId="0" borderId="0" xfId="0" applyAlignment="1">
      <alignment vertical="center"/>
    </xf>
    <xf numFmtId="0" fontId="5" fillId="3" borderId="0" xfId="0" applyFont="1" applyFill="1" applyAlignment="1">
      <alignment vertical="center"/>
    </xf>
    <xf numFmtId="0" fontId="11" fillId="3" borderId="22" xfId="0" applyFont="1" applyFill="1" applyBorder="1" applyAlignment="1">
      <alignment horizontal="center" vertical="center" wrapText="1"/>
    </xf>
    <xf numFmtId="0" fontId="16" fillId="5" borderId="18" xfId="3" applyFont="1" applyFill="1" applyBorder="1" applyAlignment="1">
      <alignment horizontal="center" vertical="center" wrapText="1"/>
    </xf>
    <xf numFmtId="0" fontId="13" fillId="5" borderId="18" xfId="3" applyFont="1" applyFill="1" applyBorder="1" applyAlignment="1">
      <alignment horizontal="center" vertical="center"/>
    </xf>
    <xf numFmtId="0" fontId="1" fillId="0" borderId="0" xfId="3"/>
    <xf numFmtId="0" fontId="7" fillId="3" borderId="18" xfId="3" applyFont="1" applyFill="1" applyBorder="1" applyAlignment="1">
      <alignment vertical="center"/>
    </xf>
    <xf numFmtId="0" fontId="1" fillId="0" borderId="18" xfId="3" applyBorder="1"/>
    <xf numFmtId="0" fontId="7" fillId="0" borderId="18" xfId="3" applyFont="1" applyBorder="1" applyAlignment="1">
      <alignment vertical="center"/>
    </xf>
    <xf numFmtId="0" fontId="1" fillId="3" borderId="18" xfId="3" applyFill="1" applyBorder="1"/>
    <xf numFmtId="0" fontId="17" fillId="3" borderId="18" xfId="3" applyFont="1" applyFill="1" applyBorder="1" applyAlignment="1">
      <alignment vertical="center"/>
    </xf>
    <xf numFmtId="0" fontId="18" fillId="3" borderId="18" xfId="3" applyFont="1" applyFill="1" applyBorder="1" applyAlignment="1">
      <alignment vertical="center"/>
    </xf>
    <xf numFmtId="0" fontId="18" fillId="0" borderId="18" xfId="3" applyFont="1" applyBorder="1" applyAlignment="1">
      <alignment vertical="center"/>
    </xf>
    <xf numFmtId="0" fontId="1" fillId="3" borderId="0" xfId="3" applyFill="1"/>
    <xf numFmtId="0" fontId="13" fillId="5" borderId="18" xfId="3"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2" fillId="0" borderId="0" xfId="0" applyNumberFormat="1" applyFont="1" applyAlignment="1">
      <alignment vertical="center"/>
    </xf>
    <xf numFmtId="0" fontId="0" fillId="0" borderId="0" xfId="0" applyAlignment="1">
      <alignment horizontal="center" vertical="center" wrapText="1"/>
    </xf>
    <xf numFmtId="164" fontId="2" fillId="2" borderId="6" xfId="0" applyNumberFormat="1" applyFont="1" applyFill="1" applyBorder="1" applyAlignment="1">
      <alignment horizontal="center" vertical="center"/>
    </xf>
    <xf numFmtId="164" fontId="2" fillId="2" borderId="13" xfId="0" applyNumberFormat="1" applyFont="1" applyFill="1" applyBorder="1" applyAlignment="1">
      <alignment horizontal="center" vertical="center"/>
    </xf>
    <xf numFmtId="0" fontId="11" fillId="0" borderId="0" xfId="0" applyFont="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6" fillId="0" borderId="0" xfId="0" applyNumberFormat="1" applyFont="1" applyAlignment="1">
      <alignment horizontal="left" vertical="center"/>
    </xf>
    <xf numFmtId="4" fontId="8" fillId="3" borderId="0" xfId="0" applyNumberFormat="1" applyFont="1" applyFill="1" applyAlignment="1">
      <alignment horizontal="left" vertical="center"/>
    </xf>
    <xf numFmtId="0" fontId="2" fillId="0" borderId="0" xfId="0" applyFont="1" applyAlignment="1">
      <alignment horizontal="left" vertical="center"/>
    </xf>
    <xf numFmtId="166" fontId="0" fillId="0" borderId="0" xfId="0" applyNumberFormat="1" applyAlignment="1">
      <alignment horizontal="left" vertical="center"/>
    </xf>
    <xf numFmtId="164" fontId="2" fillId="0" borderId="0" xfId="0" applyNumberFormat="1" applyFont="1" applyAlignment="1">
      <alignment horizontal="left" vertical="center"/>
    </xf>
    <xf numFmtId="4" fontId="8" fillId="3" borderId="0" xfId="0" applyNumberFormat="1" applyFont="1" applyFill="1" applyAlignment="1">
      <alignment vertical="center"/>
    </xf>
    <xf numFmtId="0" fontId="0" fillId="0" borderId="0" xfId="0" applyAlignment="1">
      <alignment horizontal="center" vertical="center"/>
    </xf>
    <xf numFmtId="43" fontId="0" fillId="0" borderId="0" xfId="0" applyNumberFormat="1" applyAlignment="1">
      <alignment vertical="center"/>
    </xf>
    <xf numFmtId="0" fontId="2" fillId="0" borderId="0" xfId="0" applyFont="1" applyAlignment="1">
      <alignment vertical="center"/>
    </xf>
    <xf numFmtId="0" fontId="2" fillId="0" borderId="0" xfId="0" applyFont="1" applyAlignment="1">
      <alignment horizontal="center" vertical="center"/>
    </xf>
    <xf numFmtId="4" fontId="0" fillId="0" borderId="0" xfId="0" applyNumberFormat="1" applyAlignment="1">
      <alignment vertical="center"/>
    </xf>
    <xf numFmtId="164" fontId="11" fillId="0" borderId="25" xfId="0" applyNumberFormat="1" applyFont="1" applyBorder="1" applyAlignment="1">
      <alignment vertical="center"/>
    </xf>
    <xf numFmtId="164" fontId="11" fillId="0" borderId="18" xfId="0" applyNumberFormat="1" applyFont="1" applyBorder="1" applyAlignment="1">
      <alignment vertical="center"/>
    </xf>
    <xf numFmtId="164" fontId="11" fillId="0" borderId="18" xfId="0" applyNumberFormat="1" applyFont="1" applyBorder="1" applyAlignment="1">
      <alignment horizontal="center" vertical="center"/>
    </xf>
    <xf numFmtId="0" fontId="11" fillId="3" borderId="18" xfId="0" applyFont="1" applyFill="1" applyBorder="1" applyAlignment="1">
      <alignment vertical="center" wrapText="1"/>
    </xf>
    <xf numFmtId="0" fontId="11" fillId="0" borderId="12" xfId="0" applyFont="1" applyBorder="1" applyAlignment="1">
      <alignment horizontal="center" vertical="center"/>
    </xf>
    <xf numFmtId="0" fontId="11" fillId="0" borderId="11" xfId="0" applyFont="1" applyBorder="1" applyAlignment="1">
      <alignment vertical="center"/>
    </xf>
    <xf numFmtId="0" fontId="0" fillId="0" borderId="11" xfId="0" applyBorder="1" applyAlignment="1">
      <alignment vertical="center"/>
    </xf>
    <xf numFmtId="164" fontId="11" fillId="0" borderId="11" xfId="0" applyNumberFormat="1" applyFont="1" applyBorder="1" applyAlignment="1">
      <alignment vertical="center"/>
    </xf>
    <xf numFmtId="164" fontId="11" fillId="0" borderId="12" xfId="0" applyNumberFormat="1" applyFont="1" applyBorder="1" applyAlignment="1">
      <alignment horizontal="center" vertical="center"/>
    </xf>
    <xf numFmtId="14" fontId="11" fillId="3" borderId="19" xfId="0" applyNumberFormat="1" applyFont="1" applyFill="1" applyBorder="1" applyAlignment="1">
      <alignment vertical="center" wrapText="1"/>
    </xf>
    <xf numFmtId="164" fontId="11" fillId="0" borderId="34" xfId="0" applyNumberFormat="1" applyFont="1" applyBorder="1" applyAlignment="1">
      <alignment vertical="center"/>
    </xf>
    <xf numFmtId="0" fontId="11" fillId="3" borderId="19" xfId="0" applyFont="1" applyFill="1" applyBorder="1" applyAlignment="1">
      <alignment vertical="center" wrapText="1"/>
    </xf>
    <xf numFmtId="0" fontId="11" fillId="3" borderId="22" xfId="0" applyFont="1" applyFill="1" applyBorder="1" applyAlignment="1">
      <alignment vertical="center" wrapText="1"/>
    </xf>
    <xf numFmtId="164" fontId="11" fillId="0" borderId="24" xfId="0" applyNumberFormat="1" applyFont="1" applyBorder="1" applyAlignment="1">
      <alignment vertical="center"/>
    </xf>
    <xf numFmtId="0" fontId="12" fillId="0" borderId="11" xfId="0" applyFont="1" applyBorder="1" applyAlignment="1">
      <alignment horizontal="center" vertical="center"/>
    </xf>
    <xf numFmtId="0" fontId="11" fillId="0" borderId="25" xfId="0" applyFont="1" applyBorder="1" applyAlignment="1">
      <alignment horizontal="center" vertical="center" wrapText="1"/>
    </xf>
    <xf numFmtId="164" fontId="11" fillId="0" borderId="45" xfId="0" applyNumberFormat="1" applyFont="1" applyBorder="1" applyAlignment="1">
      <alignment vertical="center"/>
    </xf>
    <xf numFmtId="9" fontId="13" fillId="2" borderId="18" xfId="2" applyFont="1" applyFill="1" applyBorder="1" applyAlignment="1">
      <alignment horizontal="center" vertical="center" wrapText="1"/>
    </xf>
    <xf numFmtId="0" fontId="12" fillId="0" borderId="11" xfId="0" applyFont="1" applyBorder="1" applyAlignment="1">
      <alignment horizontal="left" vertical="center"/>
    </xf>
    <xf numFmtId="0" fontId="12" fillId="3" borderId="11" xfId="0" applyFont="1" applyFill="1" applyBorder="1" applyAlignment="1">
      <alignment horizontal="left" vertical="center" wrapText="1"/>
    </xf>
    <xf numFmtId="164" fontId="15" fillId="3" borderId="18" xfId="0" applyNumberFormat="1" applyFont="1" applyFill="1" applyBorder="1" applyAlignment="1">
      <alignment horizontal="left" vertical="center" wrapText="1"/>
    </xf>
    <xf numFmtId="164" fontId="15" fillId="3" borderId="18" xfId="0" applyNumberFormat="1" applyFont="1" applyFill="1" applyBorder="1" applyAlignment="1">
      <alignment horizontal="left" vertical="center"/>
    </xf>
    <xf numFmtId="164" fontId="15" fillId="3" borderId="18" xfId="0" applyNumberFormat="1" applyFont="1" applyFill="1" applyBorder="1" applyAlignment="1">
      <alignment vertical="center" wrapText="1"/>
    </xf>
    <xf numFmtId="164" fontId="15" fillId="3" borderId="22" xfId="0" applyNumberFormat="1" applyFont="1" applyFill="1" applyBorder="1" applyAlignment="1">
      <alignment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43" fontId="24" fillId="3" borderId="19" xfId="0" applyNumberFormat="1" applyFont="1" applyFill="1" applyBorder="1" applyAlignment="1">
      <alignment horizontal="center" vertical="center"/>
    </xf>
    <xf numFmtId="0" fontId="15" fillId="3" borderId="18" xfId="0" applyFont="1" applyFill="1" applyBorder="1" applyAlignment="1">
      <alignment horizontal="center" vertical="center"/>
    </xf>
    <xf numFmtId="0" fontId="15" fillId="3" borderId="18" xfId="0" applyFont="1" applyFill="1" applyBorder="1" applyAlignment="1">
      <alignment horizontal="left" vertical="center" wrapText="1"/>
    </xf>
    <xf numFmtId="43" fontId="24" fillId="3" borderId="18" xfId="1" applyFont="1" applyFill="1" applyBorder="1" applyAlignment="1">
      <alignment vertical="center"/>
    </xf>
    <xf numFmtId="43" fontId="24" fillId="3" borderId="19" xfId="1" applyFont="1" applyFill="1" applyBorder="1" applyAlignment="1">
      <alignment vertical="center"/>
    </xf>
    <xf numFmtId="9" fontId="24" fillId="3" borderId="19" xfId="2" applyFont="1" applyFill="1" applyBorder="1" applyAlignment="1">
      <alignment horizontal="center" vertical="center"/>
    </xf>
    <xf numFmtId="43" fontId="15" fillId="3" borderId="18" xfId="1" applyFont="1" applyFill="1" applyBorder="1" applyAlignment="1">
      <alignment vertical="center"/>
    </xf>
    <xf numFmtId="0" fontId="15" fillId="3" borderId="22" xfId="0" applyFont="1" applyFill="1" applyBorder="1" applyAlignment="1">
      <alignment vertical="center" wrapText="1"/>
    </xf>
    <xf numFmtId="0" fontId="27" fillId="3" borderId="23" xfId="0" applyFont="1" applyFill="1" applyBorder="1" applyAlignment="1">
      <alignment vertical="center"/>
    </xf>
    <xf numFmtId="0" fontId="15" fillId="3" borderId="24" xfId="0" applyFont="1" applyFill="1" applyBorder="1" applyAlignment="1">
      <alignment horizontal="center" vertical="center" wrapText="1"/>
    </xf>
    <xf numFmtId="164" fontId="15" fillId="3" borderId="32" xfId="0" applyNumberFormat="1" applyFont="1" applyFill="1" applyBorder="1" applyAlignment="1">
      <alignment horizontal="center" vertical="center" wrapText="1"/>
    </xf>
    <xf numFmtId="164" fontId="15" fillId="3" borderId="33" xfId="0" applyNumberFormat="1" applyFont="1" applyFill="1" applyBorder="1" applyAlignment="1">
      <alignment horizontal="center" vertical="center" wrapText="1"/>
    </xf>
    <xf numFmtId="164" fontId="15" fillId="8" borderId="18" xfId="0" applyNumberFormat="1" applyFont="1" applyFill="1" applyBorder="1" applyAlignment="1">
      <alignment horizontal="center" vertical="center" wrapText="1"/>
    </xf>
    <xf numFmtId="164" fontId="15" fillId="8" borderId="19" xfId="0" applyNumberFormat="1" applyFont="1" applyFill="1" applyBorder="1" applyAlignment="1">
      <alignment horizontal="center" vertical="center" wrapText="1"/>
    </xf>
    <xf numFmtId="0" fontId="15" fillId="3" borderId="24" xfId="0" applyFont="1" applyFill="1" applyBorder="1" applyAlignment="1">
      <alignment horizontal="center" vertical="center"/>
    </xf>
    <xf numFmtId="164" fontId="24" fillId="3" borderId="24" xfId="0" applyNumberFormat="1" applyFont="1" applyFill="1" applyBorder="1" applyAlignment="1">
      <alignment vertical="center"/>
    </xf>
    <xf numFmtId="167" fontId="24" fillId="3" borderId="18" xfId="0" applyNumberFormat="1" applyFont="1" applyFill="1" applyBorder="1" applyAlignment="1">
      <alignment vertical="center" wrapText="1"/>
    </xf>
    <xf numFmtId="43" fontId="15" fillId="3" borderId="30" xfId="1" applyFont="1" applyFill="1" applyBorder="1" applyAlignment="1">
      <alignment horizontal="center" vertical="center" wrapText="1"/>
    </xf>
    <xf numFmtId="164" fontId="20" fillId="0" borderId="4" xfId="0" applyNumberFormat="1" applyFont="1" applyBorder="1" applyAlignment="1">
      <alignment vertical="center"/>
    </xf>
    <xf numFmtId="164" fontId="20" fillId="0" borderId="5" xfId="0" applyNumberFormat="1" applyFont="1" applyBorder="1" applyAlignment="1">
      <alignment vertical="center"/>
    </xf>
    <xf numFmtId="164" fontId="20" fillId="0" borderId="38" xfId="0" applyNumberFormat="1" applyFont="1" applyBorder="1" applyAlignment="1">
      <alignment horizontal="left" vertical="center" wrapText="1"/>
    </xf>
    <xf numFmtId="164" fontId="20" fillId="0" borderId="40" xfId="0" applyNumberFormat="1" applyFont="1" applyBorder="1" applyAlignment="1">
      <alignment vertical="center" wrapText="1"/>
    </xf>
    <xf numFmtId="164" fontId="15" fillId="3" borderId="18" xfId="0" applyNumberFormat="1" applyFont="1" applyFill="1" applyBorder="1" applyAlignment="1">
      <alignment horizontal="center" vertical="center" wrapText="1"/>
    </xf>
    <xf numFmtId="0" fontId="24" fillId="3" borderId="18" xfId="0" applyFont="1" applyFill="1" applyBorder="1" applyAlignment="1">
      <alignment horizontal="center" vertical="center" wrapText="1"/>
    </xf>
    <xf numFmtId="14" fontId="24" fillId="3" borderId="18" xfId="0" applyNumberFormat="1" applyFont="1" applyFill="1" applyBorder="1" applyAlignment="1">
      <alignment vertical="center" wrapText="1"/>
    </xf>
    <xf numFmtId="14" fontId="24" fillId="4" borderId="28" xfId="0" applyNumberFormat="1" applyFont="1" applyFill="1" applyBorder="1" applyAlignment="1">
      <alignment vertical="center" wrapText="1"/>
    </xf>
    <xf numFmtId="10" fontId="24" fillId="3" borderId="18" xfId="2" applyNumberFormat="1" applyFont="1" applyFill="1" applyBorder="1" applyAlignment="1">
      <alignment horizontal="center" vertical="center" wrapText="1"/>
    </xf>
    <xf numFmtId="9" fontId="11" fillId="0" borderId="18" xfId="2" applyFont="1" applyFill="1" applyBorder="1" applyAlignment="1">
      <alignment horizontal="center" vertical="center" wrapText="1"/>
    </xf>
    <xf numFmtId="9" fontId="11" fillId="0" borderId="22" xfId="2" applyFont="1" applyFill="1" applyBorder="1" applyAlignment="1">
      <alignment horizontal="center" vertical="center" wrapText="1"/>
    </xf>
    <xf numFmtId="170" fontId="11" fillId="0" borderId="19" xfId="4" applyNumberFormat="1" applyFont="1" applyFill="1" applyBorder="1" applyAlignment="1">
      <alignment vertical="center" wrapText="1"/>
    </xf>
    <xf numFmtId="170" fontId="11" fillId="0" borderId="23" xfId="4" applyNumberFormat="1" applyFont="1" applyFill="1" applyBorder="1" applyAlignment="1">
      <alignment vertical="center" wrapText="1"/>
    </xf>
    <xf numFmtId="9" fontId="11" fillId="3" borderId="18" xfId="2" applyFont="1" applyFill="1" applyBorder="1" applyAlignment="1">
      <alignment horizontal="center" vertical="center"/>
    </xf>
    <xf numFmtId="14" fontId="24" fillId="3" borderId="19" xfId="0" applyNumberFormat="1" applyFont="1" applyFill="1" applyBorder="1" applyAlignment="1">
      <alignment horizontal="center" vertical="center" wrapText="1"/>
    </xf>
    <xf numFmtId="9" fontId="11" fillId="0" borderId="18" xfId="2" applyFont="1" applyBorder="1" applyAlignment="1">
      <alignment horizontal="center" vertical="center"/>
    </xf>
    <xf numFmtId="43" fontId="15" fillId="3" borderId="19" xfId="1" applyFont="1" applyFill="1" applyBorder="1" applyAlignment="1">
      <alignment vertical="center"/>
    </xf>
    <xf numFmtId="43" fontId="24" fillId="0" borderId="18" xfId="1" applyFont="1" applyBorder="1" applyAlignment="1">
      <alignment vertical="center"/>
    </xf>
    <xf numFmtId="43" fontId="24" fillId="3" borderId="18" xfId="1" applyFont="1" applyFill="1" applyBorder="1" applyAlignment="1">
      <alignment horizontal="right" vertical="center"/>
    </xf>
    <xf numFmtId="43" fontId="24" fillId="0" borderId="18" xfId="1" applyFont="1" applyBorder="1" applyAlignment="1">
      <alignment horizontal="right" vertical="center"/>
    </xf>
    <xf numFmtId="166" fontId="15" fillId="0" borderId="18" xfId="0" applyNumberFormat="1" applyFont="1" applyBorder="1" applyAlignment="1">
      <alignment vertical="center"/>
    </xf>
    <xf numFmtId="164" fontId="15" fillId="9" borderId="47" xfId="0" applyNumberFormat="1" applyFont="1" applyFill="1" applyBorder="1" applyAlignment="1">
      <alignment vertical="center"/>
    </xf>
    <xf numFmtId="164" fontId="15" fillId="9" borderId="39" xfId="0" applyNumberFormat="1" applyFont="1" applyFill="1" applyBorder="1" applyAlignment="1">
      <alignment vertical="center"/>
    </xf>
    <xf numFmtId="164" fontId="4" fillId="3" borderId="0" xfId="0" applyNumberFormat="1" applyFont="1" applyFill="1" applyAlignment="1">
      <alignment vertical="center" wrapText="1"/>
    </xf>
    <xf numFmtId="171" fontId="24" fillId="3" borderId="19" xfId="2" applyNumberFormat="1" applyFont="1" applyFill="1" applyBorder="1" applyAlignment="1">
      <alignment horizontal="center" vertical="center"/>
    </xf>
    <xf numFmtId="41" fontId="11" fillId="0" borderId="23" xfId="4" applyFont="1" applyBorder="1" applyAlignment="1">
      <alignment vertical="center"/>
    </xf>
    <xf numFmtId="0" fontId="27" fillId="0" borderId="0" xfId="0" applyFont="1" applyAlignment="1">
      <alignment vertical="center"/>
    </xf>
    <xf numFmtId="4" fontId="27" fillId="0" borderId="0" xfId="0" applyNumberFormat="1" applyFont="1" applyAlignment="1">
      <alignment vertical="center"/>
    </xf>
    <xf numFmtId="164" fontId="24" fillId="0" borderId="24" xfId="0" applyNumberFormat="1" applyFont="1" applyBorder="1" applyAlignment="1">
      <alignment vertical="center"/>
    </xf>
    <xf numFmtId="167" fontId="24" fillId="0" borderId="18" xfId="0" applyNumberFormat="1" applyFont="1" applyBorder="1" applyAlignment="1">
      <alignment vertical="center" wrapText="1"/>
    </xf>
    <xf numFmtId="0" fontId="24" fillId="0" borderId="18" xfId="0" applyFont="1" applyBorder="1" applyAlignment="1">
      <alignment horizontal="center" vertical="center" wrapText="1"/>
    </xf>
    <xf numFmtId="164" fontId="15" fillId="2" borderId="24" xfId="0" applyNumberFormat="1" applyFont="1" applyFill="1" applyBorder="1" applyAlignment="1">
      <alignment vertical="center"/>
    </xf>
    <xf numFmtId="166" fontId="15" fillId="0" borderId="18" xfId="0" applyNumberFormat="1" applyFont="1" applyBorder="1" applyAlignment="1">
      <alignment horizontal="center" vertical="center"/>
    </xf>
    <xf numFmtId="166" fontId="15" fillId="0" borderId="22" xfId="0" applyNumberFormat="1" applyFont="1" applyBorder="1" applyAlignment="1">
      <alignment horizontal="center" vertical="center"/>
    </xf>
    <xf numFmtId="166" fontId="28" fillId="9" borderId="18" xfId="0" applyNumberFormat="1" applyFont="1" applyFill="1" applyBorder="1" applyAlignment="1">
      <alignment horizontal="center" vertical="center"/>
    </xf>
    <xf numFmtId="167" fontId="15" fillId="2" borderId="18" xfId="0" applyNumberFormat="1" applyFont="1" applyFill="1" applyBorder="1" applyAlignment="1">
      <alignment vertical="center"/>
    </xf>
    <xf numFmtId="0" fontId="15" fillId="2" borderId="18" xfId="0" applyFont="1" applyFill="1" applyBorder="1" applyAlignment="1">
      <alignment horizontal="center" vertical="center" wrapText="1"/>
    </xf>
    <xf numFmtId="168" fontId="15" fillId="2" borderId="19" xfId="0" applyNumberFormat="1" applyFont="1" applyFill="1" applyBorder="1" applyAlignment="1">
      <alignment horizontal="center" vertical="center" wrapText="1"/>
    </xf>
    <xf numFmtId="164" fontId="15" fillId="3" borderId="58" xfId="0" applyNumberFormat="1" applyFont="1" applyFill="1" applyBorder="1" applyAlignment="1">
      <alignment horizontal="left" vertical="center" wrapText="1"/>
    </xf>
    <xf numFmtId="164" fontId="15" fillId="0" borderId="18" xfId="0" applyNumberFormat="1" applyFont="1" applyBorder="1" applyAlignment="1">
      <alignment vertical="center" wrapText="1"/>
    </xf>
    <xf numFmtId="0" fontId="15" fillId="10" borderId="53" xfId="0" applyFont="1" applyFill="1" applyBorder="1" applyAlignment="1">
      <alignment vertical="center"/>
    </xf>
    <xf numFmtId="164" fontId="31" fillId="0" borderId="0" xfId="0" applyNumberFormat="1" applyFont="1" applyAlignment="1">
      <alignment vertical="center"/>
    </xf>
    <xf numFmtId="164" fontId="20" fillId="8" borderId="18" xfId="0" applyNumberFormat="1" applyFont="1" applyFill="1" applyBorder="1" applyAlignment="1">
      <alignment horizontal="center" vertical="center" wrapText="1"/>
    </xf>
    <xf numFmtId="164" fontId="32" fillId="0" borderId="0" xfId="0" applyNumberFormat="1" applyFont="1" applyAlignment="1">
      <alignment horizontal="center" vertical="center"/>
    </xf>
    <xf numFmtId="0" fontId="31" fillId="0" borderId="0" xfId="0" applyFont="1" applyAlignment="1">
      <alignment vertical="center"/>
    </xf>
    <xf numFmtId="172" fontId="24" fillId="3" borderId="18" xfId="0" applyNumberFormat="1" applyFont="1" applyFill="1" applyBorder="1" applyAlignment="1">
      <alignment horizontal="right" vertical="center" wrapText="1"/>
    </xf>
    <xf numFmtId="172" fontId="24" fillId="3" borderId="19" xfId="0" applyNumberFormat="1" applyFont="1" applyFill="1" applyBorder="1" applyAlignment="1">
      <alignment horizontal="right" vertical="center" wrapText="1"/>
    </xf>
    <xf numFmtId="172" fontId="11" fillId="0" borderId="35" xfId="0" applyNumberFormat="1" applyFont="1" applyBorder="1" applyAlignment="1">
      <alignment vertical="center"/>
    </xf>
    <xf numFmtId="172" fontId="11" fillId="0" borderId="19" xfId="0" applyNumberFormat="1" applyFont="1" applyBorder="1" applyAlignment="1">
      <alignment vertical="center"/>
    </xf>
    <xf numFmtId="172" fontId="11" fillId="2" borderId="22" xfId="0" applyNumberFormat="1" applyFont="1" applyFill="1" applyBorder="1" applyAlignment="1">
      <alignment vertical="center"/>
    </xf>
    <xf numFmtId="172" fontId="11" fillId="2" borderId="23" xfId="0" applyNumberFormat="1" applyFont="1" applyFill="1" applyBorder="1" applyAlignment="1">
      <alignment vertical="center"/>
    </xf>
    <xf numFmtId="172" fontId="24" fillId="3" borderId="36" xfId="0" applyNumberFormat="1" applyFont="1" applyFill="1" applyBorder="1" applyAlignment="1">
      <alignment horizontal="center" vertical="center" wrapText="1"/>
    </xf>
    <xf numFmtId="172" fontId="20" fillId="2" borderId="36" xfId="1" applyNumberFormat="1" applyFont="1" applyFill="1" applyBorder="1" applyAlignment="1">
      <alignment horizontal="center" vertical="center" wrapText="1"/>
    </xf>
    <xf numFmtId="4" fontId="33" fillId="3" borderId="0" xfId="0" applyNumberFormat="1" applyFont="1" applyFill="1" applyAlignment="1">
      <alignment horizontal="left" vertical="center"/>
    </xf>
    <xf numFmtId="10" fontId="15" fillId="2" borderId="18" xfId="2" applyNumberFormat="1" applyFont="1" applyFill="1" applyBorder="1" applyAlignment="1">
      <alignment horizontal="center" vertical="center"/>
    </xf>
    <xf numFmtId="172" fontId="15" fillId="2" borderId="18" xfId="1" applyNumberFormat="1" applyFont="1" applyFill="1" applyBorder="1" applyAlignment="1">
      <alignment horizontal="right" vertical="center"/>
    </xf>
    <xf numFmtId="0" fontId="6" fillId="0" borderId="0" xfId="0" applyFont="1" applyAlignment="1">
      <alignment horizontal="left" vertical="center"/>
    </xf>
    <xf numFmtId="172" fontId="20" fillId="2" borderId="18" xfId="1" applyNumberFormat="1" applyFont="1" applyFill="1" applyBorder="1" applyAlignment="1">
      <alignment horizontal="right" vertical="center" wrapText="1"/>
    </xf>
    <xf numFmtId="0" fontId="36" fillId="0" borderId="0" xfId="0" applyFont="1" applyAlignment="1">
      <alignment horizontal="center" vertical="center"/>
    </xf>
    <xf numFmtId="0" fontId="11" fillId="3" borderId="0" xfId="0" applyFont="1" applyFill="1" applyAlignment="1">
      <alignment vertical="center"/>
    </xf>
    <xf numFmtId="0" fontId="11" fillId="0" borderId="0" xfId="0" applyFont="1" applyAlignment="1">
      <alignment horizontal="justify" vertical="center"/>
    </xf>
    <xf numFmtId="0" fontId="15" fillId="0" borderId="18" xfId="0" applyFont="1" applyBorder="1" applyAlignment="1">
      <alignment vertical="center" wrapText="1"/>
    </xf>
    <xf numFmtId="0" fontId="0" fillId="0" borderId="12" xfId="0" applyBorder="1" applyAlignment="1">
      <alignment vertical="center"/>
    </xf>
    <xf numFmtId="0" fontId="12" fillId="3" borderId="0" xfId="0" applyFont="1" applyFill="1" applyAlignment="1">
      <alignment horizontal="left" vertical="center" wrapText="1"/>
    </xf>
    <xf numFmtId="164" fontId="12" fillId="0" borderId="0" xfId="0" applyNumberFormat="1" applyFont="1" applyAlignment="1">
      <alignment vertical="center"/>
    </xf>
    <xf numFmtId="164" fontId="12" fillId="0" borderId="0" xfId="0" applyNumberFormat="1" applyFont="1" applyAlignment="1">
      <alignment horizontal="center" vertical="center"/>
    </xf>
    <xf numFmtId="0" fontId="12" fillId="0" borderId="0" xfId="0" applyFont="1" applyAlignment="1">
      <alignment horizontal="center" vertical="center"/>
    </xf>
    <xf numFmtId="164" fontId="12" fillId="0" borderId="0" xfId="0" applyNumberFormat="1" applyFont="1" applyAlignment="1">
      <alignment horizontal="left" vertical="center" wrapText="1"/>
    </xf>
    <xf numFmtId="166" fontId="12" fillId="0" borderId="0" xfId="0" applyNumberFormat="1" applyFont="1" applyAlignment="1">
      <alignment horizontal="center" vertical="center"/>
    </xf>
    <xf numFmtId="0" fontId="12" fillId="0" borderId="0" xfId="0" applyFont="1" applyAlignment="1">
      <alignment horizontal="left" vertical="center"/>
    </xf>
    <xf numFmtId="172" fontId="20" fillId="2" borderId="19" xfId="1" applyNumberFormat="1" applyFont="1" applyFill="1" applyBorder="1" applyAlignment="1">
      <alignment horizontal="right" vertical="center" wrapText="1"/>
    </xf>
    <xf numFmtId="166" fontId="12" fillId="0" borderId="0" xfId="0" applyNumberFormat="1" applyFont="1" applyAlignment="1">
      <alignment vertical="center"/>
    </xf>
    <xf numFmtId="4" fontId="12" fillId="0" borderId="0" xfId="0" applyNumberFormat="1" applyFont="1" applyAlignment="1">
      <alignment horizontal="center" vertical="center"/>
    </xf>
    <xf numFmtId="169" fontId="12" fillId="0" borderId="0" xfId="0" applyNumberFormat="1" applyFont="1" applyAlignment="1">
      <alignment vertical="center"/>
    </xf>
    <xf numFmtId="164" fontId="11" fillId="0" borderId="0" xfId="0" applyNumberFormat="1" applyFont="1" applyAlignment="1">
      <alignment vertical="center"/>
    </xf>
    <xf numFmtId="164" fontId="11" fillId="0" borderId="0" xfId="0" applyNumberFormat="1" applyFont="1" applyAlignment="1">
      <alignment horizontal="center" vertical="center"/>
    </xf>
    <xf numFmtId="0" fontId="37" fillId="0" borderId="19" xfId="0" applyFont="1" applyBorder="1" applyAlignment="1">
      <alignment horizontal="center" vertical="center"/>
    </xf>
    <xf numFmtId="0" fontId="37" fillId="0" borderId="19" xfId="0" applyFont="1" applyBorder="1" applyAlignment="1">
      <alignment horizontal="center" vertical="center" wrapText="1"/>
    </xf>
    <xf numFmtId="0" fontId="35" fillId="6" borderId="24" xfId="0" applyFont="1" applyFill="1" applyBorder="1" applyAlignment="1">
      <alignment horizontal="center" vertical="center"/>
    </xf>
    <xf numFmtId="0" fontId="12" fillId="0" borderId="24" xfId="0" applyFont="1" applyBorder="1" applyAlignment="1">
      <alignment vertical="center" wrapText="1"/>
    </xf>
    <xf numFmtId="0" fontId="6" fillId="0" borderId="24" xfId="0" applyFont="1" applyBorder="1" applyAlignment="1">
      <alignment vertical="center" wrapText="1"/>
    </xf>
    <xf numFmtId="0" fontId="6" fillId="0" borderId="25" xfId="0" applyFont="1" applyBorder="1" applyAlignment="1">
      <alignment vertical="center" wrapText="1"/>
    </xf>
    <xf numFmtId="164" fontId="15" fillId="3" borderId="59" xfId="0" applyNumberFormat="1" applyFont="1" applyFill="1" applyBorder="1" applyAlignment="1">
      <alignment vertical="center" wrapText="1"/>
    </xf>
    <xf numFmtId="164" fontId="30" fillId="3" borderId="18" xfId="0" applyNumberFormat="1" applyFont="1" applyFill="1" applyBorder="1" applyAlignment="1">
      <alignment vertical="center" wrapText="1"/>
    </xf>
    <xf numFmtId="164" fontId="20" fillId="3" borderId="18" xfId="0" applyNumberFormat="1" applyFont="1" applyFill="1" applyBorder="1" applyAlignment="1">
      <alignment vertical="center" wrapText="1"/>
    </xf>
    <xf numFmtId="0" fontId="14" fillId="0" borderId="0" xfId="0" applyFont="1" applyAlignment="1">
      <alignment vertical="center"/>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29" fillId="0" borderId="24"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30" fillId="0" borderId="57" xfId="0" applyFont="1" applyBorder="1" applyAlignment="1">
      <alignment horizontal="center" vertical="center" wrapText="1"/>
    </xf>
    <xf numFmtId="0" fontId="30" fillId="0" borderId="58" xfId="0" applyFont="1" applyBorder="1" applyAlignment="1">
      <alignment horizontal="center" vertical="center" wrapText="1"/>
    </xf>
    <xf numFmtId="0" fontId="30" fillId="0" borderId="53" xfId="0" applyFont="1" applyBorder="1" applyAlignment="1">
      <alignment horizontal="center" vertical="center" wrapText="1"/>
    </xf>
    <xf numFmtId="0" fontId="30" fillId="0" borderId="24"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4" fillId="0" borderId="24" xfId="0" applyFont="1" applyBorder="1" applyAlignment="1">
      <alignment horizontal="center" vertical="center" wrapText="1"/>
    </xf>
    <xf numFmtId="0" fontId="34" fillId="0" borderId="18"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35" fillId="6" borderId="24" xfId="0" applyFont="1" applyFill="1" applyBorder="1" applyAlignment="1">
      <alignment horizontal="center" vertical="center"/>
    </xf>
    <xf numFmtId="0" fontId="35" fillId="6" borderId="18" xfId="0" applyFont="1" applyFill="1" applyBorder="1" applyAlignment="1">
      <alignment horizontal="center" vertical="center"/>
    </xf>
    <xf numFmtId="0" fontId="35" fillId="6" borderId="19" xfId="0" applyFont="1" applyFill="1" applyBorder="1" applyAlignment="1">
      <alignment horizontal="center" vertical="center"/>
    </xf>
    <xf numFmtId="0" fontId="35" fillId="0" borderId="24" xfId="0" applyFont="1" applyBorder="1" applyAlignment="1">
      <alignment horizontal="center" vertical="center"/>
    </xf>
    <xf numFmtId="0" fontId="35" fillId="0" borderId="18" xfId="0" applyFont="1" applyBorder="1" applyAlignment="1">
      <alignment horizontal="center" vertical="center"/>
    </xf>
    <xf numFmtId="0" fontId="35" fillId="0" borderId="19" xfId="0" applyFont="1" applyBorder="1" applyAlignment="1">
      <alignment horizontal="center" vertical="center"/>
    </xf>
    <xf numFmtId="0" fontId="35" fillId="6" borderId="39" xfId="0" applyFont="1" applyFill="1" applyBorder="1" applyAlignment="1">
      <alignment horizontal="center" vertical="center"/>
    </xf>
    <xf numFmtId="0" fontId="35" fillId="6" borderId="47" xfId="0" applyFont="1" applyFill="1" applyBorder="1" applyAlignment="1">
      <alignment horizontal="center" vertical="center"/>
    </xf>
    <xf numFmtId="0" fontId="35" fillId="6" borderId="56" xfId="0" applyFont="1" applyFill="1" applyBorder="1" applyAlignment="1">
      <alignment horizontal="center" vertical="center"/>
    </xf>
    <xf numFmtId="0" fontId="11" fillId="0" borderId="36" xfId="0" applyFont="1" applyBorder="1" applyAlignment="1">
      <alignment horizontal="left" vertical="center" wrapText="1"/>
    </xf>
    <xf numFmtId="0" fontId="11" fillId="0" borderId="47" xfId="0" applyFont="1" applyBorder="1" applyAlignment="1">
      <alignment horizontal="left" vertical="center" wrapText="1"/>
    </xf>
    <xf numFmtId="0" fontId="11" fillId="0" borderId="17" xfId="0" applyFont="1" applyBorder="1" applyAlignment="1">
      <alignment horizontal="left" vertical="center" wrapText="1"/>
    </xf>
    <xf numFmtId="0" fontId="11" fillId="0" borderId="56" xfId="0" applyFont="1" applyBorder="1" applyAlignment="1">
      <alignment horizontal="left" vertical="center" wrapText="1"/>
    </xf>
    <xf numFmtId="0" fontId="11" fillId="0" borderId="43" xfId="0" applyFont="1" applyBorder="1" applyAlignment="1">
      <alignment horizontal="left" vertical="center" wrapText="1"/>
    </xf>
    <xf numFmtId="0" fontId="11" fillId="0" borderId="44" xfId="0" applyFont="1" applyBorder="1" applyAlignment="1">
      <alignment horizontal="left" vertical="center" wrapText="1"/>
    </xf>
    <xf numFmtId="0" fontId="11" fillId="0" borderId="21" xfId="0" applyFont="1" applyBorder="1" applyAlignment="1">
      <alignment horizontal="left" vertical="center" wrapText="1"/>
    </xf>
    <xf numFmtId="0" fontId="11" fillId="0" borderId="20" xfId="0" applyFont="1" applyBorder="1" applyAlignment="1">
      <alignment horizontal="left" vertical="center" wrapText="1"/>
    </xf>
    <xf numFmtId="0" fontId="14" fillId="0" borderId="36" xfId="0" applyFont="1" applyBorder="1" applyAlignment="1">
      <alignment horizontal="left" vertical="center" wrapText="1"/>
    </xf>
    <xf numFmtId="0" fontId="14" fillId="0" borderId="47" xfId="0" applyFont="1" applyBorder="1" applyAlignment="1">
      <alignment horizontal="left" vertical="center" wrapText="1"/>
    </xf>
    <xf numFmtId="0" fontId="14" fillId="0" borderId="17" xfId="0" applyFont="1" applyBorder="1" applyAlignment="1">
      <alignment horizontal="left" vertical="center" wrapText="1"/>
    </xf>
    <xf numFmtId="0" fontId="14" fillId="0" borderId="36"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56" xfId="0" applyFont="1" applyBorder="1" applyAlignment="1">
      <alignment horizontal="center" vertical="center" wrapText="1"/>
    </xf>
    <xf numFmtId="0" fontId="23" fillId="6" borderId="39" xfId="0" applyFont="1" applyFill="1" applyBorder="1" applyAlignment="1">
      <alignment horizontal="center" vertical="center" wrapText="1"/>
    </xf>
    <xf numFmtId="0" fontId="23" fillId="6" borderId="47" xfId="0" applyFont="1" applyFill="1" applyBorder="1" applyAlignment="1">
      <alignment horizontal="center" vertical="center" wrapText="1"/>
    </xf>
    <xf numFmtId="0" fontId="23" fillId="6" borderId="56" xfId="0" applyFont="1" applyFill="1" applyBorder="1" applyAlignment="1">
      <alignment horizontal="center" vertical="center" wrapText="1"/>
    </xf>
    <xf numFmtId="164" fontId="15" fillId="0" borderId="24" xfId="0" applyNumberFormat="1" applyFont="1" applyBorder="1" applyAlignment="1">
      <alignment horizontal="left" vertical="center" wrapText="1"/>
    </xf>
    <xf numFmtId="164" fontId="15" fillId="0" borderId="18" xfId="0" applyNumberFormat="1" applyFont="1" applyBorder="1" applyAlignment="1">
      <alignment horizontal="left" vertical="center" wrapText="1"/>
    </xf>
    <xf numFmtId="14" fontId="10" fillId="0" borderId="18" xfId="1"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4" fillId="0" borderId="14" xfId="0" applyNumberFormat="1" applyFont="1" applyBorder="1" applyAlignment="1">
      <alignment horizontal="center" vertical="center"/>
    </xf>
    <xf numFmtId="164" fontId="24" fillId="0" borderId="5" xfId="0" applyNumberFormat="1" applyFont="1" applyBorder="1" applyAlignment="1">
      <alignment horizontal="center" vertical="center"/>
    </xf>
    <xf numFmtId="164" fontId="11" fillId="2" borderId="40" xfId="0" applyNumberFormat="1" applyFont="1" applyFill="1" applyBorder="1" applyAlignment="1">
      <alignment vertical="center"/>
    </xf>
    <xf numFmtId="164" fontId="11" fillId="2" borderId="21" xfId="0" applyNumberFormat="1" applyFont="1" applyFill="1" applyBorder="1" applyAlignment="1">
      <alignment vertical="center"/>
    </xf>
    <xf numFmtId="166" fontId="15" fillId="7" borderId="18" xfId="0" applyNumberFormat="1" applyFont="1" applyFill="1" applyBorder="1" applyAlignment="1">
      <alignment vertical="center"/>
    </xf>
    <xf numFmtId="166" fontId="15" fillId="7" borderId="22" xfId="0" applyNumberFormat="1" applyFont="1" applyFill="1" applyBorder="1" applyAlignment="1">
      <alignment vertical="center"/>
    </xf>
    <xf numFmtId="166" fontId="15" fillId="7" borderId="19" xfId="0" applyNumberFormat="1" applyFont="1" applyFill="1" applyBorder="1" applyAlignment="1">
      <alignment vertical="center"/>
    </xf>
    <xf numFmtId="166" fontId="15" fillId="7" borderId="23" xfId="0" applyNumberFormat="1" applyFont="1" applyFill="1" applyBorder="1" applyAlignment="1">
      <alignment vertical="center"/>
    </xf>
    <xf numFmtId="0" fontId="15" fillId="3" borderId="24" xfId="0" applyFont="1" applyFill="1" applyBorder="1" applyAlignment="1">
      <alignment horizontal="left" vertical="center" wrapText="1"/>
    </xf>
    <xf numFmtId="0" fontId="15" fillId="3" borderId="18" xfId="0" applyFont="1" applyFill="1" applyBorder="1" applyAlignment="1">
      <alignment horizontal="left" vertical="center" wrapText="1"/>
    </xf>
    <xf numFmtId="164" fontId="24" fillId="0" borderId="18" xfId="0" applyNumberFormat="1" applyFont="1" applyBorder="1" applyAlignment="1">
      <alignment vertical="center"/>
    </xf>
    <xf numFmtId="164" fontId="24" fillId="0" borderId="18" xfId="0" applyNumberFormat="1" applyFont="1" applyBorder="1" applyAlignment="1">
      <alignment horizontal="left" vertical="center"/>
    </xf>
    <xf numFmtId="164" fontId="24" fillId="0" borderId="19" xfId="0" applyNumberFormat="1" applyFont="1" applyBorder="1" applyAlignment="1">
      <alignment horizontal="left" vertical="center"/>
    </xf>
    <xf numFmtId="0" fontId="15" fillId="3" borderId="24" xfId="0" applyFont="1" applyFill="1" applyBorder="1" applyAlignment="1">
      <alignment horizontal="left" vertical="center"/>
    </xf>
    <xf numFmtId="0" fontId="15" fillId="3" borderId="18" xfId="0" applyFont="1" applyFill="1" applyBorder="1" applyAlignment="1">
      <alignment horizontal="left" vertical="center"/>
    </xf>
    <xf numFmtId="0" fontId="15" fillId="0" borderId="24" xfId="0" applyFont="1" applyBorder="1" applyAlignment="1">
      <alignment horizontal="left" vertical="center" wrapText="1"/>
    </xf>
    <xf numFmtId="0" fontId="15" fillId="0" borderId="18" xfId="0" applyFont="1" applyBorder="1" applyAlignment="1">
      <alignment horizontal="left" vertical="center" wrapText="1"/>
    </xf>
    <xf numFmtId="0" fontId="15" fillId="3" borderId="25" xfId="0" applyFont="1" applyFill="1" applyBorder="1" applyAlignment="1">
      <alignment horizontal="left" vertical="center" wrapText="1"/>
    </xf>
    <xf numFmtId="0" fontId="15" fillId="3" borderId="22" xfId="0" applyFont="1" applyFill="1" applyBorder="1" applyAlignment="1">
      <alignment horizontal="left" vertical="center" wrapText="1"/>
    </xf>
    <xf numFmtId="0" fontId="24" fillId="3" borderId="24" xfId="0" applyFont="1" applyFill="1" applyBorder="1" applyAlignment="1">
      <alignment horizontal="left" vertical="center" wrapText="1"/>
    </xf>
    <xf numFmtId="0" fontId="24" fillId="3" borderId="18" xfId="0" applyFont="1" applyFill="1" applyBorder="1" applyAlignment="1">
      <alignment horizontal="left" vertical="center" wrapText="1"/>
    </xf>
    <xf numFmtId="0" fontId="24" fillId="0" borderId="27" xfId="0" applyFont="1" applyBorder="1" applyAlignment="1">
      <alignment horizontal="left" vertical="center" wrapText="1"/>
    </xf>
    <xf numFmtId="0" fontId="24" fillId="0" borderId="28" xfId="0" applyFont="1" applyBorder="1" applyAlignment="1">
      <alignment horizontal="left" vertical="center" wrapText="1"/>
    </xf>
    <xf numFmtId="0" fontId="15" fillId="3" borderId="37" xfId="0" applyFont="1" applyFill="1" applyBorder="1" applyAlignment="1">
      <alignment horizontal="center" vertical="center" wrapText="1"/>
    </xf>
    <xf numFmtId="0" fontId="15" fillId="3" borderId="5" xfId="0" applyFont="1" applyFill="1" applyBorder="1" applyAlignment="1">
      <alignment horizontal="center" vertical="center" wrapText="1"/>
    </xf>
    <xf numFmtId="164" fontId="13" fillId="2" borderId="24" xfId="0" applyNumberFormat="1" applyFont="1" applyFill="1" applyBorder="1" applyAlignment="1">
      <alignment vertical="center"/>
    </xf>
    <xf numFmtId="164" fontId="13" fillId="2" borderId="18" xfId="0" applyNumberFormat="1" applyFont="1" applyFill="1" applyBorder="1" applyAlignment="1">
      <alignment vertical="center"/>
    </xf>
    <xf numFmtId="43" fontId="11" fillId="0" borderId="42" xfId="1" applyFont="1" applyBorder="1" applyAlignment="1">
      <alignment vertical="center"/>
    </xf>
    <xf numFmtId="43" fontId="11" fillId="0" borderId="15" xfId="1" applyFont="1" applyBorder="1" applyAlignment="1">
      <alignment vertical="center"/>
    </xf>
    <xf numFmtId="43" fontId="11" fillId="0" borderId="16" xfId="1" applyFont="1" applyBorder="1" applyAlignment="1">
      <alignment vertical="center"/>
    </xf>
    <xf numFmtId="164" fontId="15" fillId="0" borderId="22" xfId="0" applyNumberFormat="1" applyFont="1" applyBorder="1" applyAlignment="1">
      <alignment horizontal="left" vertical="center" wrapText="1"/>
    </xf>
    <xf numFmtId="0" fontId="11" fillId="3" borderId="36" xfId="0" applyFont="1" applyFill="1" applyBorder="1" applyAlignment="1">
      <alignment horizontal="center" vertical="center" wrapText="1"/>
    </xf>
    <xf numFmtId="0" fontId="11" fillId="3" borderId="17" xfId="0" applyFont="1" applyFill="1" applyBorder="1" applyAlignment="1">
      <alignment horizontal="center" vertical="center" wrapText="1"/>
    </xf>
    <xf numFmtId="4" fontId="15" fillId="2" borderId="36" xfId="0" applyNumberFormat="1" applyFont="1" applyFill="1" applyBorder="1" applyAlignment="1">
      <alignment horizontal="center" vertical="center" wrapText="1"/>
    </xf>
    <xf numFmtId="4" fontId="15" fillId="2" borderId="17" xfId="0" applyNumberFormat="1" applyFont="1" applyFill="1" applyBorder="1" applyAlignment="1">
      <alignment horizontal="center" vertical="center" wrapText="1"/>
    </xf>
    <xf numFmtId="4" fontId="24" fillId="3" borderId="36" xfId="0" applyNumberFormat="1" applyFont="1" applyFill="1" applyBorder="1" applyAlignment="1">
      <alignment horizontal="center" vertical="center" wrapText="1"/>
    </xf>
    <xf numFmtId="4" fontId="24" fillId="3" borderId="17" xfId="0" applyNumberFormat="1" applyFont="1" applyFill="1" applyBorder="1" applyAlignment="1">
      <alignment horizontal="center" vertical="center" wrapText="1"/>
    </xf>
    <xf numFmtId="164" fontId="15" fillId="8" borderId="36" xfId="0" applyNumberFormat="1" applyFont="1" applyFill="1" applyBorder="1" applyAlignment="1">
      <alignment horizontal="center" vertical="center" wrapText="1"/>
    </xf>
    <xf numFmtId="164" fontId="15" fillId="8" borderId="17" xfId="0" applyNumberFormat="1" applyFont="1" applyFill="1" applyBorder="1" applyAlignment="1">
      <alignment horizontal="center" vertical="center" wrapText="1"/>
    </xf>
    <xf numFmtId="0" fontId="15" fillId="9" borderId="38" xfId="0" applyFont="1" applyFill="1" applyBorder="1" applyAlignment="1">
      <alignment horizontal="center" vertical="center"/>
    </xf>
    <xf numFmtId="0" fontId="15" fillId="9" borderId="15" xfId="0" applyFont="1" applyFill="1" applyBorder="1" applyAlignment="1">
      <alignment horizontal="center" vertical="center"/>
    </xf>
    <xf numFmtId="0" fontId="11" fillId="0" borderId="39" xfId="0" applyFont="1" applyBorder="1" applyAlignment="1">
      <alignment vertical="center" wrapText="1"/>
    </xf>
    <xf numFmtId="0" fontId="11" fillId="0" borderId="17" xfId="0" applyFont="1" applyBorder="1" applyAlignment="1">
      <alignment vertical="center" wrapText="1"/>
    </xf>
    <xf numFmtId="0" fontId="11" fillId="0" borderId="40" xfId="0" applyFont="1" applyBorder="1" applyAlignment="1">
      <alignment vertical="center" wrapText="1"/>
    </xf>
    <xf numFmtId="0" fontId="11" fillId="0" borderId="21" xfId="0" applyFont="1" applyBorder="1" applyAlignment="1">
      <alignment vertical="center" wrapText="1"/>
    </xf>
    <xf numFmtId="164" fontId="13" fillId="2" borderId="24" xfId="0" applyNumberFormat="1" applyFont="1" applyFill="1" applyBorder="1" applyAlignment="1">
      <alignment horizontal="left" vertical="center" wrapText="1"/>
    </xf>
    <xf numFmtId="164" fontId="13" fillId="2" borderId="18" xfId="0" applyNumberFormat="1" applyFont="1" applyFill="1" applyBorder="1" applyAlignment="1">
      <alignment horizontal="left" vertical="center" wrapText="1"/>
    </xf>
    <xf numFmtId="0" fontId="19" fillId="3" borderId="24" xfId="0" applyFont="1" applyFill="1" applyBorder="1" applyAlignment="1">
      <alignment horizontal="left" vertical="center" wrapText="1"/>
    </xf>
    <xf numFmtId="0" fontId="19" fillId="3" borderId="18" xfId="0" applyFont="1" applyFill="1" applyBorder="1" applyAlignment="1">
      <alignment horizontal="left" vertical="center" wrapText="1"/>
    </xf>
    <xf numFmtId="0" fontId="11" fillId="3" borderId="25" xfId="0" applyFont="1" applyFill="1" applyBorder="1" applyAlignment="1">
      <alignment horizontal="left" vertical="center" wrapText="1"/>
    </xf>
    <xf numFmtId="0" fontId="11" fillId="3" borderId="22" xfId="0" applyFont="1" applyFill="1" applyBorder="1" applyAlignment="1">
      <alignment horizontal="left" vertical="center" wrapText="1"/>
    </xf>
    <xf numFmtId="0" fontId="15" fillId="3" borderId="24" xfId="0" applyFont="1" applyFill="1" applyBorder="1" applyAlignment="1">
      <alignment horizontal="center" vertical="center"/>
    </xf>
    <xf numFmtId="0" fontId="15" fillId="3" borderId="18" xfId="0" applyFont="1" applyFill="1" applyBorder="1" applyAlignment="1">
      <alignment horizontal="center" vertical="center"/>
    </xf>
    <xf numFmtId="0" fontId="15" fillId="3" borderId="25" xfId="0" applyFont="1" applyFill="1" applyBorder="1" applyAlignment="1">
      <alignment horizontal="center" vertical="center"/>
    </xf>
    <xf numFmtId="0" fontId="15" fillId="3" borderId="22" xfId="0" applyFont="1" applyFill="1" applyBorder="1" applyAlignment="1">
      <alignment horizontal="center" vertical="center"/>
    </xf>
    <xf numFmtId="43" fontId="11" fillId="0" borderId="36" xfId="1" applyFont="1" applyBorder="1" applyAlignment="1">
      <alignment vertical="center"/>
    </xf>
    <xf numFmtId="43" fontId="11" fillId="0" borderId="47" xfId="1" applyFont="1" applyBorder="1" applyAlignment="1">
      <alignment vertical="center"/>
    </xf>
    <xf numFmtId="43" fontId="11" fillId="0" borderId="17" xfId="1" applyFont="1" applyBorder="1" applyAlignment="1">
      <alignment vertical="center"/>
    </xf>
    <xf numFmtId="164" fontId="15" fillId="8" borderId="24" xfId="0" applyNumberFormat="1" applyFont="1" applyFill="1" applyBorder="1" applyAlignment="1">
      <alignment horizontal="center" vertical="center"/>
    </xf>
    <xf numFmtId="164" fontId="15" fillId="8" borderId="18" xfId="0" applyNumberFormat="1" applyFont="1" applyFill="1" applyBorder="1" applyAlignment="1">
      <alignment horizontal="center" vertical="center"/>
    </xf>
    <xf numFmtId="164" fontId="24" fillId="3" borderId="24" xfId="0" applyNumberFormat="1" applyFont="1" applyFill="1" applyBorder="1" applyAlignment="1">
      <alignment horizontal="left" vertical="center" wrapText="1"/>
    </xf>
    <xf numFmtId="164" fontId="24" fillId="3" borderId="18" xfId="0" applyNumberFormat="1" applyFont="1" applyFill="1" applyBorder="1" applyAlignment="1">
      <alignment horizontal="left" vertical="center" wrapText="1"/>
    </xf>
    <xf numFmtId="164" fontId="20" fillId="8" borderId="24" xfId="0" applyNumberFormat="1" applyFont="1" applyFill="1" applyBorder="1" applyAlignment="1">
      <alignment horizontal="center" vertical="center"/>
    </xf>
    <xf numFmtId="164" fontId="20" fillId="8" borderId="18" xfId="0" applyNumberFormat="1" applyFont="1" applyFill="1" applyBorder="1" applyAlignment="1">
      <alignment horizontal="center" vertical="center"/>
    </xf>
    <xf numFmtId="164" fontId="20" fillId="8" borderId="36" xfId="0" applyNumberFormat="1" applyFont="1" applyFill="1" applyBorder="1" applyAlignment="1">
      <alignment horizontal="center" vertical="center" wrapText="1"/>
    </xf>
    <xf numFmtId="164" fontId="20" fillId="8" borderId="17" xfId="0" applyNumberFormat="1" applyFont="1" applyFill="1" applyBorder="1" applyAlignment="1">
      <alignment horizontal="center" vertical="center" wrapText="1"/>
    </xf>
    <xf numFmtId="164" fontId="30" fillId="8" borderId="48" xfId="0" applyNumberFormat="1" applyFont="1" applyFill="1" applyBorder="1" applyAlignment="1">
      <alignment horizontal="center" vertical="center" wrapText="1"/>
    </xf>
    <xf numFmtId="164" fontId="30" fillId="8" borderId="59" xfId="0" applyNumberFormat="1" applyFont="1" applyFill="1" applyBorder="1" applyAlignment="1">
      <alignment horizontal="center" vertical="center" wrapText="1"/>
    </xf>
    <xf numFmtId="164" fontId="30" fillId="8" borderId="46" xfId="0" applyNumberFormat="1" applyFont="1" applyFill="1" applyBorder="1" applyAlignment="1">
      <alignment horizontal="center" vertical="center" wrapText="1"/>
    </xf>
    <xf numFmtId="164" fontId="30" fillId="8" borderId="12" xfId="0" applyNumberFormat="1" applyFont="1" applyFill="1" applyBorder="1" applyAlignment="1">
      <alignment horizontal="center" vertical="center" wrapText="1"/>
    </xf>
    <xf numFmtId="164" fontId="30" fillId="8" borderId="51" xfId="0" applyNumberFormat="1" applyFont="1" applyFill="1" applyBorder="1" applyAlignment="1">
      <alignment horizontal="center" vertical="center" wrapText="1"/>
    </xf>
    <xf numFmtId="164" fontId="30" fillId="8" borderId="60" xfId="0" applyNumberFormat="1" applyFont="1" applyFill="1" applyBorder="1" applyAlignment="1">
      <alignment horizontal="center" vertical="center" wrapText="1"/>
    </xf>
    <xf numFmtId="14" fontId="15" fillId="3" borderId="36" xfId="0" applyNumberFormat="1" applyFont="1" applyFill="1" applyBorder="1" applyAlignment="1">
      <alignment horizontal="center" vertical="center"/>
    </xf>
    <xf numFmtId="14" fontId="15" fillId="3" borderId="17" xfId="0" applyNumberFormat="1" applyFont="1" applyFill="1" applyBorder="1" applyAlignment="1">
      <alignment horizontal="center" vertical="center"/>
    </xf>
    <xf numFmtId="49" fontId="15" fillId="3" borderId="36" xfId="0" applyNumberFormat="1" applyFont="1" applyFill="1" applyBorder="1" applyAlignment="1">
      <alignment horizontal="center" vertical="center"/>
    </xf>
    <xf numFmtId="49" fontId="15" fillId="3" borderId="17" xfId="0" applyNumberFormat="1" applyFont="1" applyFill="1" applyBorder="1" applyAlignment="1">
      <alignment horizontal="center" vertical="center"/>
    </xf>
    <xf numFmtId="49" fontId="15" fillId="3" borderId="48" xfId="0" applyNumberFormat="1" applyFont="1" applyFill="1" applyBorder="1" applyAlignment="1">
      <alignment horizontal="center" vertical="center"/>
    </xf>
    <xf numFmtId="49" fontId="15" fillId="3" borderId="50" xfId="0" applyNumberFormat="1" applyFont="1" applyFill="1" applyBorder="1" applyAlignment="1">
      <alignment horizontal="center" vertical="center"/>
    </xf>
    <xf numFmtId="49" fontId="15" fillId="3" borderId="51" xfId="0" applyNumberFormat="1" applyFont="1" applyFill="1" applyBorder="1" applyAlignment="1">
      <alignment horizontal="center" vertical="center"/>
    </xf>
    <xf numFmtId="49" fontId="15" fillId="3" borderId="52" xfId="0" applyNumberFormat="1" applyFont="1" applyFill="1" applyBorder="1" applyAlignment="1">
      <alignment horizontal="center" vertical="center"/>
    </xf>
    <xf numFmtId="0" fontId="11" fillId="3" borderId="43"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5" fillId="3" borderId="19" xfId="0" applyFont="1" applyFill="1" applyBorder="1" applyAlignment="1">
      <alignment horizontal="center" vertical="center"/>
    </xf>
    <xf numFmtId="0" fontId="24" fillId="3" borderId="18"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24" fillId="4" borderId="28" xfId="0" applyFont="1" applyFill="1" applyBorder="1" applyAlignment="1">
      <alignment horizontal="center" vertical="center" wrapText="1"/>
    </xf>
    <xf numFmtId="0" fontId="24" fillId="4" borderId="29" xfId="0" applyFont="1" applyFill="1" applyBorder="1" applyAlignment="1">
      <alignment horizontal="center" vertical="center" wrapText="1"/>
    </xf>
    <xf numFmtId="14" fontId="24" fillId="0" borderId="22" xfId="0" applyNumberFormat="1" applyFont="1" applyBorder="1" applyAlignment="1">
      <alignment vertical="center"/>
    </xf>
    <xf numFmtId="164" fontId="24" fillId="0" borderId="36" xfId="0" applyNumberFormat="1" applyFont="1" applyBorder="1" applyAlignment="1">
      <alignment horizontal="center" vertical="center"/>
    </xf>
    <xf numFmtId="164" fontId="24" fillId="0" borderId="47" xfId="0" applyNumberFormat="1" applyFont="1" applyBorder="1" applyAlignment="1">
      <alignment horizontal="center" vertical="center"/>
    </xf>
    <xf numFmtId="164" fontId="24" fillId="0" borderId="17" xfId="0" applyNumberFormat="1" applyFont="1" applyBorder="1" applyAlignment="1">
      <alignment horizontal="center" vertical="center"/>
    </xf>
    <xf numFmtId="164" fontId="24" fillId="0" borderId="56" xfId="0" applyNumberFormat="1" applyFont="1" applyBorder="1" applyAlignment="1">
      <alignment horizontal="center" vertical="center"/>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23" fillId="6" borderId="54" xfId="0" applyFont="1" applyFill="1" applyBorder="1" applyAlignment="1">
      <alignment horizontal="center" vertical="center" wrapText="1"/>
    </xf>
    <xf numFmtId="0" fontId="23" fillId="6" borderId="49" xfId="0" applyFont="1" applyFill="1" applyBorder="1" applyAlignment="1">
      <alignment horizontal="center" vertical="center" wrapText="1"/>
    </xf>
    <xf numFmtId="0" fontId="23" fillId="6" borderId="59" xfId="0" applyFont="1" applyFill="1" applyBorder="1" applyAlignment="1">
      <alignment horizontal="center" vertical="center" wrapText="1"/>
    </xf>
    <xf numFmtId="164" fontId="24" fillId="0" borderId="18" xfId="0" applyNumberFormat="1" applyFont="1" applyBorder="1" applyAlignment="1">
      <alignment horizontal="left" vertical="center" wrapText="1"/>
    </xf>
    <xf numFmtId="164" fontId="24" fillId="0" borderId="19" xfId="0" applyNumberFormat="1" applyFont="1" applyBorder="1" applyAlignment="1">
      <alignment horizontal="left" vertical="center" wrapText="1"/>
    </xf>
    <xf numFmtId="14" fontId="24" fillId="0" borderId="58" xfId="0" applyNumberFormat="1" applyFont="1" applyBorder="1" applyAlignment="1">
      <alignment horizontal="center" vertical="center"/>
    </xf>
    <xf numFmtId="14" fontId="24" fillId="0" borderId="53"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4" fillId="0" borderId="19" xfId="0" applyNumberFormat="1" applyFont="1" applyBorder="1" applyAlignment="1">
      <alignment horizontal="center" vertical="center"/>
    </xf>
    <xf numFmtId="0" fontId="15" fillId="3" borderId="57" xfId="0" applyFont="1" applyFill="1" applyBorder="1" applyAlignment="1">
      <alignment horizontal="left" vertical="center" wrapText="1"/>
    </xf>
    <xf numFmtId="0" fontId="15" fillId="3" borderId="58" xfId="0" applyFont="1" applyFill="1" applyBorder="1" applyAlignment="1">
      <alignment horizontal="left" vertical="center" wrapText="1"/>
    </xf>
    <xf numFmtId="0" fontId="15" fillId="3" borderId="24" xfId="0" applyFont="1" applyFill="1" applyBorder="1" applyAlignment="1">
      <alignment vertical="center" wrapText="1"/>
    </xf>
    <xf numFmtId="0" fontId="15" fillId="3" borderId="18" xfId="0" applyFont="1" applyFill="1" applyBorder="1" applyAlignment="1">
      <alignment vertical="center" wrapText="1"/>
    </xf>
    <xf numFmtId="14" fontId="24" fillId="0" borderId="18" xfId="0" applyNumberFormat="1" applyFont="1" applyBorder="1" applyAlignment="1">
      <alignment horizontal="center" vertical="center"/>
    </xf>
    <xf numFmtId="14" fontId="24" fillId="0" borderId="19" xfId="0" applyNumberFormat="1" applyFont="1" applyBorder="1" applyAlignment="1">
      <alignment horizontal="center" vertical="center"/>
    </xf>
    <xf numFmtId="164" fontId="24" fillId="0" borderId="58" xfId="0" applyNumberFormat="1" applyFont="1" applyBorder="1" applyAlignment="1">
      <alignment vertical="center"/>
    </xf>
    <xf numFmtId="14" fontId="24" fillId="0" borderId="23" xfId="0" applyNumberFormat="1" applyFont="1" applyBorder="1" applyAlignment="1">
      <alignment vertical="center"/>
    </xf>
    <xf numFmtId="165" fontId="25" fillId="0" borderId="18" xfId="1" applyNumberFormat="1" applyFont="1" applyFill="1" applyBorder="1" applyAlignment="1">
      <alignment horizontal="center" vertical="center" wrapText="1"/>
    </xf>
    <xf numFmtId="165" fontId="25" fillId="0" borderId="19" xfId="1" applyNumberFormat="1" applyFont="1" applyFill="1" applyBorder="1" applyAlignment="1">
      <alignment horizontal="center" vertical="center" wrapText="1"/>
    </xf>
    <xf numFmtId="0" fontId="24" fillId="0" borderId="18" xfId="0" applyFont="1" applyBorder="1" applyAlignment="1">
      <alignment horizontal="center" vertical="center"/>
    </xf>
    <xf numFmtId="0" fontId="24" fillId="0" borderId="19" xfId="0" applyFont="1" applyBorder="1" applyAlignment="1">
      <alignment horizontal="center" vertical="center"/>
    </xf>
    <xf numFmtId="165" fontId="25" fillId="0" borderId="18" xfId="1" applyNumberFormat="1" applyFont="1" applyFill="1" applyBorder="1" applyAlignment="1">
      <alignment horizontal="left" vertical="center"/>
    </xf>
    <xf numFmtId="164" fontId="11" fillId="0" borderId="36" xfId="0" applyNumberFormat="1" applyFont="1" applyBorder="1" applyAlignment="1">
      <alignment vertical="center"/>
    </xf>
    <xf numFmtId="164" fontId="11" fillId="0" borderId="17" xfId="0" applyNumberFormat="1" applyFont="1" applyBorder="1" applyAlignment="1">
      <alignment vertical="center"/>
    </xf>
    <xf numFmtId="164" fontId="15" fillId="0" borderId="1" xfId="0" applyNumberFormat="1" applyFont="1" applyBorder="1" applyAlignment="1">
      <alignment horizontal="center" vertical="center" wrapText="1"/>
    </xf>
    <xf numFmtId="164" fontId="15" fillId="0" borderId="2" xfId="0" applyNumberFormat="1" applyFont="1" applyBorder="1" applyAlignment="1">
      <alignment horizontal="center" vertical="center" wrapText="1"/>
    </xf>
    <xf numFmtId="164" fontId="15" fillId="0" borderId="3" xfId="0" applyNumberFormat="1" applyFont="1" applyBorder="1" applyAlignment="1">
      <alignment horizontal="center" vertical="center" wrapText="1"/>
    </xf>
    <xf numFmtId="164" fontId="15" fillId="0" borderId="7" xfId="0" applyNumberFormat="1" applyFont="1" applyBorder="1" applyAlignment="1">
      <alignment horizontal="center" vertical="center" wrapText="1"/>
    </xf>
    <xf numFmtId="164" fontId="15" fillId="0" borderId="8" xfId="0" applyNumberFormat="1" applyFont="1" applyBorder="1" applyAlignment="1">
      <alignment horizontal="center" vertical="center" wrapText="1"/>
    </xf>
    <xf numFmtId="164" fontId="15" fillId="0" borderId="9" xfId="0" applyNumberFormat="1" applyFont="1" applyBorder="1" applyAlignment="1">
      <alignment horizontal="center" vertical="center" wrapText="1"/>
    </xf>
    <xf numFmtId="172" fontId="15" fillId="2" borderId="36" xfId="0" applyNumberFormat="1" applyFont="1" applyFill="1" applyBorder="1" applyAlignment="1">
      <alignment horizontal="center" vertical="center"/>
    </xf>
    <xf numFmtId="172" fontId="15" fillId="2" borderId="17" xfId="0" applyNumberFormat="1" applyFont="1" applyFill="1" applyBorder="1" applyAlignment="1">
      <alignment horizontal="center" vertical="center"/>
    </xf>
    <xf numFmtId="164" fontId="20" fillId="0" borderId="38" xfId="0" applyNumberFormat="1" applyFont="1" applyBorder="1" applyAlignment="1">
      <alignment horizontal="center" vertical="center" wrapText="1"/>
    </xf>
    <xf numFmtId="164" fontId="20" fillId="0" borderId="41" xfId="0" applyNumberFormat="1" applyFont="1" applyBorder="1" applyAlignment="1">
      <alignment horizontal="center" vertical="center" wrapText="1"/>
    </xf>
    <xf numFmtId="164" fontId="11" fillId="0" borderId="35" xfId="0" applyNumberFormat="1" applyFont="1" applyBorder="1" applyAlignment="1">
      <alignment vertical="center"/>
    </xf>
    <xf numFmtId="164" fontId="11" fillId="0" borderId="26" xfId="0" applyNumberFormat="1" applyFont="1" applyBorder="1" applyAlignment="1">
      <alignment vertical="center"/>
    </xf>
    <xf numFmtId="0" fontId="15" fillId="3" borderId="24" xfId="0" applyFont="1" applyFill="1" applyBorder="1" applyAlignment="1">
      <alignment horizontal="center" vertical="center" wrapText="1"/>
    </xf>
    <xf numFmtId="0" fontId="15" fillId="3" borderId="18" xfId="0" applyFont="1" applyFill="1" applyBorder="1" applyAlignment="1">
      <alignment horizontal="center" vertical="center" wrapText="1"/>
    </xf>
    <xf numFmtId="164" fontId="24" fillId="0" borderId="24" xfId="0" applyNumberFormat="1" applyFont="1" applyBorder="1" applyAlignment="1">
      <alignment horizontal="left" vertical="center" wrapText="1"/>
    </xf>
    <xf numFmtId="164" fontId="15" fillId="0" borderId="39" xfId="0" applyNumberFormat="1" applyFont="1" applyBorder="1" applyAlignment="1">
      <alignment horizontal="left" vertical="center" wrapText="1"/>
    </xf>
    <xf numFmtId="164" fontId="15" fillId="0" borderId="17" xfId="0" applyNumberFormat="1" applyFont="1" applyBorder="1" applyAlignment="1">
      <alignment horizontal="left" vertical="center" wrapText="1"/>
    </xf>
    <xf numFmtId="164" fontId="28" fillId="9" borderId="24" xfId="0" applyNumberFormat="1" applyFont="1" applyFill="1" applyBorder="1" applyAlignment="1">
      <alignment horizontal="left" vertical="center" wrapText="1"/>
    </xf>
    <xf numFmtId="164" fontId="28" fillId="9" borderId="18" xfId="0" applyNumberFormat="1" applyFont="1" applyFill="1" applyBorder="1" applyAlignment="1">
      <alignment horizontal="left" vertical="center" wrapText="1"/>
    </xf>
    <xf numFmtId="0" fontId="15" fillId="3" borderId="25" xfId="0" applyFont="1" applyFill="1" applyBorder="1" applyAlignment="1">
      <alignment vertical="center" wrapText="1"/>
    </xf>
    <xf numFmtId="0" fontId="15" fillId="3" borderId="22" xfId="0" applyFont="1" applyFill="1" applyBorder="1" applyAlignment="1">
      <alignment vertical="center" wrapText="1"/>
    </xf>
    <xf numFmtId="0" fontId="27" fillId="3" borderId="22" xfId="0" applyFont="1" applyFill="1" applyBorder="1" applyAlignment="1">
      <alignment vertical="center"/>
    </xf>
    <xf numFmtId="164" fontId="15" fillId="8" borderId="24" xfId="0" applyNumberFormat="1" applyFont="1" applyFill="1" applyBorder="1" applyAlignment="1">
      <alignment horizontal="center" vertical="center" wrapText="1"/>
    </xf>
    <xf numFmtId="164" fontId="15" fillId="8" borderId="18" xfId="0" applyNumberFormat="1" applyFont="1" applyFill="1" applyBorder="1" applyAlignment="1">
      <alignment horizontal="center" vertical="center" wrapText="1"/>
    </xf>
    <xf numFmtId="164" fontId="15" fillId="8" borderId="19" xfId="0" applyNumberFormat="1" applyFont="1" applyFill="1" applyBorder="1" applyAlignment="1">
      <alignment horizontal="center" vertical="center" wrapText="1"/>
    </xf>
    <xf numFmtId="0" fontId="11" fillId="3" borderId="24" xfId="0" applyFont="1" applyFill="1" applyBorder="1" applyAlignment="1">
      <alignment horizontal="left" vertical="center" wrapText="1"/>
    </xf>
    <xf numFmtId="0" fontId="11" fillId="3" borderId="18" xfId="0" applyFont="1" applyFill="1" applyBorder="1" applyAlignment="1">
      <alignment horizontal="left" vertical="center" wrapText="1"/>
    </xf>
    <xf numFmtId="164" fontId="15" fillId="3" borderId="37" xfId="0" applyNumberFormat="1" applyFont="1" applyFill="1" applyBorder="1" applyAlignment="1">
      <alignment horizontal="center" vertical="center" wrapText="1"/>
    </xf>
    <xf numFmtId="164" fontId="15" fillId="3" borderId="14" xfId="0" applyNumberFormat="1" applyFont="1" applyFill="1" applyBorder="1" applyAlignment="1">
      <alignment horizontal="center" vertical="center" wrapText="1"/>
    </xf>
    <xf numFmtId="164" fontId="15" fillId="3" borderId="31" xfId="0" applyNumberFormat="1" applyFont="1" applyFill="1" applyBorder="1" applyAlignment="1">
      <alignment horizontal="center" vertical="center" wrapText="1"/>
    </xf>
    <xf numFmtId="49" fontId="20" fillId="0" borderId="40" xfId="0" applyNumberFormat="1" applyFont="1" applyBorder="1" applyAlignment="1">
      <alignment horizontal="center" vertical="center"/>
    </xf>
    <xf numFmtId="49" fontId="20" fillId="0" borderId="20" xfId="0" applyNumberFormat="1" applyFont="1" applyBorder="1" applyAlignment="1">
      <alignment horizontal="center" vertical="center"/>
    </xf>
    <xf numFmtId="164" fontId="15" fillId="3" borderId="4" xfId="0" applyNumberFormat="1" applyFont="1" applyFill="1" applyBorder="1" applyAlignment="1">
      <alignment horizontal="center" vertical="center" wrapText="1"/>
    </xf>
    <xf numFmtId="164" fontId="11" fillId="0" borderId="38" xfId="0" applyNumberFormat="1" applyFont="1" applyBorder="1" applyAlignment="1">
      <alignment horizontal="left" vertical="center"/>
    </xf>
    <xf numFmtId="164" fontId="11" fillId="0" borderId="16" xfId="0" applyNumberFormat="1" applyFont="1" applyBorder="1" applyAlignment="1">
      <alignment horizontal="left" vertical="center"/>
    </xf>
    <xf numFmtId="164" fontId="11" fillId="0" borderId="39" xfId="0" applyNumberFormat="1" applyFont="1" applyBorder="1" applyAlignment="1">
      <alignment horizontal="left" vertical="center"/>
    </xf>
    <xf numFmtId="164" fontId="11" fillId="0" borderId="17" xfId="0" applyNumberFormat="1" applyFont="1" applyBorder="1" applyAlignment="1">
      <alignment horizontal="left" vertical="center"/>
    </xf>
    <xf numFmtId="0" fontId="15" fillId="3" borderId="31" xfId="0" applyFont="1" applyFill="1" applyBorder="1" applyAlignment="1">
      <alignment horizontal="center" vertical="center" wrapText="1"/>
    </xf>
    <xf numFmtId="164" fontId="11" fillId="0" borderId="42" xfId="0" applyNumberFormat="1" applyFont="1" applyBorder="1" applyAlignment="1">
      <alignment vertical="center"/>
    </xf>
    <xf numFmtId="164" fontId="11" fillId="0" borderId="16" xfId="0" applyNumberFormat="1" applyFont="1" applyBorder="1" applyAlignment="1">
      <alignment vertical="center"/>
    </xf>
    <xf numFmtId="164" fontId="11" fillId="0" borderId="43" xfId="0" applyNumberFormat="1" applyFont="1" applyBorder="1" applyAlignment="1">
      <alignment vertical="center"/>
    </xf>
    <xf numFmtId="164" fontId="11" fillId="0" borderId="21" xfId="0" applyNumberFormat="1" applyFont="1" applyBorder="1" applyAlignment="1">
      <alignment vertical="center"/>
    </xf>
    <xf numFmtId="164" fontId="20" fillId="0" borderId="38" xfId="0" applyNumberFormat="1" applyFont="1" applyBorder="1" applyAlignment="1">
      <alignment horizontal="left" vertical="center" wrapText="1"/>
    </xf>
    <xf numFmtId="164" fontId="20" fillId="0" borderId="41" xfId="0" applyNumberFormat="1" applyFont="1" applyBorder="1" applyAlignment="1">
      <alignment horizontal="left" vertical="center" wrapText="1"/>
    </xf>
    <xf numFmtId="164" fontId="20" fillId="0" borderId="40" xfId="0" applyNumberFormat="1" applyFont="1" applyBorder="1" applyAlignment="1">
      <alignment horizontal="left" vertical="center" wrapText="1"/>
    </xf>
    <xf numFmtId="164" fontId="20" fillId="0" borderId="20" xfId="0" applyNumberFormat="1" applyFont="1" applyBorder="1" applyAlignment="1">
      <alignment horizontal="left" vertical="center" wrapText="1"/>
    </xf>
    <xf numFmtId="49" fontId="20" fillId="0" borderId="44" xfId="0" applyNumberFormat="1" applyFont="1" applyBorder="1" applyAlignment="1">
      <alignment horizontal="center" vertical="center"/>
    </xf>
    <xf numFmtId="164" fontId="20" fillId="0" borderId="15" xfId="0" applyNumberFormat="1" applyFont="1" applyBorder="1" applyAlignment="1">
      <alignment vertical="center"/>
    </xf>
    <xf numFmtId="164" fontId="20" fillId="0" borderId="41" xfId="0" applyNumberFormat="1" applyFont="1" applyBorder="1" applyAlignment="1">
      <alignment vertical="center"/>
    </xf>
    <xf numFmtId="43" fontId="11" fillId="2" borderId="43" xfId="1" applyFont="1" applyFill="1" applyBorder="1" applyAlignment="1">
      <alignment vertical="center"/>
    </xf>
    <xf numFmtId="43" fontId="11" fillId="2" borderId="44" xfId="1" applyFont="1" applyFill="1" applyBorder="1" applyAlignment="1">
      <alignment vertical="center"/>
    </xf>
    <xf numFmtId="43" fontId="11" fillId="2" borderId="21" xfId="1" applyFont="1" applyFill="1" applyBorder="1" applyAlignment="1">
      <alignment vertical="center"/>
    </xf>
    <xf numFmtId="172" fontId="24" fillId="3" borderId="36" xfId="0" applyNumberFormat="1" applyFont="1" applyFill="1" applyBorder="1" applyAlignment="1">
      <alignment horizontal="center" vertical="center"/>
    </xf>
    <xf numFmtId="172" fontId="24" fillId="3" borderId="17" xfId="0" applyNumberFormat="1" applyFont="1" applyFill="1" applyBorder="1" applyAlignment="1">
      <alignment horizontal="center" vertical="center"/>
    </xf>
    <xf numFmtId="164" fontId="11" fillId="0" borderId="36" xfId="0" applyNumberFormat="1" applyFont="1" applyBorder="1" applyAlignment="1">
      <alignment horizontal="center" vertical="center"/>
    </xf>
    <xf numFmtId="164" fontId="11" fillId="0" borderId="17" xfId="0" applyNumberFormat="1" applyFont="1" applyBorder="1" applyAlignment="1">
      <alignment horizontal="center" vertical="center"/>
    </xf>
    <xf numFmtId="172" fontId="20" fillId="2" borderId="36" xfId="1" applyNumberFormat="1" applyFont="1" applyFill="1" applyBorder="1" applyAlignment="1">
      <alignment horizontal="center" vertical="center" wrapText="1"/>
    </xf>
    <xf numFmtId="172" fontId="20" fillId="2" borderId="17" xfId="1" applyNumberFormat="1" applyFont="1" applyFill="1" applyBorder="1" applyAlignment="1">
      <alignment horizontal="center" vertical="center" wrapText="1"/>
    </xf>
    <xf numFmtId="172" fontId="24" fillId="3" borderId="36" xfId="0" applyNumberFormat="1" applyFont="1" applyFill="1" applyBorder="1" applyAlignment="1">
      <alignment horizontal="center" vertical="center" wrapText="1"/>
    </xf>
    <xf numFmtId="172" fontId="24" fillId="3" borderId="17" xfId="0" applyNumberFormat="1" applyFont="1" applyFill="1" applyBorder="1" applyAlignment="1">
      <alignment horizontal="center" vertical="center" wrapText="1"/>
    </xf>
    <xf numFmtId="164" fontId="11" fillId="0" borderId="22" xfId="0" applyNumberFormat="1" applyFont="1" applyBorder="1" applyAlignment="1">
      <alignment vertical="center"/>
    </xf>
    <xf numFmtId="164" fontId="11" fillId="0" borderId="23" xfId="0" applyNumberFormat="1" applyFont="1" applyBorder="1" applyAlignment="1">
      <alignment vertical="center"/>
    </xf>
    <xf numFmtId="43" fontId="15" fillId="3" borderId="37" xfId="1" applyFont="1" applyFill="1" applyBorder="1" applyAlignment="1">
      <alignment horizontal="center" vertical="center" wrapText="1"/>
    </xf>
    <xf numFmtId="43" fontId="15" fillId="3" borderId="14" xfId="1" applyFont="1" applyFill="1" applyBorder="1" applyAlignment="1">
      <alignment horizontal="center" vertical="center" wrapText="1"/>
    </xf>
    <xf numFmtId="43" fontId="15" fillId="3" borderId="31" xfId="1" applyFont="1" applyFill="1" applyBorder="1" applyAlignment="1">
      <alignment horizontal="center" vertical="center" wrapText="1"/>
    </xf>
    <xf numFmtId="14" fontId="11" fillId="0" borderId="61" xfId="0" applyNumberFormat="1" applyFont="1" applyBorder="1" applyAlignment="1">
      <alignment horizontal="center" vertical="center"/>
    </xf>
    <xf numFmtId="14" fontId="11" fillId="0" borderId="2" xfId="0" applyNumberFormat="1" applyFont="1" applyBorder="1" applyAlignment="1">
      <alignment horizontal="center" vertical="center"/>
    </xf>
    <xf numFmtId="14" fontId="11" fillId="0" borderId="62" xfId="0" applyNumberFormat="1" applyFont="1" applyBorder="1" applyAlignment="1">
      <alignment horizontal="center" vertical="center"/>
    </xf>
    <xf numFmtId="14" fontId="11" fillId="0" borderId="18" xfId="0" applyNumberFormat="1" applyFont="1" applyBorder="1" applyAlignment="1">
      <alignment horizontal="center" vertical="center"/>
    </xf>
    <xf numFmtId="14" fontId="11" fillId="0" borderId="43" xfId="0" applyNumberFormat="1" applyFont="1" applyBorder="1" applyAlignment="1">
      <alignment horizontal="center" vertical="center"/>
    </xf>
    <xf numFmtId="14" fontId="11" fillId="0" borderId="44" xfId="0" applyNumberFormat="1" applyFont="1" applyBorder="1" applyAlignment="1">
      <alignment horizontal="center" vertical="center"/>
    </xf>
    <xf numFmtId="14" fontId="11" fillId="0" borderId="21" xfId="0" applyNumberFormat="1" applyFont="1" applyBorder="1" applyAlignment="1">
      <alignment horizontal="center" vertical="center"/>
    </xf>
    <xf numFmtId="0" fontId="22" fillId="0" borderId="57" xfId="0" applyFont="1" applyBorder="1" applyAlignment="1">
      <alignment horizontal="center" vertical="center" wrapText="1"/>
    </xf>
    <xf numFmtId="0" fontId="22" fillId="0" borderId="58" xfId="0" applyFont="1" applyBorder="1" applyAlignment="1">
      <alignment horizontal="center" vertical="center" wrapText="1"/>
    </xf>
    <xf numFmtId="0" fontId="22" fillId="0" borderId="53"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164" fontId="15" fillId="3" borderId="29" xfId="0" applyNumberFormat="1" applyFont="1" applyFill="1" applyBorder="1" applyAlignment="1">
      <alignment horizontal="center" vertical="center" wrapText="1"/>
    </xf>
    <xf numFmtId="164" fontId="15" fillId="3" borderId="26" xfId="0" applyNumberFormat="1" applyFont="1" applyFill="1" applyBorder="1" applyAlignment="1">
      <alignment horizontal="center" vertical="center" wrapText="1"/>
    </xf>
    <xf numFmtId="9" fontId="12" fillId="9" borderId="36" xfId="2" applyFont="1" applyFill="1" applyBorder="1" applyAlignment="1">
      <alignment horizontal="right" vertical="center"/>
    </xf>
    <xf numFmtId="9" fontId="12" fillId="9" borderId="17" xfId="2" applyFont="1" applyFill="1" applyBorder="1" applyAlignment="1">
      <alignment horizontal="right" vertical="center"/>
    </xf>
    <xf numFmtId="164" fontId="15" fillId="3" borderId="48" xfId="0" applyNumberFormat="1" applyFont="1" applyFill="1" applyBorder="1" applyAlignment="1">
      <alignment horizontal="center" vertical="center" wrapText="1"/>
    </xf>
    <xf numFmtId="164" fontId="15" fillId="3" borderId="50" xfId="0" applyNumberFormat="1" applyFont="1" applyFill="1" applyBorder="1" applyAlignment="1">
      <alignment horizontal="center" vertical="center" wrapText="1"/>
    </xf>
    <xf numFmtId="164" fontId="15" fillId="3" borderId="24" xfId="0" applyNumberFormat="1" applyFont="1" applyFill="1" applyBorder="1" applyAlignment="1">
      <alignment horizontal="center" vertical="center" wrapText="1"/>
    </xf>
    <xf numFmtId="164" fontId="15" fillId="3" borderId="18" xfId="0" applyNumberFormat="1" applyFont="1" applyFill="1" applyBorder="1" applyAlignment="1">
      <alignment horizontal="center" vertical="center" wrapText="1"/>
    </xf>
    <xf numFmtId="164" fontId="14" fillId="3" borderId="24" xfId="0" applyNumberFormat="1" applyFont="1" applyFill="1" applyBorder="1" applyAlignment="1">
      <alignment horizontal="left" vertical="center" wrapText="1"/>
    </xf>
    <xf numFmtId="164" fontId="14" fillId="3" borderId="18" xfId="0" applyNumberFormat="1" applyFont="1" applyFill="1" applyBorder="1" applyAlignment="1">
      <alignment horizontal="left" vertical="center" wrapText="1"/>
    </xf>
    <xf numFmtId="0" fontId="15" fillId="3" borderId="54"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5" fillId="3" borderId="55" xfId="0" applyFont="1" applyFill="1" applyBorder="1" applyAlignment="1">
      <alignment horizontal="center" vertical="center" wrapText="1"/>
    </xf>
    <xf numFmtId="0" fontId="15" fillId="3" borderId="52" xfId="0" applyFont="1" applyFill="1" applyBorder="1" applyAlignment="1">
      <alignment horizontal="center" vertical="center" wrapText="1"/>
    </xf>
    <xf numFmtId="164" fontId="15" fillId="3" borderId="28" xfId="0" applyNumberFormat="1" applyFont="1" applyFill="1" applyBorder="1" applyAlignment="1">
      <alignment horizontal="center" vertical="center" wrapText="1"/>
    </xf>
    <xf numFmtId="164" fontId="15" fillId="3" borderId="35" xfId="0" applyNumberFormat="1" applyFont="1" applyFill="1" applyBorder="1" applyAlignment="1">
      <alignment horizontal="center" vertical="center" wrapText="1"/>
    </xf>
    <xf numFmtId="170" fontId="11" fillId="0" borderId="43" xfId="4" applyNumberFormat="1" applyFont="1" applyBorder="1" applyAlignment="1">
      <alignment horizontal="center" vertical="center" wrapText="1"/>
    </xf>
    <xf numFmtId="170" fontId="11" fillId="0" borderId="20" xfId="4" applyNumberFormat="1" applyFont="1" applyBorder="1" applyAlignment="1">
      <alignment horizontal="center" vertical="center" wrapText="1"/>
    </xf>
    <xf numFmtId="170" fontId="11" fillId="0" borderId="36" xfId="4" applyNumberFormat="1" applyFont="1" applyBorder="1" applyAlignment="1">
      <alignment horizontal="center" vertical="center" wrapText="1"/>
    </xf>
    <xf numFmtId="170" fontId="11" fillId="0" borderId="56" xfId="4" applyNumberFormat="1" applyFont="1" applyBorder="1" applyAlignment="1">
      <alignment horizontal="center" vertical="center" wrapText="1"/>
    </xf>
    <xf numFmtId="0" fontId="15" fillId="3" borderId="36"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15" fillId="3" borderId="38" xfId="0" applyFont="1" applyFill="1" applyBorder="1" applyAlignment="1">
      <alignment horizontal="center" vertical="center"/>
    </xf>
    <xf numFmtId="0" fontId="15" fillId="3" borderId="15" xfId="0" applyFont="1" applyFill="1" applyBorder="1" applyAlignment="1">
      <alignment horizontal="center" vertical="center"/>
    </xf>
    <xf numFmtId="0" fontId="15" fillId="3" borderId="41" xfId="0" applyFont="1" applyFill="1" applyBorder="1" applyAlignment="1">
      <alignment horizontal="center" vertical="center"/>
    </xf>
    <xf numFmtId="164" fontId="24" fillId="3" borderId="24" xfId="0" applyNumberFormat="1" applyFont="1" applyFill="1" applyBorder="1" applyAlignment="1">
      <alignment horizontal="left" vertical="center"/>
    </xf>
    <xf numFmtId="164" fontId="24" fillId="3" borderId="18" xfId="0" applyNumberFormat="1" applyFont="1" applyFill="1" applyBorder="1" applyAlignment="1">
      <alignment horizontal="left" vertical="center"/>
    </xf>
    <xf numFmtId="0" fontId="15" fillId="3" borderId="36" xfId="0" applyFont="1" applyFill="1" applyBorder="1" applyAlignment="1">
      <alignment horizontal="center" vertical="center"/>
    </xf>
    <xf numFmtId="0" fontId="15" fillId="3" borderId="17" xfId="0" applyFont="1" applyFill="1" applyBorder="1" applyAlignment="1">
      <alignment horizontal="center" vertical="center"/>
    </xf>
    <xf numFmtId="164" fontId="24" fillId="0" borderId="18" xfId="0" applyNumberFormat="1" applyFont="1" applyBorder="1" applyAlignment="1">
      <alignment vertical="center" wrapText="1"/>
    </xf>
  </cellXfs>
  <cellStyles count="5">
    <cellStyle name="Millares" xfId="1" builtinId="3"/>
    <cellStyle name="Millares [0]" xfId="4" builtinId="6"/>
    <cellStyle name="Normal" xfId="0" builtinId="0"/>
    <cellStyle name="Normal 2" xfId="3" xr:uid="{C2C575CB-7AE7-47B6-9DB3-1F731693F1B8}"/>
    <cellStyle name="Porcentaje" xfId="2" builtinId="5"/>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2</xdr:col>
      <xdr:colOff>952500</xdr:colOff>
      <xdr:row>4</xdr:row>
      <xdr:rowOff>23501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3</xdr:col>
      <xdr:colOff>123825</xdr:colOff>
      <xdr:row>0</xdr:row>
      <xdr:rowOff>104775</xdr:rowOff>
    </xdr:from>
    <xdr:to>
      <xdr:col>3</xdr:col>
      <xdr:colOff>828077</xdr:colOff>
      <xdr:row>1</xdr:row>
      <xdr:rowOff>366401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48175" y="104775"/>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1019735</xdr:colOff>
      <xdr:row>0</xdr:row>
      <xdr:rowOff>78441</xdr:rowOff>
    </xdr:from>
    <xdr:to>
      <xdr:col>5</xdr:col>
      <xdr:colOff>558576</xdr:colOff>
      <xdr:row>1</xdr:row>
      <xdr:rowOff>293563</xdr:rowOff>
    </xdr:to>
    <xdr:pic>
      <xdr:nvPicPr>
        <xdr:cNvPr id="2" name="Imagen 1">
          <a:extLst>
            <a:ext uri="{FF2B5EF4-FFF2-40B4-BE49-F238E27FC236}">
              <a16:creationId xmlns:a16="http://schemas.microsoft.com/office/drawing/2014/main" id="{EFC0317A-0FFC-46FD-8EAC-BE91A5469B8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589059" y="78441"/>
          <a:ext cx="704252" cy="652151"/>
        </a:xfrm>
        <a:prstGeom prst="rect">
          <a:avLst/>
        </a:prstGeom>
      </xdr:spPr>
    </xdr:pic>
    <xdr:clientData/>
  </xdr:twoCellAnchor>
  <xdr:twoCellAnchor editAs="oneCell">
    <xdr:from>
      <xdr:col>3</xdr:col>
      <xdr:colOff>560294</xdr:colOff>
      <xdr:row>97</xdr:row>
      <xdr:rowOff>89648</xdr:rowOff>
    </xdr:from>
    <xdr:to>
      <xdr:col>5</xdr:col>
      <xdr:colOff>11206</xdr:colOff>
      <xdr:row>97</xdr:row>
      <xdr:rowOff>531120</xdr:rowOff>
    </xdr:to>
    <xdr:pic>
      <xdr:nvPicPr>
        <xdr:cNvPr id="4" name="Imagen 3">
          <a:extLst>
            <a:ext uri="{FF2B5EF4-FFF2-40B4-BE49-F238E27FC236}">
              <a16:creationId xmlns:a16="http://schemas.microsoft.com/office/drawing/2014/main" id="{640D86E8-AAA2-6C08-3D20-63D238821B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370294" y="25784736"/>
          <a:ext cx="2375647" cy="44147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174"/>
  <sheetViews>
    <sheetView topLeftCell="A120" workbookViewId="0">
      <selection sqref="A1:J2"/>
    </sheetView>
  </sheetViews>
  <sheetFormatPr baseColWidth="10" defaultColWidth="0" defaultRowHeight="15.75" customHeight="1" zeroHeight="1" x14ac:dyDescent="0.25"/>
  <cols>
    <col min="1" max="1" width="35.85546875" style="13" customWidth="1"/>
    <col min="2" max="2" width="16.5703125" style="13" customWidth="1"/>
    <col min="3" max="3" width="19.28515625" style="13" customWidth="1"/>
    <col min="4" max="5" width="12.5703125" style="13" customWidth="1"/>
    <col min="6" max="6" width="6.42578125" style="13" customWidth="1"/>
    <col min="7" max="7" width="9.5703125" style="13" customWidth="1"/>
    <col min="8" max="8" width="9.42578125" style="13" customWidth="1"/>
    <col min="9" max="9" width="12.42578125" style="13" customWidth="1"/>
    <col min="10" max="10" width="15.42578125" style="13" customWidth="1"/>
    <col min="11" max="11" width="12.5703125" style="13" hidden="1" customWidth="1"/>
    <col min="12" max="17" width="0" style="13" hidden="1" customWidth="1"/>
    <col min="18" max="16384" width="12.5703125" style="13" hidden="1"/>
  </cols>
  <sheetData>
    <row r="1" spans="1:16" ht="30.75" customHeight="1" x14ac:dyDescent="0.25">
      <c r="A1" s="185"/>
      <c r="B1" s="186"/>
      <c r="C1" s="186"/>
      <c r="D1" s="186"/>
      <c r="E1" s="186"/>
      <c r="F1" s="186"/>
      <c r="G1" s="186"/>
      <c r="H1" s="186"/>
      <c r="I1" s="186"/>
      <c r="J1" s="187"/>
      <c r="K1" s="153"/>
      <c r="L1" s="153"/>
      <c r="M1" s="153"/>
      <c r="N1" s="153"/>
      <c r="O1" s="153"/>
    </row>
    <row r="2" spans="1:16" ht="40.5" customHeight="1" x14ac:dyDescent="0.25">
      <c r="A2" s="188"/>
      <c r="B2" s="189"/>
      <c r="C2" s="189"/>
      <c r="D2" s="189"/>
      <c r="E2" s="189"/>
      <c r="F2" s="189"/>
      <c r="G2" s="189"/>
      <c r="H2" s="189"/>
      <c r="I2" s="189"/>
      <c r="J2" s="190"/>
      <c r="K2" s="153"/>
      <c r="L2" s="153"/>
      <c r="M2" s="153"/>
      <c r="N2" s="153"/>
      <c r="O2" s="153"/>
    </row>
    <row r="3" spans="1:16" ht="25.5" customHeight="1" x14ac:dyDescent="0.25">
      <c r="A3" s="191" t="s">
        <v>505</v>
      </c>
      <c r="B3" s="192"/>
      <c r="C3" s="192"/>
      <c r="D3" s="192"/>
      <c r="E3" s="192"/>
      <c r="F3" s="192"/>
      <c r="G3" s="192"/>
      <c r="H3" s="192"/>
      <c r="I3" s="192"/>
      <c r="J3" s="170" t="s">
        <v>609</v>
      </c>
      <c r="K3" s="153"/>
      <c r="L3" s="153"/>
      <c r="M3" s="153"/>
      <c r="N3" s="153"/>
      <c r="O3" s="153"/>
    </row>
    <row r="4" spans="1:16" ht="30" customHeight="1" x14ac:dyDescent="0.25">
      <c r="A4" s="191"/>
      <c r="B4" s="192"/>
      <c r="C4" s="192"/>
      <c r="D4" s="192"/>
      <c r="E4" s="192"/>
      <c r="F4" s="192"/>
      <c r="G4" s="192"/>
      <c r="H4" s="192"/>
      <c r="I4" s="192"/>
      <c r="J4" s="171" t="s">
        <v>428</v>
      </c>
      <c r="L4" s="153"/>
      <c r="M4" s="153"/>
      <c r="N4" s="153"/>
      <c r="O4" s="153"/>
      <c r="P4" s="153"/>
    </row>
    <row r="5" spans="1:16" ht="23.25" customHeight="1" x14ac:dyDescent="0.25">
      <c r="A5" s="193" t="s">
        <v>433</v>
      </c>
      <c r="B5" s="194"/>
      <c r="C5" s="194"/>
      <c r="D5" s="194"/>
      <c r="E5" s="194"/>
      <c r="F5" s="194"/>
      <c r="G5" s="194"/>
      <c r="H5" s="194"/>
      <c r="I5" s="194"/>
      <c r="J5" s="195"/>
    </row>
    <row r="6" spans="1:16" x14ac:dyDescent="0.25">
      <c r="A6" s="193" t="s">
        <v>434</v>
      </c>
      <c r="B6" s="194"/>
      <c r="C6" s="194"/>
      <c r="D6" s="194"/>
      <c r="E6" s="194"/>
      <c r="F6" s="194"/>
      <c r="G6" s="194"/>
      <c r="H6" s="194"/>
      <c r="I6" s="194"/>
      <c r="J6" s="195"/>
    </row>
    <row r="7" spans="1:16" x14ac:dyDescent="0.25">
      <c r="A7" s="196" t="s">
        <v>435</v>
      </c>
      <c r="B7" s="197"/>
      <c r="C7" s="197"/>
      <c r="D7" s="197"/>
      <c r="E7" s="197"/>
      <c r="F7" s="197"/>
      <c r="G7" s="197"/>
      <c r="H7" s="197"/>
      <c r="I7" s="197"/>
      <c r="J7" s="198"/>
    </row>
    <row r="8" spans="1:16" ht="33.75" customHeight="1" x14ac:dyDescent="0.25">
      <c r="A8" s="182" t="s">
        <v>506</v>
      </c>
      <c r="B8" s="183"/>
      <c r="C8" s="183"/>
      <c r="D8" s="183"/>
      <c r="E8" s="183"/>
      <c r="F8" s="183"/>
      <c r="G8" s="183"/>
      <c r="H8" s="183"/>
      <c r="I8" s="183"/>
      <c r="J8" s="184"/>
    </row>
    <row r="9" spans="1:16" ht="31.5" customHeight="1" x14ac:dyDescent="0.25">
      <c r="A9" s="182" t="s">
        <v>507</v>
      </c>
      <c r="B9" s="183"/>
      <c r="C9" s="183"/>
      <c r="D9" s="183"/>
      <c r="E9" s="183"/>
      <c r="F9" s="183"/>
      <c r="G9" s="183"/>
      <c r="H9" s="183"/>
      <c r="I9" s="183"/>
      <c r="J9" s="184"/>
    </row>
    <row r="10" spans="1:16" x14ac:dyDescent="0.25">
      <c r="A10" s="196" t="s">
        <v>436</v>
      </c>
      <c r="B10" s="197"/>
      <c r="C10" s="197"/>
      <c r="D10" s="197"/>
      <c r="E10" s="197"/>
      <c r="F10" s="197"/>
      <c r="G10" s="197"/>
      <c r="H10" s="197"/>
      <c r="I10" s="197"/>
      <c r="J10" s="198"/>
    </row>
    <row r="11" spans="1:16" ht="4.5" customHeight="1" x14ac:dyDescent="0.25">
      <c r="A11" s="199"/>
      <c r="B11" s="200"/>
      <c r="C11" s="200"/>
      <c r="D11" s="200"/>
      <c r="E11" s="200"/>
      <c r="F11" s="200"/>
      <c r="G11" s="200"/>
      <c r="H11" s="200"/>
      <c r="I11" s="200"/>
      <c r="J11" s="201"/>
    </row>
    <row r="12" spans="1:16" x14ac:dyDescent="0.25">
      <c r="A12" s="202" t="s">
        <v>10</v>
      </c>
      <c r="B12" s="203"/>
      <c r="C12" s="203"/>
      <c r="D12" s="203"/>
      <c r="E12" s="203"/>
      <c r="F12" s="203"/>
      <c r="G12" s="203"/>
      <c r="H12" s="203"/>
      <c r="I12" s="203"/>
      <c r="J12" s="204"/>
    </row>
    <row r="13" spans="1:16" x14ac:dyDescent="0.25">
      <c r="A13" s="172" t="s">
        <v>502</v>
      </c>
      <c r="B13" s="197" t="s">
        <v>503</v>
      </c>
      <c r="C13" s="197"/>
      <c r="D13" s="197"/>
      <c r="E13" s="197"/>
      <c r="F13" s="197"/>
      <c r="G13" s="197" t="s">
        <v>504</v>
      </c>
      <c r="H13" s="197"/>
      <c r="I13" s="197"/>
      <c r="J13" s="198"/>
      <c r="K13" s="152"/>
      <c r="L13" s="152"/>
      <c r="M13" s="152"/>
    </row>
    <row r="14" spans="1:16" ht="15" x14ac:dyDescent="0.25">
      <c r="A14" s="173" t="s">
        <v>385</v>
      </c>
      <c r="B14" s="180" t="s">
        <v>410</v>
      </c>
      <c r="C14" s="180"/>
      <c r="D14" s="180"/>
      <c r="E14" s="180"/>
      <c r="F14" s="180"/>
      <c r="G14" s="180"/>
      <c r="H14" s="180"/>
      <c r="I14" s="180"/>
      <c r="J14" s="181"/>
    </row>
    <row r="15" spans="1:16" ht="15" x14ac:dyDescent="0.25">
      <c r="A15" s="173" t="s">
        <v>387</v>
      </c>
      <c r="B15" s="180" t="s">
        <v>411</v>
      </c>
      <c r="C15" s="180"/>
      <c r="D15" s="180"/>
      <c r="E15" s="180"/>
      <c r="F15" s="180"/>
      <c r="G15" s="180"/>
      <c r="H15" s="180"/>
      <c r="I15" s="180"/>
      <c r="J15" s="181"/>
    </row>
    <row r="16" spans="1:16" ht="30" x14ac:dyDescent="0.25">
      <c r="A16" s="173" t="s">
        <v>274</v>
      </c>
      <c r="B16" s="180" t="s">
        <v>412</v>
      </c>
      <c r="C16" s="180"/>
      <c r="D16" s="180"/>
      <c r="E16" s="180"/>
      <c r="F16" s="180"/>
      <c r="G16" s="180"/>
      <c r="H16" s="180"/>
      <c r="I16" s="180"/>
      <c r="J16" s="181"/>
    </row>
    <row r="17" spans="1:10" ht="30" x14ac:dyDescent="0.25">
      <c r="A17" s="173" t="s">
        <v>389</v>
      </c>
      <c r="B17" s="180" t="s">
        <v>528</v>
      </c>
      <c r="C17" s="180"/>
      <c r="D17" s="180"/>
      <c r="E17" s="180"/>
      <c r="F17" s="180"/>
      <c r="G17" s="180"/>
      <c r="H17" s="180"/>
      <c r="I17" s="180"/>
      <c r="J17" s="181"/>
    </row>
    <row r="18" spans="1:10" ht="15" x14ac:dyDescent="0.25">
      <c r="A18" s="173" t="s">
        <v>12</v>
      </c>
      <c r="B18" s="180" t="s">
        <v>438</v>
      </c>
      <c r="C18" s="180"/>
      <c r="D18" s="180"/>
      <c r="E18" s="180"/>
      <c r="F18" s="180"/>
      <c r="G18" s="180"/>
      <c r="H18" s="180"/>
      <c r="I18" s="180"/>
      <c r="J18" s="181"/>
    </row>
    <row r="19" spans="1:10" ht="15" x14ac:dyDescent="0.25">
      <c r="A19" s="173" t="s">
        <v>13</v>
      </c>
      <c r="B19" s="180" t="s">
        <v>439</v>
      </c>
      <c r="C19" s="180"/>
      <c r="D19" s="180"/>
      <c r="E19" s="180"/>
      <c r="F19" s="180"/>
      <c r="G19" s="180"/>
      <c r="H19" s="180"/>
      <c r="I19" s="180"/>
      <c r="J19" s="181"/>
    </row>
    <row r="20" spans="1:10" ht="15" x14ac:dyDescent="0.25">
      <c r="A20" s="173" t="s">
        <v>14</v>
      </c>
      <c r="B20" s="180" t="s">
        <v>413</v>
      </c>
      <c r="C20" s="180"/>
      <c r="D20" s="180"/>
      <c r="E20" s="180"/>
      <c r="F20" s="180"/>
      <c r="G20" s="180"/>
      <c r="H20" s="180"/>
      <c r="I20" s="180"/>
      <c r="J20" s="181"/>
    </row>
    <row r="21" spans="1:10" ht="15" x14ac:dyDescent="0.25">
      <c r="A21" s="173" t="s">
        <v>15</v>
      </c>
      <c r="B21" s="180" t="s">
        <v>414</v>
      </c>
      <c r="C21" s="180"/>
      <c r="D21" s="180"/>
      <c r="E21" s="180"/>
      <c r="F21" s="180"/>
      <c r="G21" s="180"/>
      <c r="H21" s="180"/>
      <c r="I21" s="180"/>
      <c r="J21" s="181"/>
    </row>
    <row r="22" spans="1:10" ht="123" customHeight="1" x14ac:dyDescent="0.25">
      <c r="A22" s="173" t="s">
        <v>87</v>
      </c>
      <c r="B22" s="180" t="s">
        <v>508</v>
      </c>
      <c r="C22" s="180"/>
      <c r="D22" s="180"/>
      <c r="E22" s="180"/>
      <c r="F22" s="180"/>
      <c r="G22" s="180" t="s">
        <v>509</v>
      </c>
      <c r="H22" s="180"/>
      <c r="I22" s="180"/>
      <c r="J22" s="181"/>
    </row>
    <row r="23" spans="1:10" ht="30" x14ac:dyDescent="0.25">
      <c r="A23" s="173" t="s">
        <v>83</v>
      </c>
      <c r="B23" s="180" t="s">
        <v>440</v>
      </c>
      <c r="C23" s="180"/>
      <c r="D23" s="180"/>
      <c r="E23" s="180"/>
      <c r="F23" s="180"/>
      <c r="G23" s="180"/>
      <c r="H23" s="180"/>
      <c r="I23" s="180"/>
      <c r="J23" s="181"/>
    </row>
    <row r="24" spans="1:10" ht="30" x14ac:dyDescent="0.25">
      <c r="A24" s="173" t="s">
        <v>16</v>
      </c>
      <c r="B24" s="180" t="s">
        <v>529</v>
      </c>
      <c r="C24" s="180"/>
      <c r="D24" s="180"/>
      <c r="E24" s="180"/>
      <c r="F24" s="180"/>
      <c r="G24" s="180"/>
      <c r="H24" s="180"/>
      <c r="I24" s="180"/>
      <c r="J24" s="181"/>
    </row>
    <row r="25" spans="1:10" ht="30" x14ac:dyDescent="0.25">
      <c r="A25" s="173" t="s">
        <v>415</v>
      </c>
      <c r="B25" s="180" t="s">
        <v>416</v>
      </c>
      <c r="C25" s="180"/>
      <c r="D25" s="180"/>
      <c r="E25" s="180"/>
      <c r="F25" s="180"/>
      <c r="G25" s="180"/>
      <c r="H25" s="180"/>
      <c r="I25" s="180"/>
      <c r="J25" s="181"/>
    </row>
    <row r="26" spans="1:10" ht="29.25" customHeight="1" x14ac:dyDescent="0.25">
      <c r="A26" s="173" t="s">
        <v>404</v>
      </c>
      <c r="B26" s="180" t="s">
        <v>510</v>
      </c>
      <c r="C26" s="180"/>
      <c r="D26" s="180"/>
      <c r="E26" s="180"/>
      <c r="F26" s="180"/>
      <c r="G26" s="180"/>
      <c r="H26" s="180"/>
      <c r="I26" s="180"/>
      <c r="J26" s="181"/>
    </row>
    <row r="27" spans="1:10" ht="30.75" customHeight="1" x14ac:dyDescent="0.25">
      <c r="A27" s="173" t="s">
        <v>272</v>
      </c>
      <c r="B27" s="180" t="s">
        <v>511</v>
      </c>
      <c r="C27" s="180"/>
      <c r="D27" s="180"/>
      <c r="E27" s="180"/>
      <c r="F27" s="180"/>
      <c r="G27" s="180"/>
      <c r="H27" s="180"/>
      <c r="I27" s="180"/>
      <c r="J27" s="181"/>
    </row>
    <row r="28" spans="1:10" ht="15" x14ac:dyDescent="0.25">
      <c r="A28" s="173" t="s">
        <v>273</v>
      </c>
      <c r="B28" s="180" t="s">
        <v>512</v>
      </c>
      <c r="C28" s="180"/>
      <c r="D28" s="180"/>
      <c r="E28" s="180"/>
      <c r="F28" s="180"/>
      <c r="G28" s="180"/>
      <c r="H28" s="180"/>
      <c r="I28" s="180"/>
      <c r="J28" s="181"/>
    </row>
    <row r="29" spans="1:10" ht="15" x14ac:dyDescent="0.25">
      <c r="A29" s="173" t="s">
        <v>18</v>
      </c>
      <c r="B29" s="180" t="s">
        <v>513</v>
      </c>
      <c r="C29" s="180"/>
      <c r="D29" s="180"/>
      <c r="E29" s="180"/>
      <c r="F29" s="180"/>
      <c r="G29" s="180"/>
      <c r="H29" s="180"/>
      <c r="I29" s="180"/>
      <c r="J29" s="181"/>
    </row>
    <row r="30" spans="1:10" ht="15" x14ac:dyDescent="0.25">
      <c r="A30" s="173" t="s">
        <v>19</v>
      </c>
      <c r="B30" s="180" t="s">
        <v>515</v>
      </c>
      <c r="C30" s="180"/>
      <c r="D30" s="180"/>
      <c r="E30" s="180"/>
      <c r="F30" s="180"/>
      <c r="G30" s="180"/>
      <c r="H30" s="180"/>
      <c r="I30" s="180"/>
      <c r="J30" s="181"/>
    </row>
    <row r="31" spans="1:10" ht="30" x14ac:dyDescent="0.25">
      <c r="A31" s="173" t="s">
        <v>84</v>
      </c>
      <c r="B31" s="180" t="s">
        <v>514</v>
      </c>
      <c r="C31" s="180"/>
      <c r="D31" s="180"/>
      <c r="E31" s="180"/>
      <c r="F31" s="180"/>
      <c r="G31" s="180"/>
      <c r="H31" s="180"/>
      <c r="I31" s="180"/>
      <c r="J31" s="181"/>
    </row>
    <row r="32" spans="1:10" ht="108" customHeight="1" x14ac:dyDescent="0.25">
      <c r="A32" s="173" t="s">
        <v>497</v>
      </c>
      <c r="B32" s="180" t="s">
        <v>517</v>
      </c>
      <c r="C32" s="180"/>
      <c r="D32" s="180"/>
      <c r="E32" s="180"/>
      <c r="F32" s="180"/>
      <c r="G32" s="180" t="s">
        <v>516</v>
      </c>
      <c r="H32" s="180"/>
      <c r="I32" s="180"/>
      <c r="J32" s="181"/>
    </row>
    <row r="33" spans="1:10" ht="30.75" customHeight="1" x14ac:dyDescent="0.25">
      <c r="A33" s="173" t="s">
        <v>518</v>
      </c>
      <c r="B33" s="180" t="s">
        <v>441</v>
      </c>
      <c r="C33" s="180"/>
      <c r="D33" s="180"/>
      <c r="E33" s="180"/>
      <c r="F33" s="180"/>
      <c r="G33" s="180"/>
      <c r="H33" s="180"/>
      <c r="I33" s="180"/>
      <c r="J33" s="181"/>
    </row>
    <row r="34" spans="1:10" ht="15" x14ac:dyDescent="0.25">
      <c r="A34" s="173" t="s">
        <v>20</v>
      </c>
      <c r="B34" s="180" t="s">
        <v>519</v>
      </c>
      <c r="C34" s="180"/>
      <c r="D34" s="180"/>
      <c r="E34" s="180"/>
      <c r="F34" s="180"/>
      <c r="G34" s="180"/>
      <c r="H34" s="180"/>
      <c r="I34" s="180"/>
      <c r="J34" s="181"/>
    </row>
    <row r="35" spans="1:10" ht="15" x14ac:dyDescent="0.25">
      <c r="A35" s="173" t="s">
        <v>21</v>
      </c>
      <c r="B35" s="180" t="s">
        <v>520</v>
      </c>
      <c r="C35" s="180"/>
      <c r="D35" s="180"/>
      <c r="E35" s="180"/>
      <c r="F35" s="180"/>
      <c r="G35" s="180"/>
      <c r="H35" s="180"/>
      <c r="I35" s="180"/>
      <c r="J35" s="181"/>
    </row>
    <row r="36" spans="1:10" ht="15" x14ac:dyDescent="0.25">
      <c r="A36" s="173" t="s">
        <v>80</v>
      </c>
      <c r="B36" s="180" t="s">
        <v>521</v>
      </c>
      <c r="C36" s="180"/>
      <c r="D36" s="180"/>
      <c r="E36" s="180"/>
      <c r="F36" s="180"/>
      <c r="G36" s="180"/>
      <c r="H36" s="180"/>
      <c r="I36" s="180"/>
      <c r="J36" s="181"/>
    </row>
    <row r="37" spans="1:10" ht="30.75" customHeight="1" x14ac:dyDescent="0.25">
      <c r="A37" s="173" t="s">
        <v>85</v>
      </c>
      <c r="B37" s="180" t="s">
        <v>522</v>
      </c>
      <c r="C37" s="180"/>
      <c r="D37" s="180"/>
      <c r="E37" s="180"/>
      <c r="F37" s="180"/>
      <c r="G37" s="180"/>
      <c r="H37" s="180"/>
      <c r="I37" s="180"/>
      <c r="J37" s="181"/>
    </row>
    <row r="38" spans="1:10" ht="15" x14ac:dyDescent="0.25">
      <c r="A38" s="173" t="s">
        <v>81</v>
      </c>
      <c r="B38" s="180" t="s">
        <v>523</v>
      </c>
      <c r="C38" s="180"/>
      <c r="D38" s="180"/>
      <c r="E38" s="180"/>
      <c r="F38" s="180"/>
      <c r="G38" s="180"/>
      <c r="H38" s="180"/>
      <c r="I38" s="180"/>
      <c r="J38" s="181"/>
    </row>
    <row r="39" spans="1:10" ht="15" x14ac:dyDescent="0.25">
      <c r="A39" s="173" t="s">
        <v>388</v>
      </c>
      <c r="B39" s="180" t="s">
        <v>525</v>
      </c>
      <c r="C39" s="180"/>
      <c r="D39" s="180"/>
      <c r="E39" s="180"/>
      <c r="F39" s="180"/>
      <c r="G39" s="180"/>
      <c r="H39" s="180"/>
      <c r="I39" s="180"/>
      <c r="J39" s="181"/>
    </row>
    <row r="40" spans="1:10" x14ac:dyDescent="0.25">
      <c r="A40" s="202" t="s">
        <v>22</v>
      </c>
      <c r="B40" s="203"/>
      <c r="C40" s="203"/>
      <c r="D40" s="203"/>
      <c r="E40" s="203"/>
      <c r="F40" s="203"/>
      <c r="G40" s="203"/>
      <c r="H40" s="203"/>
      <c r="I40" s="203"/>
      <c r="J40" s="204"/>
    </row>
    <row r="41" spans="1:10" x14ac:dyDescent="0.25">
      <c r="A41" s="172" t="s">
        <v>502</v>
      </c>
      <c r="B41" s="197" t="s">
        <v>503</v>
      </c>
      <c r="C41" s="197"/>
      <c r="D41" s="197"/>
      <c r="E41" s="197"/>
      <c r="F41" s="197"/>
      <c r="G41" s="197" t="s">
        <v>504</v>
      </c>
      <c r="H41" s="197"/>
      <c r="I41" s="197"/>
      <c r="J41" s="198"/>
    </row>
    <row r="42" spans="1:10" ht="31.5" customHeight="1" x14ac:dyDescent="0.25">
      <c r="A42" s="173" t="s">
        <v>405</v>
      </c>
      <c r="B42" s="180" t="s">
        <v>526</v>
      </c>
      <c r="C42" s="180"/>
      <c r="D42" s="180"/>
      <c r="E42" s="180"/>
      <c r="F42" s="180"/>
      <c r="G42" s="180"/>
      <c r="H42" s="180"/>
      <c r="I42" s="180"/>
      <c r="J42" s="181"/>
    </row>
    <row r="43" spans="1:10" ht="15" x14ac:dyDescent="0.25">
      <c r="A43" s="173" t="s">
        <v>50</v>
      </c>
      <c r="B43" s="180" t="s">
        <v>524</v>
      </c>
      <c r="C43" s="180"/>
      <c r="D43" s="180"/>
      <c r="E43" s="180"/>
      <c r="F43" s="180"/>
      <c r="G43" s="180"/>
      <c r="H43" s="180"/>
      <c r="I43" s="180"/>
      <c r="J43" s="181"/>
    </row>
    <row r="44" spans="1:10" ht="15" x14ac:dyDescent="0.25">
      <c r="A44" s="173" t="s">
        <v>52</v>
      </c>
      <c r="B44" s="180" t="s">
        <v>527</v>
      </c>
      <c r="C44" s="180"/>
      <c r="D44" s="180"/>
      <c r="E44" s="180"/>
      <c r="F44" s="180"/>
      <c r="G44" s="180"/>
      <c r="H44" s="180"/>
      <c r="I44" s="180"/>
      <c r="J44" s="181"/>
    </row>
    <row r="45" spans="1:10" x14ac:dyDescent="0.25">
      <c r="A45" s="202" t="s">
        <v>23</v>
      </c>
      <c r="B45" s="203"/>
      <c r="C45" s="203"/>
      <c r="D45" s="203"/>
      <c r="E45" s="203"/>
      <c r="F45" s="203"/>
      <c r="G45" s="203"/>
      <c r="H45" s="203"/>
      <c r="I45" s="203"/>
      <c r="J45" s="204"/>
    </row>
    <row r="46" spans="1:10" x14ac:dyDescent="0.25">
      <c r="A46" s="172" t="s">
        <v>502</v>
      </c>
      <c r="B46" s="197" t="s">
        <v>503</v>
      </c>
      <c r="C46" s="197"/>
      <c r="D46" s="197"/>
      <c r="E46" s="197"/>
      <c r="F46" s="197"/>
      <c r="G46" s="197" t="s">
        <v>504</v>
      </c>
      <c r="H46" s="197"/>
      <c r="I46" s="197"/>
      <c r="J46" s="198"/>
    </row>
    <row r="47" spans="1:10" ht="59.25" customHeight="1" x14ac:dyDescent="0.25">
      <c r="A47" s="173" t="s">
        <v>52</v>
      </c>
      <c r="B47" s="180" t="s">
        <v>530</v>
      </c>
      <c r="C47" s="180"/>
      <c r="D47" s="180"/>
      <c r="E47" s="180"/>
      <c r="F47" s="180"/>
      <c r="G47" s="180"/>
      <c r="H47" s="180"/>
      <c r="I47" s="180"/>
      <c r="J47" s="181"/>
    </row>
    <row r="48" spans="1:10" ht="15" x14ac:dyDescent="0.25">
      <c r="A48" s="173" t="s">
        <v>24</v>
      </c>
      <c r="B48" s="180" t="s">
        <v>531</v>
      </c>
      <c r="C48" s="180"/>
      <c r="D48" s="180"/>
      <c r="E48" s="180"/>
      <c r="F48" s="180"/>
      <c r="G48" s="180"/>
      <c r="H48" s="180"/>
      <c r="I48" s="180"/>
      <c r="J48" s="181"/>
    </row>
    <row r="49" spans="1:10" ht="15" x14ac:dyDescent="0.25">
      <c r="A49" s="173" t="s">
        <v>25</v>
      </c>
      <c r="B49" s="180" t="s">
        <v>532</v>
      </c>
      <c r="C49" s="180"/>
      <c r="D49" s="180"/>
      <c r="E49" s="180"/>
      <c r="F49" s="180"/>
      <c r="G49" s="180"/>
      <c r="H49" s="180"/>
      <c r="I49" s="180"/>
      <c r="J49" s="181"/>
    </row>
    <row r="50" spans="1:10" ht="29.25" customHeight="1" x14ac:dyDescent="0.25">
      <c r="A50" s="173" t="s">
        <v>26</v>
      </c>
      <c r="B50" s="180" t="s">
        <v>533</v>
      </c>
      <c r="C50" s="180"/>
      <c r="D50" s="180"/>
      <c r="E50" s="180"/>
      <c r="F50" s="180"/>
      <c r="G50" s="180"/>
      <c r="H50" s="180"/>
      <c r="I50" s="180"/>
      <c r="J50" s="181"/>
    </row>
    <row r="51" spans="1:10" ht="15" x14ac:dyDescent="0.25">
      <c r="A51" s="173" t="s">
        <v>27</v>
      </c>
      <c r="B51" s="180" t="s">
        <v>534</v>
      </c>
      <c r="C51" s="180"/>
      <c r="D51" s="180"/>
      <c r="E51" s="180"/>
      <c r="F51" s="180"/>
      <c r="G51" s="180"/>
      <c r="H51" s="180"/>
      <c r="I51" s="180"/>
      <c r="J51" s="181"/>
    </row>
    <row r="52" spans="1:10" ht="15" x14ac:dyDescent="0.25">
      <c r="A52" s="173" t="s">
        <v>28</v>
      </c>
      <c r="B52" s="180" t="s">
        <v>535</v>
      </c>
      <c r="C52" s="180"/>
      <c r="D52" s="180"/>
      <c r="E52" s="180"/>
      <c r="F52" s="180"/>
      <c r="G52" s="180"/>
      <c r="H52" s="180"/>
      <c r="I52" s="180"/>
      <c r="J52" s="181"/>
    </row>
    <row r="53" spans="1:10" ht="29.25" customHeight="1" x14ac:dyDescent="0.25">
      <c r="A53" s="173" t="s">
        <v>24</v>
      </c>
      <c r="B53" s="180" t="s">
        <v>536</v>
      </c>
      <c r="C53" s="180"/>
      <c r="D53" s="180"/>
      <c r="E53" s="180"/>
      <c r="F53" s="180"/>
      <c r="G53" s="180"/>
      <c r="H53" s="180"/>
      <c r="I53" s="180"/>
      <c r="J53" s="181"/>
    </row>
    <row r="54" spans="1:10" ht="31.5" customHeight="1" x14ac:dyDescent="0.25">
      <c r="A54" s="173" t="s">
        <v>29</v>
      </c>
      <c r="B54" s="180" t="s">
        <v>538</v>
      </c>
      <c r="C54" s="180"/>
      <c r="D54" s="180"/>
      <c r="E54" s="180"/>
      <c r="F54" s="180"/>
      <c r="G54" s="180"/>
      <c r="H54" s="180"/>
      <c r="I54" s="180"/>
      <c r="J54" s="181"/>
    </row>
    <row r="55" spans="1:10" ht="15" x14ac:dyDescent="0.25">
      <c r="A55" s="173" t="s">
        <v>30</v>
      </c>
      <c r="B55" s="180" t="s">
        <v>539</v>
      </c>
      <c r="C55" s="180"/>
      <c r="D55" s="180"/>
      <c r="E55" s="180"/>
      <c r="F55" s="180"/>
      <c r="G55" s="180"/>
      <c r="H55" s="180"/>
      <c r="I55" s="180"/>
      <c r="J55" s="181"/>
    </row>
    <row r="56" spans="1:10" ht="15" x14ac:dyDescent="0.25">
      <c r="A56" s="173" t="s">
        <v>31</v>
      </c>
      <c r="B56" s="180" t="s">
        <v>537</v>
      </c>
      <c r="C56" s="180"/>
      <c r="D56" s="180"/>
      <c r="E56" s="180"/>
      <c r="F56" s="180"/>
      <c r="G56" s="180"/>
      <c r="H56" s="180"/>
      <c r="I56" s="180"/>
      <c r="J56" s="181"/>
    </row>
    <row r="57" spans="1:10" ht="30" x14ac:dyDescent="0.25">
      <c r="A57" s="173" t="s">
        <v>32</v>
      </c>
      <c r="B57" s="180" t="s">
        <v>540</v>
      </c>
      <c r="C57" s="180"/>
      <c r="D57" s="180"/>
      <c r="E57" s="180"/>
      <c r="F57" s="180"/>
      <c r="G57" s="180"/>
      <c r="H57" s="180"/>
      <c r="I57" s="180"/>
      <c r="J57" s="181"/>
    </row>
    <row r="58" spans="1:10" ht="30.75" customHeight="1" x14ac:dyDescent="0.25">
      <c r="A58" s="173" t="s">
        <v>82</v>
      </c>
      <c r="B58" s="180" t="s">
        <v>541</v>
      </c>
      <c r="C58" s="180"/>
      <c r="D58" s="180"/>
      <c r="E58" s="180"/>
      <c r="F58" s="180"/>
      <c r="G58" s="180"/>
      <c r="H58" s="180"/>
      <c r="I58" s="180"/>
      <c r="J58" s="181"/>
    </row>
    <row r="59" spans="1:10" x14ac:dyDescent="0.25">
      <c r="A59" s="202" t="s">
        <v>79</v>
      </c>
      <c r="B59" s="203"/>
      <c r="C59" s="203"/>
      <c r="D59" s="203"/>
      <c r="E59" s="203"/>
      <c r="F59" s="203"/>
      <c r="G59" s="203"/>
      <c r="H59" s="203"/>
      <c r="I59" s="203"/>
      <c r="J59" s="204"/>
    </row>
    <row r="60" spans="1:10" x14ac:dyDescent="0.25">
      <c r="A60" s="172" t="s">
        <v>502</v>
      </c>
      <c r="B60" s="197" t="s">
        <v>503</v>
      </c>
      <c r="C60" s="197"/>
      <c r="D60" s="197"/>
      <c r="E60" s="197"/>
      <c r="F60" s="197"/>
      <c r="G60" s="197" t="s">
        <v>504</v>
      </c>
      <c r="H60" s="197"/>
      <c r="I60" s="197"/>
      <c r="J60" s="198"/>
    </row>
    <row r="61" spans="1:10" ht="30" x14ac:dyDescent="0.25">
      <c r="A61" s="173" t="s">
        <v>397</v>
      </c>
      <c r="B61" s="205" t="s">
        <v>543</v>
      </c>
      <c r="C61" s="206"/>
      <c r="D61" s="206"/>
      <c r="E61" s="206"/>
      <c r="F61" s="207"/>
      <c r="G61" s="205" t="s">
        <v>544</v>
      </c>
      <c r="H61" s="206"/>
      <c r="I61" s="206"/>
      <c r="J61" s="208"/>
    </row>
    <row r="62" spans="1:10" ht="15" x14ac:dyDescent="0.25">
      <c r="A62" s="173" t="s">
        <v>50</v>
      </c>
      <c r="B62" s="205" t="s">
        <v>545</v>
      </c>
      <c r="C62" s="206"/>
      <c r="D62" s="206"/>
      <c r="E62" s="206"/>
      <c r="F62" s="207"/>
      <c r="G62" s="205"/>
      <c r="H62" s="206"/>
      <c r="I62" s="206"/>
      <c r="J62" s="208"/>
    </row>
    <row r="63" spans="1:10" ht="15" x14ac:dyDescent="0.25">
      <c r="A63" s="173" t="s">
        <v>49</v>
      </c>
      <c r="B63" s="205" t="s">
        <v>546</v>
      </c>
      <c r="C63" s="206"/>
      <c r="D63" s="206"/>
      <c r="E63" s="206"/>
      <c r="F63" s="207"/>
      <c r="G63" s="205"/>
      <c r="H63" s="206"/>
      <c r="I63" s="206"/>
      <c r="J63" s="208"/>
    </row>
    <row r="64" spans="1:10" ht="30.75" customHeight="1" x14ac:dyDescent="0.25">
      <c r="A64" s="173" t="s">
        <v>67</v>
      </c>
      <c r="B64" s="205" t="s">
        <v>547</v>
      </c>
      <c r="C64" s="206"/>
      <c r="D64" s="206"/>
      <c r="E64" s="206"/>
      <c r="F64" s="207"/>
      <c r="G64" s="205"/>
      <c r="H64" s="206"/>
      <c r="I64" s="206"/>
      <c r="J64" s="208"/>
    </row>
    <row r="65" spans="1:10" ht="30" x14ac:dyDescent="0.25">
      <c r="A65" s="173" t="s">
        <v>402</v>
      </c>
      <c r="B65" s="205" t="s">
        <v>548</v>
      </c>
      <c r="C65" s="206"/>
      <c r="D65" s="206"/>
      <c r="E65" s="206"/>
      <c r="F65" s="207"/>
      <c r="G65" s="205"/>
      <c r="H65" s="206"/>
      <c r="I65" s="206"/>
      <c r="J65" s="208"/>
    </row>
    <row r="66" spans="1:10" ht="33.75" customHeight="1" x14ac:dyDescent="0.25">
      <c r="A66" s="173" t="s">
        <v>68</v>
      </c>
      <c r="B66" s="205" t="s">
        <v>549</v>
      </c>
      <c r="C66" s="206"/>
      <c r="D66" s="206"/>
      <c r="E66" s="206"/>
      <c r="F66" s="207"/>
      <c r="G66" s="205"/>
      <c r="H66" s="206"/>
      <c r="I66" s="206"/>
      <c r="J66" s="208"/>
    </row>
    <row r="67" spans="1:10" ht="33.75" customHeight="1" x14ac:dyDescent="0.25">
      <c r="A67" s="173" t="s">
        <v>542</v>
      </c>
      <c r="B67" s="205" t="s">
        <v>550</v>
      </c>
      <c r="C67" s="206"/>
      <c r="D67" s="206"/>
      <c r="E67" s="206"/>
      <c r="F67" s="207"/>
      <c r="G67" s="205"/>
      <c r="H67" s="206"/>
      <c r="I67" s="206"/>
      <c r="J67" s="208"/>
    </row>
    <row r="68" spans="1:10" x14ac:dyDescent="0.25">
      <c r="A68" s="202" t="s">
        <v>33</v>
      </c>
      <c r="B68" s="203"/>
      <c r="C68" s="203"/>
      <c r="D68" s="203"/>
      <c r="E68" s="203"/>
      <c r="F68" s="203"/>
      <c r="G68" s="203"/>
      <c r="H68" s="203"/>
      <c r="I68" s="203"/>
      <c r="J68" s="204"/>
    </row>
    <row r="69" spans="1:10" x14ac:dyDescent="0.25">
      <c r="A69" s="172" t="s">
        <v>502</v>
      </c>
      <c r="B69" s="197" t="s">
        <v>503</v>
      </c>
      <c r="C69" s="197"/>
      <c r="D69" s="197"/>
      <c r="E69" s="197"/>
      <c r="F69" s="197"/>
      <c r="G69" s="197" t="s">
        <v>504</v>
      </c>
      <c r="H69" s="197"/>
      <c r="I69" s="197"/>
      <c r="J69" s="198"/>
    </row>
    <row r="70" spans="1:10" ht="30.75" customHeight="1" x14ac:dyDescent="0.25">
      <c r="A70" s="174" t="s">
        <v>34</v>
      </c>
      <c r="B70" s="205" t="s">
        <v>551</v>
      </c>
      <c r="C70" s="206"/>
      <c r="D70" s="206"/>
      <c r="E70" s="206"/>
      <c r="F70" s="207"/>
      <c r="G70" s="205"/>
      <c r="H70" s="206"/>
      <c r="I70" s="206"/>
      <c r="J70" s="208"/>
    </row>
    <row r="71" spans="1:10" ht="30.75" customHeight="1" x14ac:dyDescent="0.25">
      <c r="A71" s="174" t="s">
        <v>86</v>
      </c>
      <c r="B71" s="205" t="s">
        <v>552</v>
      </c>
      <c r="C71" s="206"/>
      <c r="D71" s="206"/>
      <c r="E71" s="206"/>
      <c r="F71" s="207"/>
      <c r="G71" s="205"/>
      <c r="H71" s="206"/>
      <c r="I71" s="206"/>
      <c r="J71" s="208"/>
    </row>
    <row r="72" spans="1:10" x14ac:dyDescent="0.25">
      <c r="A72" s="202" t="s">
        <v>392</v>
      </c>
      <c r="B72" s="203"/>
      <c r="C72" s="203"/>
      <c r="D72" s="203"/>
      <c r="E72" s="203"/>
      <c r="F72" s="203"/>
      <c r="G72" s="203"/>
      <c r="H72" s="203"/>
      <c r="I72" s="203"/>
      <c r="J72" s="204"/>
    </row>
    <row r="73" spans="1:10" x14ac:dyDescent="0.25">
      <c r="A73" s="172" t="s">
        <v>502</v>
      </c>
      <c r="B73" s="197" t="s">
        <v>503</v>
      </c>
      <c r="C73" s="197"/>
      <c r="D73" s="197"/>
      <c r="E73" s="197"/>
      <c r="F73" s="197"/>
      <c r="G73" s="197" t="s">
        <v>504</v>
      </c>
      <c r="H73" s="197"/>
      <c r="I73" s="197"/>
      <c r="J73" s="198"/>
    </row>
    <row r="74" spans="1:10" ht="15" x14ac:dyDescent="0.25">
      <c r="A74" s="174" t="s">
        <v>37</v>
      </c>
      <c r="B74" s="205" t="s">
        <v>553</v>
      </c>
      <c r="C74" s="206"/>
      <c r="D74" s="206"/>
      <c r="E74" s="206"/>
      <c r="F74" s="207"/>
      <c r="G74" s="205"/>
      <c r="H74" s="206"/>
      <c r="I74" s="206"/>
      <c r="J74" s="208"/>
    </row>
    <row r="75" spans="1:10" ht="15" x14ac:dyDescent="0.25">
      <c r="A75" s="174" t="s">
        <v>41</v>
      </c>
      <c r="B75" s="205" t="s">
        <v>554</v>
      </c>
      <c r="C75" s="206"/>
      <c r="D75" s="206"/>
      <c r="E75" s="206"/>
      <c r="F75" s="207"/>
      <c r="G75" s="205"/>
      <c r="H75" s="206"/>
      <c r="I75" s="206"/>
      <c r="J75" s="208"/>
    </row>
    <row r="76" spans="1:10" ht="30.75" customHeight="1" x14ac:dyDescent="0.25">
      <c r="A76" s="174" t="s">
        <v>422</v>
      </c>
      <c r="B76" s="205" t="s">
        <v>555</v>
      </c>
      <c r="C76" s="206"/>
      <c r="D76" s="206"/>
      <c r="E76" s="206"/>
      <c r="F76" s="207"/>
      <c r="G76" s="205"/>
      <c r="H76" s="206"/>
      <c r="I76" s="206"/>
      <c r="J76" s="208"/>
    </row>
    <row r="77" spans="1:10" ht="15" x14ac:dyDescent="0.25">
      <c r="A77" s="174" t="s">
        <v>46</v>
      </c>
      <c r="B77" s="205" t="s">
        <v>556</v>
      </c>
      <c r="C77" s="206"/>
      <c r="D77" s="206"/>
      <c r="E77" s="206"/>
      <c r="F77" s="207"/>
      <c r="G77" s="205"/>
      <c r="H77" s="206"/>
      <c r="I77" s="206"/>
      <c r="J77" s="208"/>
    </row>
    <row r="78" spans="1:10" ht="15" x14ac:dyDescent="0.25">
      <c r="A78" s="174" t="s">
        <v>38</v>
      </c>
      <c r="B78" s="205" t="s">
        <v>557</v>
      </c>
      <c r="C78" s="206"/>
      <c r="D78" s="206"/>
      <c r="E78" s="206"/>
      <c r="F78" s="207"/>
      <c r="G78" s="205"/>
      <c r="H78" s="206"/>
      <c r="I78" s="206"/>
      <c r="J78" s="208"/>
    </row>
    <row r="79" spans="1:10" ht="15" x14ac:dyDescent="0.25">
      <c r="A79" s="174" t="s">
        <v>39</v>
      </c>
      <c r="B79" s="205" t="s">
        <v>558</v>
      </c>
      <c r="C79" s="206"/>
      <c r="D79" s="206"/>
      <c r="E79" s="206"/>
      <c r="F79" s="207"/>
      <c r="G79" s="205"/>
      <c r="H79" s="206"/>
      <c r="I79" s="206"/>
      <c r="J79" s="208"/>
    </row>
    <row r="80" spans="1:10" ht="31.5" customHeight="1" x14ac:dyDescent="0.25">
      <c r="A80" s="174" t="s">
        <v>42</v>
      </c>
      <c r="B80" s="205" t="s">
        <v>559</v>
      </c>
      <c r="C80" s="206"/>
      <c r="D80" s="206"/>
      <c r="E80" s="206"/>
      <c r="F80" s="207"/>
      <c r="G80" s="205"/>
      <c r="H80" s="206"/>
      <c r="I80" s="206"/>
      <c r="J80" s="208"/>
    </row>
    <row r="81" spans="1:10" ht="32.25" customHeight="1" x14ac:dyDescent="0.25">
      <c r="A81" s="174" t="s">
        <v>44</v>
      </c>
      <c r="B81" s="205" t="s">
        <v>560</v>
      </c>
      <c r="C81" s="206"/>
      <c r="D81" s="206"/>
      <c r="E81" s="206"/>
      <c r="F81" s="207"/>
      <c r="G81" s="205"/>
      <c r="H81" s="206"/>
      <c r="I81" s="206"/>
      <c r="J81" s="208"/>
    </row>
    <row r="82" spans="1:10" ht="15" x14ac:dyDescent="0.25">
      <c r="A82" s="174" t="s">
        <v>47</v>
      </c>
      <c r="B82" s="205" t="s">
        <v>561</v>
      </c>
      <c r="C82" s="206"/>
      <c r="D82" s="206"/>
      <c r="E82" s="206"/>
      <c r="F82" s="207"/>
      <c r="G82" s="205"/>
      <c r="H82" s="206"/>
      <c r="I82" s="206"/>
      <c r="J82" s="208"/>
    </row>
    <row r="83" spans="1:10" ht="15" x14ac:dyDescent="0.25">
      <c r="A83" s="174" t="s">
        <v>425</v>
      </c>
      <c r="B83" s="205" t="s">
        <v>562</v>
      </c>
      <c r="C83" s="206"/>
      <c r="D83" s="206"/>
      <c r="E83" s="206"/>
      <c r="F83" s="207"/>
      <c r="G83" s="205"/>
      <c r="H83" s="206"/>
      <c r="I83" s="206"/>
      <c r="J83" s="208"/>
    </row>
    <row r="84" spans="1:10" ht="30.75" customHeight="1" x14ac:dyDescent="0.25">
      <c r="A84" s="174" t="s">
        <v>40</v>
      </c>
      <c r="B84" s="205" t="s">
        <v>563</v>
      </c>
      <c r="C84" s="206"/>
      <c r="D84" s="206"/>
      <c r="E84" s="206"/>
      <c r="F84" s="207"/>
      <c r="G84" s="205"/>
      <c r="H84" s="206"/>
      <c r="I84" s="206"/>
      <c r="J84" s="208"/>
    </row>
    <row r="85" spans="1:10" ht="29.25" customHeight="1" x14ac:dyDescent="0.25">
      <c r="A85" s="174" t="s">
        <v>43</v>
      </c>
      <c r="B85" s="205" t="s">
        <v>564</v>
      </c>
      <c r="C85" s="206"/>
      <c r="D85" s="206"/>
      <c r="E85" s="206"/>
      <c r="F85" s="207"/>
      <c r="G85" s="205"/>
      <c r="H85" s="206"/>
      <c r="I85" s="206"/>
      <c r="J85" s="208"/>
    </row>
    <row r="86" spans="1:10" ht="32.25" customHeight="1" x14ac:dyDescent="0.25">
      <c r="A86" s="174" t="s">
        <v>45</v>
      </c>
      <c r="B86" s="205" t="s">
        <v>565</v>
      </c>
      <c r="C86" s="206"/>
      <c r="D86" s="206"/>
      <c r="E86" s="206"/>
      <c r="F86" s="207"/>
      <c r="G86" s="205"/>
      <c r="H86" s="206"/>
      <c r="I86" s="206"/>
      <c r="J86" s="208"/>
    </row>
    <row r="87" spans="1:10" ht="31.5" customHeight="1" x14ac:dyDescent="0.25">
      <c r="A87" s="174" t="s">
        <v>48</v>
      </c>
      <c r="B87" s="205" t="s">
        <v>566</v>
      </c>
      <c r="C87" s="206"/>
      <c r="D87" s="206"/>
      <c r="E87" s="206"/>
      <c r="F87" s="207"/>
      <c r="G87" s="205"/>
      <c r="H87" s="206"/>
      <c r="I87" s="206"/>
      <c r="J87" s="208"/>
    </row>
    <row r="88" spans="1:10" ht="62.25" customHeight="1" x14ac:dyDescent="0.25">
      <c r="A88" s="174" t="s">
        <v>425</v>
      </c>
      <c r="B88" s="205" t="s">
        <v>567</v>
      </c>
      <c r="C88" s="206"/>
      <c r="D88" s="206"/>
      <c r="E88" s="206"/>
      <c r="F88" s="207"/>
      <c r="G88" s="205"/>
      <c r="H88" s="206"/>
      <c r="I88" s="206"/>
      <c r="J88" s="208"/>
    </row>
    <row r="89" spans="1:10" ht="49.5" customHeight="1" x14ac:dyDescent="0.25">
      <c r="A89" s="174" t="s">
        <v>271</v>
      </c>
      <c r="B89" s="205" t="s">
        <v>568</v>
      </c>
      <c r="C89" s="206"/>
      <c r="D89" s="206"/>
      <c r="E89" s="206"/>
      <c r="F89" s="207"/>
      <c r="G89" s="205"/>
      <c r="H89" s="206"/>
      <c r="I89" s="206"/>
      <c r="J89" s="208"/>
    </row>
    <row r="90" spans="1:10" x14ac:dyDescent="0.25">
      <c r="A90" s="202" t="s">
        <v>63</v>
      </c>
      <c r="B90" s="203"/>
      <c r="C90" s="203"/>
      <c r="D90" s="203"/>
      <c r="E90" s="203"/>
      <c r="F90" s="203"/>
      <c r="G90" s="203"/>
      <c r="H90" s="203"/>
      <c r="I90" s="203"/>
      <c r="J90" s="204"/>
    </row>
    <row r="91" spans="1:10" x14ac:dyDescent="0.25">
      <c r="A91" s="172" t="s">
        <v>502</v>
      </c>
      <c r="B91" s="197" t="s">
        <v>503</v>
      </c>
      <c r="C91" s="197"/>
      <c r="D91" s="197"/>
      <c r="E91" s="197"/>
      <c r="F91" s="197"/>
      <c r="G91" s="197" t="s">
        <v>504</v>
      </c>
      <c r="H91" s="197"/>
      <c r="I91" s="197"/>
      <c r="J91" s="198"/>
    </row>
    <row r="92" spans="1:10" ht="33.75" customHeight="1" x14ac:dyDescent="0.25">
      <c r="A92" s="174" t="s">
        <v>399</v>
      </c>
      <c r="B92" s="205" t="s">
        <v>570</v>
      </c>
      <c r="C92" s="206"/>
      <c r="D92" s="206"/>
      <c r="E92" s="206"/>
      <c r="F92" s="207"/>
      <c r="G92" s="205" t="s">
        <v>571</v>
      </c>
      <c r="H92" s="206"/>
      <c r="I92" s="206"/>
      <c r="J92" s="208"/>
    </row>
    <row r="93" spans="1:10" ht="105" x14ac:dyDescent="0.25">
      <c r="A93" s="174" t="s">
        <v>426</v>
      </c>
      <c r="B93" s="205" t="s">
        <v>572</v>
      </c>
      <c r="C93" s="206"/>
      <c r="D93" s="206"/>
      <c r="E93" s="206"/>
      <c r="F93" s="207"/>
      <c r="G93" s="205"/>
      <c r="H93" s="206"/>
      <c r="I93" s="206"/>
      <c r="J93" s="208"/>
    </row>
    <row r="94" spans="1:10" ht="30" x14ac:dyDescent="0.25">
      <c r="A94" s="174" t="s">
        <v>65</v>
      </c>
      <c r="B94" s="205" t="s">
        <v>573</v>
      </c>
      <c r="C94" s="206"/>
      <c r="D94" s="206"/>
      <c r="E94" s="206"/>
      <c r="F94" s="207"/>
      <c r="G94" s="205"/>
      <c r="H94" s="206"/>
      <c r="I94" s="206"/>
      <c r="J94" s="208"/>
    </row>
    <row r="95" spans="1:10" ht="29.25" customHeight="1" x14ac:dyDescent="0.25">
      <c r="A95" s="174" t="s">
        <v>400</v>
      </c>
      <c r="B95" s="205" t="s">
        <v>574</v>
      </c>
      <c r="C95" s="206"/>
      <c r="D95" s="206"/>
      <c r="E95" s="206"/>
      <c r="F95" s="207"/>
      <c r="G95" s="205"/>
      <c r="H95" s="206"/>
      <c r="I95" s="206"/>
      <c r="J95" s="208"/>
    </row>
    <row r="96" spans="1:10" ht="63" customHeight="1" x14ac:dyDescent="0.25">
      <c r="A96" s="174" t="s">
        <v>396</v>
      </c>
      <c r="B96" s="205" t="s">
        <v>575</v>
      </c>
      <c r="C96" s="206"/>
      <c r="D96" s="206"/>
      <c r="E96" s="206"/>
      <c r="F96" s="207"/>
      <c r="G96" s="205"/>
      <c r="H96" s="206"/>
      <c r="I96" s="206"/>
      <c r="J96" s="208"/>
    </row>
    <row r="97" spans="1:10" ht="30" x14ac:dyDescent="0.25">
      <c r="A97" s="174" t="s">
        <v>66</v>
      </c>
      <c r="B97" s="205" t="s">
        <v>576</v>
      </c>
      <c r="C97" s="206"/>
      <c r="D97" s="206"/>
      <c r="E97" s="206"/>
      <c r="F97" s="207"/>
      <c r="G97" s="205"/>
      <c r="H97" s="206"/>
      <c r="I97" s="206"/>
      <c r="J97" s="208"/>
    </row>
    <row r="98" spans="1:10" ht="15" x14ac:dyDescent="0.25">
      <c r="A98" s="174" t="s">
        <v>401</v>
      </c>
      <c r="B98" s="205" t="s">
        <v>573</v>
      </c>
      <c r="C98" s="206"/>
      <c r="D98" s="206"/>
      <c r="E98" s="206"/>
      <c r="F98" s="207"/>
      <c r="G98" s="205"/>
      <c r="H98" s="206"/>
      <c r="I98" s="206"/>
      <c r="J98" s="208"/>
    </row>
    <row r="99" spans="1:10" ht="30" x14ac:dyDescent="0.25">
      <c r="A99" s="174" t="s">
        <v>398</v>
      </c>
      <c r="B99" s="205" t="s">
        <v>577</v>
      </c>
      <c r="C99" s="206"/>
      <c r="D99" s="206"/>
      <c r="E99" s="206"/>
      <c r="F99" s="207"/>
      <c r="G99" s="205"/>
      <c r="H99" s="206"/>
      <c r="I99" s="206"/>
      <c r="J99" s="208"/>
    </row>
    <row r="100" spans="1:10" ht="17.25" x14ac:dyDescent="0.25">
      <c r="A100" s="174" t="s">
        <v>569</v>
      </c>
      <c r="B100" s="205" t="s">
        <v>578</v>
      </c>
      <c r="C100" s="206"/>
      <c r="D100" s="206"/>
      <c r="E100" s="206"/>
      <c r="F100" s="207"/>
      <c r="G100" s="205"/>
      <c r="H100" s="206"/>
      <c r="I100" s="206"/>
      <c r="J100" s="208"/>
    </row>
    <row r="101" spans="1:10" x14ac:dyDescent="0.25">
      <c r="A101" s="202" t="s">
        <v>89</v>
      </c>
      <c r="B101" s="203"/>
      <c r="C101" s="203"/>
      <c r="D101" s="203"/>
      <c r="E101" s="203"/>
      <c r="F101" s="203"/>
      <c r="G101" s="203"/>
      <c r="H101" s="203"/>
      <c r="I101" s="203"/>
      <c r="J101" s="204"/>
    </row>
    <row r="102" spans="1:10" x14ac:dyDescent="0.25">
      <c r="A102" s="172" t="s">
        <v>502</v>
      </c>
      <c r="B102" s="197" t="s">
        <v>503</v>
      </c>
      <c r="C102" s="197"/>
      <c r="D102" s="197"/>
      <c r="E102" s="197"/>
      <c r="F102" s="197"/>
      <c r="G102" s="197" t="s">
        <v>504</v>
      </c>
      <c r="H102" s="197"/>
      <c r="I102" s="197"/>
      <c r="J102" s="198"/>
    </row>
    <row r="103" spans="1:10" ht="47.25" customHeight="1" x14ac:dyDescent="0.25">
      <c r="A103" s="173" t="s">
        <v>69</v>
      </c>
      <c r="B103" s="205" t="s">
        <v>446</v>
      </c>
      <c r="C103" s="206"/>
      <c r="D103" s="206"/>
      <c r="E103" s="206"/>
      <c r="F103" s="207"/>
      <c r="G103" s="205"/>
      <c r="H103" s="206"/>
      <c r="I103" s="206"/>
      <c r="J103" s="208"/>
    </row>
    <row r="104" spans="1:10" ht="33" customHeight="1" x14ac:dyDescent="0.25">
      <c r="A104" s="173" t="s">
        <v>70</v>
      </c>
      <c r="B104" s="205" t="s">
        <v>579</v>
      </c>
      <c r="C104" s="206"/>
      <c r="D104" s="206"/>
      <c r="E104" s="206"/>
      <c r="F104" s="207"/>
      <c r="G104" s="205"/>
      <c r="H104" s="206"/>
      <c r="I104" s="206"/>
      <c r="J104" s="208"/>
    </row>
    <row r="105" spans="1:10" ht="30" x14ac:dyDescent="0.25">
      <c r="A105" s="173" t="s">
        <v>71</v>
      </c>
      <c r="B105" s="205" t="s">
        <v>580</v>
      </c>
      <c r="C105" s="206"/>
      <c r="D105" s="206"/>
      <c r="E105" s="206"/>
      <c r="F105" s="207"/>
      <c r="G105" s="205"/>
      <c r="H105" s="206"/>
      <c r="I105" s="206"/>
      <c r="J105" s="208"/>
    </row>
    <row r="106" spans="1:10" ht="15" x14ac:dyDescent="0.25">
      <c r="A106" s="173" t="s">
        <v>72</v>
      </c>
      <c r="B106" s="205" t="s">
        <v>581</v>
      </c>
      <c r="C106" s="206"/>
      <c r="D106" s="206"/>
      <c r="E106" s="206"/>
      <c r="F106" s="207"/>
      <c r="G106" s="205"/>
      <c r="H106" s="206"/>
      <c r="I106" s="206"/>
      <c r="J106" s="208"/>
    </row>
    <row r="107" spans="1:10" ht="30" x14ac:dyDescent="0.25">
      <c r="A107" s="173" t="s">
        <v>73</v>
      </c>
      <c r="B107" s="205" t="s">
        <v>582</v>
      </c>
      <c r="C107" s="206"/>
      <c r="D107" s="206"/>
      <c r="E107" s="206"/>
      <c r="F107" s="207"/>
      <c r="G107" s="205"/>
      <c r="H107" s="206"/>
      <c r="I107" s="206"/>
      <c r="J107" s="208"/>
    </row>
    <row r="108" spans="1:10" x14ac:dyDescent="0.25">
      <c r="A108" s="202" t="s">
        <v>590</v>
      </c>
      <c r="B108" s="203"/>
      <c r="C108" s="203"/>
      <c r="D108" s="203"/>
      <c r="E108" s="203"/>
      <c r="F108" s="203"/>
      <c r="G108" s="203"/>
      <c r="H108" s="203"/>
      <c r="I108" s="203"/>
      <c r="J108" s="204"/>
    </row>
    <row r="109" spans="1:10" x14ac:dyDescent="0.25">
      <c r="A109" s="172" t="s">
        <v>502</v>
      </c>
      <c r="B109" s="197" t="s">
        <v>503</v>
      </c>
      <c r="C109" s="197"/>
      <c r="D109" s="197"/>
      <c r="E109" s="197"/>
      <c r="F109" s="197"/>
      <c r="G109" s="197" t="s">
        <v>504</v>
      </c>
      <c r="H109" s="197"/>
      <c r="I109" s="197"/>
      <c r="J109" s="198"/>
    </row>
    <row r="110" spans="1:10" ht="33" customHeight="1" x14ac:dyDescent="0.25">
      <c r="A110" s="174" t="s">
        <v>52</v>
      </c>
      <c r="B110" s="205" t="s">
        <v>583</v>
      </c>
      <c r="C110" s="206"/>
      <c r="D110" s="206"/>
      <c r="E110" s="206"/>
      <c r="F110" s="207"/>
      <c r="G110" s="205"/>
      <c r="H110" s="206"/>
      <c r="I110" s="206"/>
      <c r="J110" s="208"/>
    </row>
    <row r="111" spans="1:10" ht="15" x14ac:dyDescent="0.25">
      <c r="A111" s="174" t="s">
        <v>53</v>
      </c>
      <c r="B111" s="205" t="s">
        <v>584</v>
      </c>
      <c r="C111" s="206"/>
      <c r="D111" s="206"/>
      <c r="E111" s="206"/>
      <c r="F111" s="207"/>
      <c r="G111" s="205"/>
      <c r="H111" s="206"/>
      <c r="I111" s="206"/>
      <c r="J111" s="208"/>
    </row>
    <row r="112" spans="1:10" s="179" customFormat="1" ht="39.75" customHeight="1" x14ac:dyDescent="0.25">
      <c r="A112" s="178" t="s">
        <v>607</v>
      </c>
      <c r="B112" s="213" t="s">
        <v>608</v>
      </c>
      <c r="C112" s="214"/>
      <c r="D112" s="214"/>
      <c r="E112" s="214"/>
      <c r="F112" s="215"/>
      <c r="G112" s="216"/>
      <c r="H112" s="217"/>
      <c r="I112" s="217"/>
      <c r="J112" s="218"/>
    </row>
    <row r="113" spans="1:10" x14ac:dyDescent="0.25">
      <c r="A113" s="78" t="s">
        <v>606</v>
      </c>
      <c r="B113" s="205" t="s">
        <v>585</v>
      </c>
      <c r="C113" s="206"/>
      <c r="D113" s="206"/>
      <c r="E113" s="206"/>
      <c r="F113" s="207"/>
      <c r="G113" s="205"/>
      <c r="H113" s="206"/>
      <c r="I113" s="206"/>
      <c r="J113" s="208"/>
    </row>
    <row r="114" spans="1:10" ht="31.5" customHeight="1" x14ac:dyDescent="0.25">
      <c r="A114" s="174" t="s">
        <v>54</v>
      </c>
      <c r="B114" s="205" t="s">
        <v>586</v>
      </c>
      <c r="C114" s="206"/>
      <c r="D114" s="206"/>
      <c r="E114" s="206"/>
      <c r="F114" s="207"/>
      <c r="G114" s="205"/>
      <c r="H114" s="206"/>
      <c r="I114" s="206"/>
      <c r="J114" s="208"/>
    </row>
    <row r="115" spans="1:10" ht="15" x14ac:dyDescent="0.25">
      <c r="A115" s="174" t="s">
        <v>55</v>
      </c>
      <c r="B115" s="205" t="s">
        <v>587</v>
      </c>
      <c r="C115" s="206"/>
      <c r="D115" s="206"/>
      <c r="E115" s="206"/>
      <c r="F115" s="207"/>
      <c r="G115" s="205"/>
      <c r="H115" s="206"/>
      <c r="I115" s="206"/>
      <c r="J115" s="208"/>
    </row>
    <row r="116" spans="1:10" ht="15" x14ac:dyDescent="0.25">
      <c r="A116" s="174" t="s">
        <v>56</v>
      </c>
      <c r="B116" s="205" t="s">
        <v>588</v>
      </c>
      <c r="C116" s="206"/>
      <c r="D116" s="206"/>
      <c r="E116" s="206"/>
      <c r="F116" s="207"/>
      <c r="G116" s="205"/>
      <c r="H116" s="206"/>
      <c r="I116" s="206"/>
      <c r="J116" s="208"/>
    </row>
    <row r="117" spans="1:10" ht="46.5" customHeight="1" x14ac:dyDescent="0.25">
      <c r="A117" s="174" t="s">
        <v>393</v>
      </c>
      <c r="B117" s="205" t="s">
        <v>589</v>
      </c>
      <c r="C117" s="206"/>
      <c r="D117" s="206"/>
      <c r="E117" s="206"/>
      <c r="F117" s="207"/>
      <c r="G117" s="205"/>
      <c r="H117" s="206"/>
      <c r="I117" s="206"/>
      <c r="J117" s="208"/>
    </row>
    <row r="118" spans="1:10" x14ac:dyDescent="0.25">
      <c r="A118" s="202" t="s">
        <v>58</v>
      </c>
      <c r="B118" s="203"/>
      <c r="C118" s="203"/>
      <c r="D118" s="203"/>
      <c r="E118" s="203"/>
      <c r="F118" s="203"/>
      <c r="G118" s="203"/>
      <c r="H118" s="203"/>
      <c r="I118" s="203"/>
      <c r="J118" s="204"/>
    </row>
    <row r="119" spans="1:10" x14ac:dyDescent="0.25">
      <c r="A119" s="172" t="s">
        <v>502</v>
      </c>
      <c r="B119" s="197" t="s">
        <v>503</v>
      </c>
      <c r="C119" s="197"/>
      <c r="D119" s="197"/>
      <c r="E119" s="197"/>
      <c r="F119" s="197"/>
      <c r="G119" s="197" t="s">
        <v>504</v>
      </c>
      <c r="H119" s="197"/>
      <c r="I119" s="197"/>
      <c r="J119" s="198"/>
    </row>
    <row r="120" spans="1:10" ht="46.5" customHeight="1" x14ac:dyDescent="0.25">
      <c r="A120" s="174" t="s">
        <v>52</v>
      </c>
      <c r="B120" s="205" t="s">
        <v>591</v>
      </c>
      <c r="C120" s="206"/>
      <c r="D120" s="206"/>
      <c r="E120" s="206"/>
      <c r="F120" s="207"/>
      <c r="G120" s="205"/>
      <c r="H120" s="206"/>
      <c r="I120" s="206"/>
      <c r="J120" s="208"/>
    </row>
    <row r="121" spans="1:10" ht="15" x14ac:dyDescent="0.25">
      <c r="A121" s="174" t="s">
        <v>59</v>
      </c>
      <c r="B121" s="205" t="s">
        <v>592</v>
      </c>
      <c r="C121" s="206"/>
      <c r="D121" s="206"/>
      <c r="E121" s="206"/>
      <c r="F121" s="207"/>
      <c r="G121" s="205"/>
      <c r="H121" s="206"/>
      <c r="I121" s="206"/>
      <c r="J121" s="208"/>
    </row>
    <row r="122" spans="1:10" ht="15" x14ac:dyDescent="0.25">
      <c r="A122" s="174" t="s">
        <v>38</v>
      </c>
      <c r="B122" s="205" t="s">
        <v>593</v>
      </c>
      <c r="C122" s="206"/>
      <c r="D122" s="206"/>
      <c r="E122" s="206"/>
      <c r="F122" s="207"/>
      <c r="G122" s="205"/>
      <c r="H122" s="206"/>
      <c r="I122" s="206"/>
      <c r="J122" s="208"/>
    </row>
    <row r="123" spans="1:10" ht="30" customHeight="1" x14ac:dyDescent="0.25">
      <c r="A123" s="174" t="s">
        <v>60</v>
      </c>
      <c r="B123" s="205" t="s">
        <v>594</v>
      </c>
      <c r="C123" s="206"/>
      <c r="D123" s="206"/>
      <c r="E123" s="206"/>
      <c r="F123" s="207"/>
      <c r="G123" s="205"/>
      <c r="H123" s="206"/>
      <c r="I123" s="206"/>
      <c r="J123" s="208"/>
    </row>
    <row r="124" spans="1:10" ht="30.75" customHeight="1" x14ac:dyDescent="0.25">
      <c r="A124" s="174" t="s">
        <v>61</v>
      </c>
      <c r="B124" s="205" t="s">
        <v>595</v>
      </c>
      <c r="C124" s="206"/>
      <c r="D124" s="206"/>
      <c r="E124" s="206"/>
      <c r="F124" s="207"/>
      <c r="G124" s="205"/>
      <c r="H124" s="206"/>
      <c r="I124" s="206"/>
      <c r="J124" s="208"/>
    </row>
    <row r="125" spans="1:10" ht="79.5" customHeight="1" x14ac:dyDescent="0.25">
      <c r="A125" s="174" t="s">
        <v>62</v>
      </c>
      <c r="B125" s="205" t="s">
        <v>596</v>
      </c>
      <c r="C125" s="206"/>
      <c r="D125" s="206"/>
      <c r="E125" s="206"/>
      <c r="F125" s="207"/>
      <c r="G125" s="205"/>
      <c r="H125" s="206"/>
      <c r="I125" s="206"/>
      <c r="J125" s="208"/>
    </row>
    <row r="126" spans="1:10" ht="15" x14ac:dyDescent="0.25">
      <c r="A126" s="174" t="s">
        <v>50</v>
      </c>
      <c r="B126" s="205" t="s">
        <v>597</v>
      </c>
      <c r="C126" s="206"/>
      <c r="D126" s="206"/>
      <c r="E126" s="206"/>
      <c r="F126" s="207"/>
      <c r="G126" s="205"/>
      <c r="H126" s="206"/>
      <c r="I126" s="206"/>
      <c r="J126" s="208"/>
    </row>
    <row r="127" spans="1:10" x14ac:dyDescent="0.25">
      <c r="A127" s="202" t="s">
        <v>75</v>
      </c>
      <c r="B127" s="203"/>
      <c r="C127" s="203"/>
      <c r="D127" s="203"/>
      <c r="E127" s="203"/>
      <c r="F127" s="203"/>
      <c r="G127" s="203"/>
      <c r="H127" s="203"/>
      <c r="I127" s="203"/>
      <c r="J127" s="204"/>
    </row>
    <row r="128" spans="1:10" x14ac:dyDescent="0.25">
      <c r="A128" s="172" t="s">
        <v>502</v>
      </c>
      <c r="B128" s="197" t="s">
        <v>503</v>
      </c>
      <c r="C128" s="197"/>
      <c r="D128" s="197"/>
      <c r="E128" s="197"/>
      <c r="F128" s="197"/>
      <c r="G128" s="197" t="s">
        <v>504</v>
      </c>
      <c r="H128" s="197"/>
      <c r="I128" s="197"/>
      <c r="J128" s="198"/>
    </row>
    <row r="129" spans="1:10" ht="32.25" customHeight="1" x14ac:dyDescent="0.25">
      <c r="A129" s="174" t="s">
        <v>390</v>
      </c>
      <c r="B129" s="205" t="s">
        <v>598</v>
      </c>
      <c r="C129" s="206"/>
      <c r="D129" s="206"/>
      <c r="E129" s="206"/>
      <c r="F129" s="207"/>
      <c r="G129" s="205"/>
      <c r="H129" s="206"/>
      <c r="I129" s="206"/>
      <c r="J129" s="208"/>
    </row>
    <row r="130" spans="1:10" ht="30.75" customHeight="1" x14ac:dyDescent="0.25">
      <c r="A130" s="174" t="s">
        <v>391</v>
      </c>
      <c r="B130" s="205" t="s">
        <v>599</v>
      </c>
      <c r="C130" s="206"/>
      <c r="D130" s="206"/>
      <c r="E130" s="206"/>
      <c r="F130" s="207"/>
      <c r="G130" s="205"/>
      <c r="H130" s="206"/>
      <c r="I130" s="206"/>
      <c r="J130" s="208"/>
    </row>
    <row r="131" spans="1:10" ht="60" customHeight="1" x14ac:dyDescent="0.25">
      <c r="A131" s="174" t="s">
        <v>76</v>
      </c>
      <c r="B131" s="205" t="s">
        <v>600</v>
      </c>
      <c r="C131" s="206"/>
      <c r="D131" s="206"/>
      <c r="E131" s="206"/>
      <c r="F131" s="207"/>
      <c r="G131" s="205"/>
      <c r="H131" s="206"/>
      <c r="I131" s="206"/>
      <c r="J131" s="208"/>
    </row>
    <row r="132" spans="1:10" ht="15" x14ac:dyDescent="0.25">
      <c r="A132" s="174" t="s">
        <v>403</v>
      </c>
      <c r="B132" s="205" t="s">
        <v>601</v>
      </c>
      <c r="C132" s="206"/>
      <c r="D132" s="206"/>
      <c r="E132" s="206"/>
      <c r="F132" s="207"/>
      <c r="G132" s="205"/>
      <c r="H132" s="206"/>
      <c r="I132" s="206"/>
      <c r="J132" s="208"/>
    </row>
    <row r="133" spans="1:10" ht="15" x14ac:dyDescent="0.25">
      <c r="A133" s="174" t="s">
        <v>424</v>
      </c>
      <c r="B133" s="205" t="s">
        <v>602</v>
      </c>
      <c r="C133" s="206"/>
      <c r="D133" s="206"/>
      <c r="E133" s="206"/>
      <c r="F133" s="207"/>
      <c r="G133" s="205"/>
      <c r="H133" s="206"/>
      <c r="I133" s="206"/>
      <c r="J133" s="208"/>
    </row>
    <row r="134" spans="1:10" ht="15" x14ac:dyDescent="0.25">
      <c r="A134" s="174" t="s">
        <v>500</v>
      </c>
      <c r="B134" s="205" t="s">
        <v>603</v>
      </c>
      <c r="C134" s="206"/>
      <c r="D134" s="206"/>
      <c r="E134" s="206"/>
      <c r="F134" s="207"/>
      <c r="G134" s="205"/>
      <c r="H134" s="206"/>
      <c r="I134" s="206"/>
      <c r="J134" s="208"/>
    </row>
    <row r="135" spans="1:10" ht="15" x14ac:dyDescent="0.25">
      <c r="A135" s="174" t="s">
        <v>78</v>
      </c>
      <c r="B135" s="205" t="s">
        <v>604</v>
      </c>
      <c r="C135" s="206"/>
      <c r="D135" s="206"/>
      <c r="E135" s="206"/>
      <c r="F135" s="207"/>
      <c r="G135" s="205"/>
      <c r="H135" s="206"/>
      <c r="I135" s="206"/>
      <c r="J135" s="208"/>
    </row>
    <row r="136" spans="1:10" ht="30.75" customHeight="1" x14ac:dyDescent="0.25">
      <c r="A136" s="174" t="s">
        <v>77</v>
      </c>
      <c r="B136" s="205" t="s">
        <v>522</v>
      </c>
      <c r="C136" s="206"/>
      <c r="D136" s="206"/>
      <c r="E136" s="206"/>
      <c r="F136" s="207"/>
      <c r="G136" s="205"/>
      <c r="H136" s="206"/>
      <c r="I136" s="206"/>
      <c r="J136" s="208"/>
    </row>
    <row r="137" spans="1:10" ht="33" customHeight="1" thickBot="1" x14ac:dyDescent="0.3">
      <c r="A137" s="175" t="s">
        <v>78</v>
      </c>
      <c r="B137" s="209" t="s">
        <v>605</v>
      </c>
      <c r="C137" s="210"/>
      <c r="D137" s="210"/>
      <c r="E137" s="210"/>
      <c r="F137" s="211"/>
      <c r="G137" s="209"/>
      <c r="H137" s="210"/>
      <c r="I137" s="210"/>
      <c r="J137" s="212"/>
    </row>
    <row r="138" spans="1:10" ht="15" hidden="1" customHeight="1" x14ac:dyDescent="0.25">
      <c r="A138" s="154"/>
      <c r="B138" s="154"/>
      <c r="C138" s="154"/>
      <c r="D138" s="154"/>
      <c r="E138" s="154"/>
      <c r="F138" s="154"/>
      <c r="G138" s="154"/>
      <c r="H138" s="154"/>
      <c r="I138" s="154"/>
      <c r="J138" s="154"/>
    </row>
    <row r="139" spans="1:10" ht="15" hidden="1" customHeight="1" x14ac:dyDescent="0.25">
      <c r="A139" s="154"/>
      <c r="B139" s="154"/>
      <c r="C139" s="154"/>
      <c r="D139" s="154"/>
      <c r="E139" s="154"/>
      <c r="F139" s="154"/>
      <c r="G139" s="154"/>
      <c r="H139" s="154"/>
      <c r="I139" s="154"/>
      <c r="J139" s="154"/>
    </row>
    <row r="140" spans="1:10" ht="15" x14ac:dyDescent="0.25"/>
    <row r="141" spans="1:10" ht="15" x14ac:dyDescent="0.25"/>
    <row r="142" spans="1:10" ht="15" x14ac:dyDescent="0.25"/>
    <row r="143" spans="1:10" ht="15.75" customHeight="1" x14ac:dyDescent="0.25"/>
    <row r="144" spans="1:10"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sheetData>
  <mergeCells count="250">
    <mergeCell ref="B135:F135"/>
    <mergeCell ref="G135:J135"/>
    <mergeCell ref="A127:J127"/>
    <mergeCell ref="B131:F131"/>
    <mergeCell ref="G131:J131"/>
    <mergeCell ref="B132:F132"/>
    <mergeCell ref="G132:J132"/>
    <mergeCell ref="B133:F133"/>
    <mergeCell ref="G133:J133"/>
    <mergeCell ref="B128:F128"/>
    <mergeCell ref="G128:J128"/>
    <mergeCell ref="B129:F129"/>
    <mergeCell ref="G129:J129"/>
    <mergeCell ref="B130:F130"/>
    <mergeCell ref="G130:J130"/>
    <mergeCell ref="G117:J117"/>
    <mergeCell ref="B113:F113"/>
    <mergeCell ref="G113:J113"/>
    <mergeCell ref="B114:F114"/>
    <mergeCell ref="G114:J114"/>
    <mergeCell ref="B115:F115"/>
    <mergeCell ref="G115:J115"/>
    <mergeCell ref="B134:F134"/>
    <mergeCell ref="G134:J134"/>
    <mergeCell ref="B125:F125"/>
    <mergeCell ref="G125:J125"/>
    <mergeCell ref="B126:F126"/>
    <mergeCell ref="G126:J126"/>
    <mergeCell ref="G69:J69"/>
    <mergeCell ref="B137:F137"/>
    <mergeCell ref="G137:J137"/>
    <mergeCell ref="A108:J108"/>
    <mergeCell ref="A118:J118"/>
    <mergeCell ref="B121:F121"/>
    <mergeCell ref="G121:J121"/>
    <mergeCell ref="B122:F122"/>
    <mergeCell ref="G122:J122"/>
    <mergeCell ref="B119:F119"/>
    <mergeCell ref="G119:J119"/>
    <mergeCell ref="B120:F120"/>
    <mergeCell ref="G120:J120"/>
    <mergeCell ref="B136:F136"/>
    <mergeCell ref="G136:J136"/>
    <mergeCell ref="B123:F123"/>
    <mergeCell ref="G123:J123"/>
    <mergeCell ref="B124:F124"/>
    <mergeCell ref="G124:J124"/>
    <mergeCell ref="B116:F116"/>
    <mergeCell ref="G116:J116"/>
    <mergeCell ref="B112:F112"/>
    <mergeCell ref="G112:J112"/>
    <mergeCell ref="B117:F117"/>
    <mergeCell ref="B107:F107"/>
    <mergeCell ref="A68:J68"/>
    <mergeCell ref="A72:J72"/>
    <mergeCell ref="A90:J90"/>
    <mergeCell ref="B88:F88"/>
    <mergeCell ref="G88:J88"/>
    <mergeCell ref="B89:F89"/>
    <mergeCell ref="G89:J89"/>
    <mergeCell ref="B85:F85"/>
    <mergeCell ref="G85:J85"/>
    <mergeCell ref="B86:F86"/>
    <mergeCell ref="G86:J86"/>
    <mergeCell ref="B87:F87"/>
    <mergeCell ref="G87:J87"/>
    <mergeCell ref="B82:F82"/>
    <mergeCell ref="G82:J82"/>
    <mergeCell ref="B83:F83"/>
    <mergeCell ref="G83:J83"/>
    <mergeCell ref="B84:F84"/>
    <mergeCell ref="G84:J84"/>
    <mergeCell ref="B79:F79"/>
    <mergeCell ref="G79:J79"/>
    <mergeCell ref="B80:F80"/>
    <mergeCell ref="B69:F69"/>
    <mergeCell ref="G75:J75"/>
    <mergeCell ref="B104:F104"/>
    <mergeCell ref="G104:J104"/>
    <mergeCell ref="B109:F109"/>
    <mergeCell ref="G109:J109"/>
    <mergeCell ref="B110:F110"/>
    <mergeCell ref="G110:J110"/>
    <mergeCell ref="B111:F111"/>
    <mergeCell ref="G111:J111"/>
    <mergeCell ref="B91:F91"/>
    <mergeCell ref="G91:J91"/>
    <mergeCell ref="B92:F92"/>
    <mergeCell ref="G92:J92"/>
    <mergeCell ref="B103:F103"/>
    <mergeCell ref="G103:J103"/>
    <mergeCell ref="A101:J101"/>
    <mergeCell ref="B93:F93"/>
    <mergeCell ref="G93:J93"/>
    <mergeCell ref="B94:F94"/>
    <mergeCell ref="G94:J94"/>
    <mergeCell ref="B95:F95"/>
    <mergeCell ref="G95:J95"/>
    <mergeCell ref="B96:F96"/>
    <mergeCell ref="G96:J96"/>
    <mergeCell ref="G63:J63"/>
    <mergeCell ref="B64:F64"/>
    <mergeCell ref="G64:J64"/>
    <mergeCell ref="B70:F70"/>
    <mergeCell ref="G70:J70"/>
    <mergeCell ref="B71:F71"/>
    <mergeCell ref="G71:J71"/>
    <mergeCell ref="G100:J100"/>
    <mergeCell ref="B102:F102"/>
    <mergeCell ref="G102:J102"/>
    <mergeCell ref="G80:J80"/>
    <mergeCell ref="B81:F81"/>
    <mergeCell ref="G81:J81"/>
    <mergeCell ref="B76:F76"/>
    <mergeCell ref="G76:J76"/>
    <mergeCell ref="B77:F77"/>
    <mergeCell ref="G77:J77"/>
    <mergeCell ref="B78:F78"/>
    <mergeCell ref="G78:J78"/>
    <mergeCell ref="B73:F73"/>
    <mergeCell ref="G73:J73"/>
    <mergeCell ref="B74:F74"/>
    <mergeCell ref="G74:J74"/>
    <mergeCell ref="B75:F75"/>
    <mergeCell ref="B57:F57"/>
    <mergeCell ref="G57:J57"/>
    <mergeCell ref="B58:F58"/>
    <mergeCell ref="G58:J58"/>
    <mergeCell ref="B54:F54"/>
    <mergeCell ref="G54:J54"/>
    <mergeCell ref="B55:F55"/>
    <mergeCell ref="G55:J55"/>
    <mergeCell ref="B56:F56"/>
    <mergeCell ref="G56:J56"/>
    <mergeCell ref="G107:J107"/>
    <mergeCell ref="A59:J59"/>
    <mergeCell ref="B97:F97"/>
    <mergeCell ref="G97:J97"/>
    <mergeCell ref="B98:F98"/>
    <mergeCell ref="B105:F105"/>
    <mergeCell ref="G105:J105"/>
    <mergeCell ref="B106:F106"/>
    <mergeCell ref="G106:J106"/>
    <mergeCell ref="G98:J98"/>
    <mergeCell ref="B99:F99"/>
    <mergeCell ref="G99:J99"/>
    <mergeCell ref="B100:F100"/>
    <mergeCell ref="B60:F60"/>
    <mergeCell ref="G60:J60"/>
    <mergeCell ref="B66:F66"/>
    <mergeCell ref="G66:J66"/>
    <mergeCell ref="B65:F65"/>
    <mergeCell ref="G65:J65"/>
    <mergeCell ref="B67:F67"/>
    <mergeCell ref="G67:J67"/>
    <mergeCell ref="B62:F62"/>
    <mergeCell ref="G62:J62"/>
    <mergeCell ref="B63:F63"/>
    <mergeCell ref="A40:J40"/>
    <mergeCell ref="G51:J51"/>
    <mergeCell ref="B52:F52"/>
    <mergeCell ref="G52:J52"/>
    <mergeCell ref="B53:F53"/>
    <mergeCell ref="G53:J53"/>
    <mergeCell ref="B48:F48"/>
    <mergeCell ref="G48:J48"/>
    <mergeCell ref="B49:F49"/>
    <mergeCell ref="G49:J49"/>
    <mergeCell ref="B50:F50"/>
    <mergeCell ref="G50:J50"/>
    <mergeCell ref="A45:J45"/>
    <mergeCell ref="B51:F51"/>
    <mergeCell ref="B29:F29"/>
    <mergeCell ref="G29:J29"/>
    <mergeCell ref="B30:F30"/>
    <mergeCell ref="G30:J30"/>
    <mergeCell ref="B31:F31"/>
    <mergeCell ref="G31:J31"/>
    <mergeCell ref="B44:F44"/>
    <mergeCell ref="G44:J44"/>
    <mergeCell ref="B61:F61"/>
    <mergeCell ref="G61:J61"/>
    <mergeCell ref="B46:F46"/>
    <mergeCell ref="G46:J46"/>
    <mergeCell ref="B47:F47"/>
    <mergeCell ref="G47:J47"/>
    <mergeCell ref="B41:F41"/>
    <mergeCell ref="G41:J41"/>
    <mergeCell ref="B42:F42"/>
    <mergeCell ref="G42:J42"/>
    <mergeCell ref="B43:F43"/>
    <mergeCell ref="G43:J43"/>
    <mergeCell ref="B38:F38"/>
    <mergeCell ref="G38:J38"/>
    <mergeCell ref="B39:F39"/>
    <mergeCell ref="G39:J39"/>
    <mergeCell ref="B35:F35"/>
    <mergeCell ref="G35:J35"/>
    <mergeCell ref="B36:F36"/>
    <mergeCell ref="G36:J36"/>
    <mergeCell ref="B37:F37"/>
    <mergeCell ref="G37:J37"/>
    <mergeCell ref="B32:F32"/>
    <mergeCell ref="G32:J32"/>
    <mergeCell ref="B33:F33"/>
    <mergeCell ref="G33:J33"/>
    <mergeCell ref="B34:F34"/>
    <mergeCell ref="G34:J34"/>
    <mergeCell ref="A9:J9"/>
    <mergeCell ref="A1:J2"/>
    <mergeCell ref="A3:I4"/>
    <mergeCell ref="A5:J5"/>
    <mergeCell ref="A6:J6"/>
    <mergeCell ref="A7:J7"/>
    <mergeCell ref="A8:J8"/>
    <mergeCell ref="B17:F17"/>
    <mergeCell ref="G17:J17"/>
    <mergeCell ref="A10:J10"/>
    <mergeCell ref="A11:J11"/>
    <mergeCell ref="B13:F13"/>
    <mergeCell ref="G13:J13"/>
    <mergeCell ref="B14:F14"/>
    <mergeCell ref="G14:J14"/>
    <mergeCell ref="A12:J12"/>
    <mergeCell ref="B15:F15"/>
    <mergeCell ref="G15:J15"/>
    <mergeCell ref="B16:F16"/>
    <mergeCell ref="G16:J16"/>
    <mergeCell ref="B18:F18"/>
    <mergeCell ref="G18:J18"/>
    <mergeCell ref="B19:F19"/>
    <mergeCell ref="G19:J19"/>
    <mergeCell ref="B26:F26"/>
    <mergeCell ref="G26:J26"/>
    <mergeCell ref="B27:F27"/>
    <mergeCell ref="G27:J27"/>
    <mergeCell ref="B28:F28"/>
    <mergeCell ref="G28:J28"/>
    <mergeCell ref="B23:F23"/>
    <mergeCell ref="G23:J23"/>
    <mergeCell ref="B24:F24"/>
    <mergeCell ref="G24:J24"/>
    <mergeCell ref="B25:F25"/>
    <mergeCell ref="G25:J25"/>
    <mergeCell ref="B20:F20"/>
    <mergeCell ref="G20:J20"/>
    <mergeCell ref="B21:F21"/>
    <mergeCell ref="G21:J21"/>
    <mergeCell ref="B22:F22"/>
    <mergeCell ref="G22:J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0"/>
  <sheetViews>
    <sheetView showGridLines="0" tabSelected="1" topLeftCell="A63" zoomScale="85" zoomScaleNormal="85" zoomScaleSheetLayoutView="90" workbookViewId="0">
      <selection activeCell="B90" sqref="B90:I90"/>
    </sheetView>
  </sheetViews>
  <sheetFormatPr baseColWidth="10" defaultColWidth="14.42578125" defaultRowHeight="15" customHeight="1" x14ac:dyDescent="0.25"/>
  <cols>
    <col min="1" max="1" width="6.5703125" style="15" customWidth="1"/>
    <col min="2" max="2" width="24.28515625" style="13" customWidth="1"/>
    <col min="3" max="3" width="26.28515625" style="13" customWidth="1"/>
    <col min="4" max="4" width="26.42578125" style="13" customWidth="1"/>
    <col min="5" max="5" width="17.42578125" style="13" bestFit="1" customWidth="1"/>
    <col min="6" max="6" width="23.140625" style="13" customWidth="1"/>
    <col min="7" max="7" width="31.5703125" style="36" bestFit="1" customWidth="1"/>
    <col min="8" max="8" width="22.7109375" style="36" bestFit="1" customWidth="1"/>
    <col min="9" max="9" width="26.42578125" style="36" customWidth="1"/>
    <col min="10" max="10" width="21.5703125" style="15" customWidth="1"/>
    <col min="11" max="16384" width="14.42578125" style="15"/>
  </cols>
  <sheetData>
    <row r="1" spans="1:10" ht="34.5" customHeight="1" x14ac:dyDescent="0.25">
      <c r="B1" s="416"/>
      <c r="C1" s="417"/>
      <c r="D1" s="417"/>
      <c r="E1" s="417"/>
      <c r="F1" s="417"/>
      <c r="G1" s="417"/>
      <c r="H1" s="417"/>
      <c r="I1" s="418"/>
    </row>
    <row r="2" spans="1:10" ht="34.5" customHeight="1" x14ac:dyDescent="0.25">
      <c r="B2" s="419"/>
      <c r="C2" s="420"/>
      <c r="D2" s="420"/>
      <c r="E2" s="420"/>
      <c r="F2" s="420"/>
      <c r="G2" s="420"/>
      <c r="H2" s="420"/>
      <c r="I2" s="421"/>
    </row>
    <row r="3" spans="1:10" ht="34.5" customHeight="1" x14ac:dyDescent="0.25">
      <c r="B3" s="219" t="s">
        <v>437</v>
      </c>
      <c r="C3" s="220"/>
      <c r="D3" s="220"/>
      <c r="E3" s="220"/>
      <c r="F3" s="220"/>
      <c r="G3" s="220"/>
      <c r="H3" s="220"/>
      <c r="I3" s="221"/>
    </row>
    <row r="4" spans="1:10" ht="34.5" customHeight="1" x14ac:dyDescent="0.25">
      <c r="B4" s="219" t="s">
        <v>429</v>
      </c>
      <c r="C4" s="220"/>
      <c r="D4" s="220"/>
      <c r="E4" s="220"/>
      <c r="F4" s="220"/>
      <c r="G4" s="220"/>
      <c r="H4" s="220"/>
      <c r="I4" s="221"/>
    </row>
    <row r="5" spans="1:10" ht="15" customHeight="1" x14ac:dyDescent="0.25">
      <c r="B5" s="222" t="s">
        <v>3</v>
      </c>
      <c r="C5" s="223"/>
      <c r="D5" s="224">
        <v>45475</v>
      </c>
      <c r="E5" s="224"/>
      <c r="F5" s="224"/>
      <c r="I5" s="156"/>
    </row>
    <row r="6" spans="1:10" ht="18.75" thickBot="1" x14ac:dyDescent="0.3">
      <c r="A6" s="30"/>
      <c r="B6" s="320" t="s">
        <v>10</v>
      </c>
      <c r="C6" s="321"/>
      <c r="D6" s="321"/>
      <c r="E6" s="321"/>
      <c r="F6" s="321"/>
      <c r="G6" s="321"/>
      <c r="H6" s="321"/>
      <c r="I6" s="322"/>
      <c r="J6" s="5"/>
    </row>
    <row r="7" spans="1:10" ht="15.75" x14ac:dyDescent="0.25">
      <c r="A7" s="30"/>
      <c r="B7" s="329" t="s">
        <v>385</v>
      </c>
      <c r="C7" s="330"/>
      <c r="D7" s="335" t="s">
        <v>610</v>
      </c>
      <c r="E7" s="335"/>
      <c r="F7" s="335"/>
      <c r="G7" s="132" t="s">
        <v>387</v>
      </c>
      <c r="H7" s="325" t="s">
        <v>611</v>
      </c>
      <c r="I7" s="326"/>
      <c r="J7" s="5"/>
    </row>
    <row r="8" spans="1:10" ht="47.25" x14ac:dyDescent="0.25">
      <c r="A8" s="30"/>
      <c r="B8" s="331" t="s">
        <v>274</v>
      </c>
      <c r="C8" s="332"/>
      <c r="D8" s="236" t="s">
        <v>612</v>
      </c>
      <c r="E8" s="236"/>
      <c r="F8" s="236"/>
      <c r="G8" s="70" t="s">
        <v>431</v>
      </c>
      <c r="H8" s="333" t="str">
        <f>+VLOOKUP(D8,'LISTADO PCI''s'!A:C,3,0)</f>
        <v>36-02-00-050-911710</v>
      </c>
      <c r="I8" s="334"/>
      <c r="J8" s="5"/>
    </row>
    <row r="9" spans="1:10" ht="15.75" x14ac:dyDescent="0.25">
      <c r="A9" s="30"/>
      <c r="B9" s="234" t="s">
        <v>12</v>
      </c>
      <c r="C9" s="235"/>
      <c r="D9" s="451" t="s">
        <v>627</v>
      </c>
      <c r="E9" s="236"/>
      <c r="F9" s="236"/>
      <c r="G9" s="71" t="s">
        <v>13</v>
      </c>
      <c r="H9" s="327">
        <v>901550303</v>
      </c>
      <c r="I9" s="328"/>
      <c r="J9" s="5"/>
    </row>
    <row r="10" spans="1:10" ht="31.5" customHeight="1" x14ac:dyDescent="0.25">
      <c r="A10" s="30"/>
      <c r="B10" s="234" t="s">
        <v>14</v>
      </c>
      <c r="C10" s="235"/>
      <c r="D10" s="323" t="s">
        <v>613</v>
      </c>
      <c r="E10" s="323"/>
      <c r="F10" s="323"/>
      <c r="G10" s="323"/>
      <c r="H10" s="323"/>
      <c r="I10" s="324"/>
      <c r="J10" s="5"/>
    </row>
    <row r="11" spans="1:10" ht="19.5" customHeight="1" x14ac:dyDescent="0.25">
      <c r="A11" s="30"/>
      <c r="B11" s="234" t="s">
        <v>15</v>
      </c>
      <c r="C11" s="235"/>
      <c r="D11" s="237" t="s">
        <v>614</v>
      </c>
      <c r="E11" s="237"/>
      <c r="F11" s="237"/>
      <c r="G11" s="237"/>
      <c r="H11" s="237"/>
      <c r="I11" s="238"/>
      <c r="J11" s="5"/>
    </row>
    <row r="12" spans="1:10" ht="15.75" x14ac:dyDescent="0.25">
      <c r="A12" s="30"/>
      <c r="B12" s="234" t="s">
        <v>87</v>
      </c>
      <c r="C12" s="235"/>
      <c r="D12" s="318" t="s">
        <v>443</v>
      </c>
      <c r="E12" s="318"/>
      <c r="F12" s="318"/>
      <c r="G12" s="318"/>
      <c r="H12" s="318"/>
      <c r="I12" s="319"/>
      <c r="J12" s="5"/>
    </row>
    <row r="13" spans="1:10" ht="47.25" x14ac:dyDescent="0.25">
      <c r="A13" s="30"/>
      <c r="B13" s="234" t="s">
        <v>83</v>
      </c>
      <c r="C13" s="235"/>
      <c r="D13" s="341" t="s">
        <v>123</v>
      </c>
      <c r="E13" s="341"/>
      <c r="F13" s="341"/>
      <c r="G13" s="70" t="s">
        <v>16</v>
      </c>
      <c r="H13" s="337" t="str">
        <f>+VLOOKUP(D13,'LISTADO PCI''s'!B:C,2,0)</f>
        <v>36-02-00-050-000000</v>
      </c>
      <c r="I13" s="338"/>
      <c r="J13" s="5"/>
    </row>
    <row r="14" spans="1:10" ht="30.75" customHeight="1" x14ac:dyDescent="0.25">
      <c r="A14" s="30"/>
      <c r="B14" s="234" t="s">
        <v>415</v>
      </c>
      <c r="C14" s="235"/>
      <c r="D14" s="323" t="s">
        <v>612</v>
      </c>
      <c r="E14" s="323"/>
      <c r="F14" s="323"/>
      <c r="G14" s="70" t="s">
        <v>404</v>
      </c>
      <c r="H14" s="337" t="s">
        <v>417</v>
      </c>
      <c r="I14" s="338"/>
      <c r="J14" s="5"/>
    </row>
    <row r="15" spans="1:10" ht="15.75" x14ac:dyDescent="0.25">
      <c r="A15" s="30"/>
      <c r="B15" s="234" t="s">
        <v>272</v>
      </c>
      <c r="C15" s="235"/>
      <c r="D15" s="236" t="s">
        <v>615</v>
      </c>
      <c r="E15" s="236"/>
      <c r="F15" s="236"/>
      <c r="G15" s="72" t="s">
        <v>273</v>
      </c>
      <c r="H15" s="339" t="s">
        <v>616</v>
      </c>
      <c r="I15" s="340"/>
      <c r="J15" s="5"/>
    </row>
    <row r="16" spans="1:10" ht="15.75" x14ac:dyDescent="0.25">
      <c r="A16" s="30"/>
      <c r="B16" s="234" t="s">
        <v>18</v>
      </c>
      <c r="C16" s="235"/>
      <c r="D16" s="236" t="s">
        <v>617</v>
      </c>
      <c r="E16" s="236"/>
      <c r="F16" s="236"/>
      <c r="G16" s="70" t="s">
        <v>19</v>
      </c>
      <c r="H16" s="337" t="s">
        <v>619</v>
      </c>
      <c r="I16" s="338"/>
      <c r="J16" s="5"/>
    </row>
    <row r="17" spans="1:10" ht="31.5" customHeight="1" x14ac:dyDescent="0.25">
      <c r="A17" s="30"/>
      <c r="B17" s="234" t="s">
        <v>445</v>
      </c>
      <c r="C17" s="235"/>
      <c r="D17" s="314" t="s">
        <v>618</v>
      </c>
      <c r="E17" s="315"/>
      <c r="F17" s="316"/>
      <c r="G17" s="133" t="s">
        <v>498</v>
      </c>
      <c r="H17" s="314" t="s">
        <v>4</v>
      </c>
      <c r="I17" s="317"/>
      <c r="J17" s="5"/>
    </row>
    <row r="18" spans="1:10" ht="15.75" x14ac:dyDescent="0.25">
      <c r="A18" s="30"/>
      <c r="B18" s="234" t="s">
        <v>518</v>
      </c>
      <c r="C18" s="235"/>
      <c r="D18" s="236" t="s">
        <v>620</v>
      </c>
      <c r="E18" s="236"/>
      <c r="F18" s="236"/>
      <c r="G18" s="71" t="s">
        <v>20</v>
      </c>
      <c r="H18" s="327"/>
      <c r="I18" s="328"/>
      <c r="J18" s="5"/>
    </row>
    <row r="19" spans="1:10" ht="15.75" x14ac:dyDescent="0.25">
      <c r="A19" s="30"/>
      <c r="B19" s="234" t="s">
        <v>21</v>
      </c>
      <c r="C19" s="235"/>
      <c r="D19" s="237" t="s">
        <v>628</v>
      </c>
      <c r="E19" s="237"/>
      <c r="F19" s="237"/>
      <c r="G19" s="237"/>
      <c r="H19" s="237"/>
      <c r="I19" s="238"/>
      <c r="J19" s="5"/>
    </row>
    <row r="20" spans="1:10" ht="15.75" x14ac:dyDescent="0.25">
      <c r="A20" s="30"/>
      <c r="B20" s="241" t="s">
        <v>80</v>
      </c>
      <c r="C20" s="242"/>
      <c r="D20" s="237" t="s">
        <v>620</v>
      </c>
      <c r="E20" s="237"/>
      <c r="F20" s="237"/>
      <c r="G20" s="155" t="s">
        <v>85</v>
      </c>
      <c r="H20" s="237"/>
      <c r="I20" s="238"/>
      <c r="J20" s="5"/>
    </row>
    <row r="21" spans="1:10" ht="32.25" thickBot="1" x14ac:dyDescent="0.3">
      <c r="A21" s="30"/>
      <c r="B21" s="243" t="s">
        <v>81</v>
      </c>
      <c r="C21" s="244"/>
      <c r="D21" s="313" t="s">
        <v>621</v>
      </c>
      <c r="E21" s="313"/>
      <c r="F21" s="313"/>
      <c r="G21" s="73" t="s">
        <v>388</v>
      </c>
      <c r="H21" s="313">
        <v>45345</v>
      </c>
      <c r="I21" s="336"/>
      <c r="J21" s="5"/>
    </row>
    <row r="22" spans="1:10" ht="10.5" customHeight="1" x14ac:dyDescent="0.25">
      <c r="A22" s="30"/>
      <c r="B22" s="69"/>
      <c r="C22" s="157"/>
      <c r="D22" s="158"/>
      <c r="E22" s="158"/>
      <c r="F22" s="158"/>
      <c r="G22" s="158"/>
      <c r="H22" s="159"/>
      <c r="I22" s="8"/>
      <c r="J22" s="5"/>
    </row>
    <row r="23" spans="1:10" ht="18" x14ac:dyDescent="0.25">
      <c r="A23" s="30"/>
      <c r="B23" s="219" t="s">
        <v>22</v>
      </c>
      <c r="C23" s="220"/>
      <c r="D23" s="220"/>
      <c r="E23" s="220"/>
      <c r="F23" s="220"/>
      <c r="G23" s="220"/>
      <c r="H23" s="220"/>
      <c r="I23" s="221"/>
      <c r="J23" s="5"/>
    </row>
    <row r="24" spans="1:10" ht="15.75" x14ac:dyDescent="0.25">
      <c r="A24" s="30"/>
      <c r="B24" s="277" t="s">
        <v>405</v>
      </c>
      <c r="C24" s="278"/>
      <c r="D24" s="77" t="s">
        <v>50</v>
      </c>
      <c r="E24" s="77"/>
      <c r="F24" s="278" t="s">
        <v>52</v>
      </c>
      <c r="G24" s="278"/>
      <c r="H24" s="278"/>
      <c r="I24" s="308"/>
      <c r="J24" s="5"/>
    </row>
    <row r="25" spans="1:10" ht="15.75" x14ac:dyDescent="0.25">
      <c r="A25" s="30"/>
      <c r="B25" s="245"/>
      <c r="C25" s="246"/>
      <c r="D25" s="100"/>
      <c r="E25" s="100"/>
      <c r="F25" s="309"/>
      <c r="G25" s="309"/>
      <c r="H25" s="309"/>
      <c r="I25" s="310"/>
      <c r="J25" s="5"/>
    </row>
    <row r="26" spans="1:10" ht="15.75" x14ac:dyDescent="0.25">
      <c r="A26" s="30"/>
      <c r="B26" s="245"/>
      <c r="C26" s="246"/>
      <c r="D26" s="100"/>
      <c r="E26" s="100"/>
      <c r="F26" s="309"/>
      <c r="G26" s="309"/>
      <c r="H26" s="309"/>
      <c r="I26" s="310"/>
      <c r="J26" s="5"/>
    </row>
    <row r="27" spans="1:10" ht="15.75" x14ac:dyDescent="0.25">
      <c r="A27" s="30"/>
      <c r="B27" s="247"/>
      <c r="C27" s="248"/>
      <c r="D27" s="101"/>
      <c r="E27" s="101"/>
      <c r="F27" s="311"/>
      <c r="G27" s="311"/>
      <c r="H27" s="311"/>
      <c r="I27" s="312"/>
      <c r="J27" s="5"/>
    </row>
    <row r="28" spans="1:10" ht="18" x14ac:dyDescent="0.25">
      <c r="A28" s="30"/>
      <c r="B28" s="219" t="s">
        <v>23</v>
      </c>
      <c r="C28" s="220"/>
      <c r="D28" s="220"/>
      <c r="E28" s="220"/>
      <c r="F28" s="220"/>
      <c r="G28" s="220"/>
      <c r="H28" s="220"/>
      <c r="I28" s="221"/>
      <c r="J28" s="5"/>
    </row>
    <row r="29" spans="1:10" ht="15.75" x14ac:dyDescent="0.25">
      <c r="A29" s="30"/>
      <c r="B29" s="432" t="s">
        <v>52</v>
      </c>
      <c r="C29" s="433"/>
      <c r="D29" s="436" t="s">
        <v>490</v>
      </c>
      <c r="E29" s="436" t="s">
        <v>72</v>
      </c>
      <c r="F29" s="436" t="s">
        <v>491</v>
      </c>
      <c r="G29" s="426" t="s">
        <v>26</v>
      </c>
      <c r="H29" s="427"/>
      <c r="I29" s="422" t="s">
        <v>27</v>
      </c>
      <c r="J29" s="5"/>
    </row>
    <row r="30" spans="1:10" ht="15.75" x14ac:dyDescent="0.25">
      <c r="A30" s="30"/>
      <c r="B30" s="434"/>
      <c r="C30" s="435"/>
      <c r="D30" s="437"/>
      <c r="E30" s="437"/>
      <c r="F30" s="437"/>
      <c r="G30" s="98" t="s">
        <v>489</v>
      </c>
      <c r="H30" s="98" t="s">
        <v>49</v>
      </c>
      <c r="I30" s="423"/>
      <c r="J30" s="5"/>
    </row>
    <row r="31" spans="1:10" ht="15.75" x14ac:dyDescent="0.25">
      <c r="A31" s="30"/>
      <c r="B31" s="447" t="s">
        <v>622</v>
      </c>
      <c r="C31" s="448"/>
      <c r="D31" s="79">
        <v>88374546.170000002</v>
      </c>
      <c r="E31" s="79">
        <v>1376324.9</v>
      </c>
      <c r="F31" s="79">
        <f>SUM(D31:E31)</f>
        <v>89750871.070000008</v>
      </c>
      <c r="G31" s="109"/>
      <c r="H31" s="79">
        <f>+F31*G31</f>
        <v>0</v>
      </c>
      <c r="I31" s="80">
        <f>+H31</f>
        <v>0</v>
      </c>
      <c r="J31" s="5"/>
    </row>
    <row r="32" spans="1:10" ht="15.75" x14ac:dyDescent="0.25">
      <c r="A32" s="30"/>
      <c r="B32" s="447"/>
      <c r="C32" s="448"/>
      <c r="D32" s="79"/>
      <c r="E32" s="79"/>
      <c r="F32" s="79">
        <f>SUM(D32:E32)</f>
        <v>0</v>
      </c>
      <c r="G32" s="109"/>
      <c r="H32" s="79">
        <f>+F32*G32</f>
        <v>0</v>
      </c>
      <c r="I32" s="80">
        <f>+H32</f>
        <v>0</v>
      </c>
      <c r="J32" s="5"/>
    </row>
    <row r="33" spans="1:10" ht="15.75" x14ac:dyDescent="0.25">
      <c r="A33" s="30"/>
      <c r="B33" s="116" t="s">
        <v>492</v>
      </c>
      <c r="C33" s="115"/>
      <c r="D33" s="115">
        <f>+SUM(D31:D32)</f>
        <v>88374546.170000002</v>
      </c>
      <c r="E33" s="115">
        <f>+SUM(E31:E32)</f>
        <v>1376324.9</v>
      </c>
      <c r="F33" s="82">
        <f>+F31+F32</f>
        <v>89750871.070000008</v>
      </c>
      <c r="G33" s="424" t="s">
        <v>493</v>
      </c>
      <c r="H33" s="425"/>
      <c r="I33" s="110">
        <f>+SUM(I31:I32)</f>
        <v>0</v>
      </c>
      <c r="J33" s="5"/>
    </row>
    <row r="34" spans="1:10" ht="31.5" x14ac:dyDescent="0.25">
      <c r="A34" s="30"/>
      <c r="B34" s="356" t="s">
        <v>28</v>
      </c>
      <c r="C34" s="357"/>
      <c r="D34" s="98" t="s">
        <v>490</v>
      </c>
      <c r="E34" s="98" t="s">
        <v>72</v>
      </c>
      <c r="F34" s="98" t="s">
        <v>491</v>
      </c>
      <c r="G34" s="98" t="s">
        <v>489</v>
      </c>
      <c r="H34" s="98" t="s">
        <v>49</v>
      </c>
      <c r="I34" s="75" t="s">
        <v>27</v>
      </c>
      <c r="J34" s="5"/>
    </row>
    <row r="35" spans="1:10" ht="15.75" x14ac:dyDescent="0.25">
      <c r="A35" s="30"/>
      <c r="B35" s="286"/>
      <c r="C35" s="287"/>
      <c r="D35" s="112"/>
      <c r="E35" s="112"/>
      <c r="F35" s="112">
        <f>SUM(D35:E35)</f>
        <v>0</v>
      </c>
      <c r="G35" s="109"/>
      <c r="H35" s="79">
        <f>+F35*G35</f>
        <v>0</v>
      </c>
      <c r="I35" s="76">
        <f>+H35</f>
        <v>0</v>
      </c>
      <c r="J35" s="5"/>
    </row>
    <row r="36" spans="1:10" ht="15.75" x14ac:dyDescent="0.25">
      <c r="A36" s="30"/>
      <c r="B36" s="286"/>
      <c r="C36" s="287"/>
      <c r="D36" s="113"/>
      <c r="E36" s="113"/>
      <c r="F36" s="112">
        <f>SUM(D36:E36)</f>
        <v>0</v>
      </c>
      <c r="G36" s="109"/>
      <c r="H36" s="79">
        <f>+F36*G36</f>
        <v>0</v>
      </c>
      <c r="I36" s="76">
        <f>+H36</f>
        <v>0</v>
      </c>
      <c r="J36" s="5"/>
    </row>
    <row r="37" spans="1:10" ht="15.75" x14ac:dyDescent="0.25">
      <c r="A37" s="30"/>
      <c r="B37" s="358"/>
      <c r="C37" s="323"/>
      <c r="D37" s="111"/>
      <c r="E37" s="111"/>
      <c r="F37" s="112">
        <f>SUM(D37:E37)</f>
        <v>0</v>
      </c>
      <c r="G37" s="109"/>
      <c r="H37" s="79">
        <f>+F37*G37</f>
        <v>0</v>
      </c>
      <c r="I37" s="76">
        <f>+H37</f>
        <v>0</v>
      </c>
      <c r="J37" s="5"/>
    </row>
    <row r="38" spans="1:10" ht="15.75" customHeight="1" x14ac:dyDescent="0.25">
      <c r="A38" s="30"/>
      <c r="B38" s="359" t="s">
        <v>421</v>
      </c>
      <c r="C38" s="360"/>
      <c r="D38" s="114">
        <f>SUM(D35:D37)</f>
        <v>0</v>
      </c>
      <c r="E38" s="114">
        <f t="shared" ref="E38:F38" si="0">SUM(E35:E37)</f>
        <v>0</v>
      </c>
      <c r="F38" s="114">
        <f t="shared" si="0"/>
        <v>0</v>
      </c>
      <c r="G38" s="424" t="s">
        <v>494</v>
      </c>
      <c r="H38" s="425"/>
      <c r="I38" s="110">
        <f>+I33+SUM(I35:I37)</f>
        <v>0</v>
      </c>
      <c r="J38" s="5"/>
    </row>
    <row r="39" spans="1:10" ht="18.75" x14ac:dyDescent="0.25">
      <c r="A39" s="30"/>
      <c r="B39" s="361" t="s">
        <v>32</v>
      </c>
      <c r="C39" s="362"/>
      <c r="D39" s="362"/>
      <c r="E39" s="362"/>
      <c r="F39" s="362"/>
      <c r="G39" s="128">
        <f>F33+F38</f>
        <v>89750871.070000008</v>
      </c>
      <c r="H39" s="230" t="s">
        <v>82</v>
      </c>
      <c r="I39" s="232">
        <f>+I38</f>
        <v>0</v>
      </c>
      <c r="J39" s="5"/>
    </row>
    <row r="40" spans="1:10" ht="15.75" x14ac:dyDescent="0.25">
      <c r="A40" s="30"/>
      <c r="B40" s="277" t="s">
        <v>33</v>
      </c>
      <c r="C40" s="278"/>
      <c r="D40" s="223" t="s">
        <v>34</v>
      </c>
      <c r="E40" s="223"/>
      <c r="F40" s="223"/>
      <c r="G40" s="126">
        <f>+E33+E38</f>
        <v>1376324.9</v>
      </c>
      <c r="H40" s="230"/>
      <c r="I40" s="232"/>
      <c r="J40" s="5"/>
    </row>
    <row r="41" spans="1:10" ht="16.5" thickBot="1" x14ac:dyDescent="0.3">
      <c r="A41" s="30"/>
      <c r="B41" s="279"/>
      <c r="C41" s="280"/>
      <c r="D41" s="256" t="s">
        <v>86</v>
      </c>
      <c r="E41" s="256"/>
      <c r="F41" s="256"/>
      <c r="G41" s="127">
        <f>+G39-G40</f>
        <v>88374546.170000002</v>
      </c>
      <c r="H41" s="231"/>
      <c r="I41" s="233"/>
      <c r="J41" s="5"/>
    </row>
    <row r="42" spans="1:10" ht="10.5" customHeight="1" thickBot="1" x14ac:dyDescent="0.3">
      <c r="A42" s="30"/>
      <c r="B42" s="64"/>
      <c r="C42" s="160"/>
      <c r="D42" s="161"/>
      <c r="E42" s="161"/>
      <c r="F42" s="161"/>
      <c r="G42" s="162"/>
      <c r="I42" s="54"/>
      <c r="J42" s="5"/>
    </row>
    <row r="43" spans="1:10" ht="15.75" x14ac:dyDescent="0.25">
      <c r="A43" s="30"/>
      <c r="B43" s="444" t="s">
        <v>79</v>
      </c>
      <c r="C43" s="445"/>
      <c r="D43" s="445"/>
      <c r="E43" s="446"/>
      <c r="F43" s="265" t="s">
        <v>495</v>
      </c>
      <c r="G43" s="266"/>
      <c r="H43" s="266"/>
      <c r="I43" s="134"/>
      <c r="J43" s="5"/>
    </row>
    <row r="44" spans="1:10" ht="47.25" x14ac:dyDescent="0.25">
      <c r="A44" s="30"/>
      <c r="B44" s="85" t="s">
        <v>397</v>
      </c>
      <c r="C44" s="74" t="s">
        <v>50</v>
      </c>
      <c r="D44" s="442" t="s">
        <v>49</v>
      </c>
      <c r="E44" s="443"/>
      <c r="F44" s="356" t="s">
        <v>402</v>
      </c>
      <c r="G44" s="357"/>
      <c r="H44" s="74" t="s">
        <v>68</v>
      </c>
      <c r="I44" s="75" t="s">
        <v>432</v>
      </c>
      <c r="J44" s="5"/>
    </row>
    <row r="45" spans="1:10" x14ac:dyDescent="0.25">
      <c r="A45" s="30"/>
      <c r="B45" s="12">
        <v>175223</v>
      </c>
      <c r="C45" s="9">
        <v>45267</v>
      </c>
      <c r="D45" s="440">
        <v>89750871.069999993</v>
      </c>
      <c r="E45" s="441"/>
      <c r="F45" s="267"/>
      <c r="G45" s="268"/>
      <c r="H45" s="103"/>
      <c r="I45" s="105"/>
      <c r="J45" s="5"/>
    </row>
    <row r="46" spans="1:10" x14ac:dyDescent="0.25">
      <c r="A46" s="30"/>
      <c r="B46" s="12"/>
      <c r="C46" s="9"/>
      <c r="D46" s="440"/>
      <c r="E46" s="441"/>
      <c r="F46" s="267"/>
      <c r="G46" s="268"/>
      <c r="H46" s="103"/>
      <c r="I46" s="105"/>
      <c r="J46" s="5"/>
    </row>
    <row r="47" spans="1:10" x14ac:dyDescent="0.25">
      <c r="A47" s="30"/>
      <c r="B47" s="12"/>
      <c r="C47" s="9"/>
      <c r="D47" s="440"/>
      <c r="E47" s="441"/>
      <c r="F47" s="267"/>
      <c r="G47" s="268"/>
      <c r="H47" s="103"/>
      <c r="I47" s="105"/>
      <c r="J47" s="5"/>
    </row>
    <row r="48" spans="1:10" ht="15.75" thickBot="1" x14ac:dyDescent="0.3">
      <c r="A48" s="30"/>
      <c r="B48" s="65"/>
      <c r="C48" s="10"/>
      <c r="D48" s="438"/>
      <c r="E48" s="439"/>
      <c r="F48" s="269"/>
      <c r="G48" s="270"/>
      <c r="H48" s="104"/>
      <c r="I48" s="106"/>
      <c r="J48" s="5"/>
    </row>
    <row r="49" spans="1:10" ht="10.5" customHeight="1" x14ac:dyDescent="0.25">
      <c r="A49" s="30"/>
      <c r="B49" s="68"/>
      <c r="C49" s="163"/>
      <c r="D49" s="161"/>
      <c r="E49" s="161"/>
      <c r="F49" s="161"/>
      <c r="G49" s="162"/>
      <c r="I49" s="54"/>
      <c r="J49" s="5"/>
    </row>
    <row r="50" spans="1:10" ht="18" x14ac:dyDescent="0.25">
      <c r="A50" s="30"/>
      <c r="B50" s="219" t="s">
        <v>392</v>
      </c>
      <c r="C50" s="220"/>
      <c r="D50" s="220"/>
      <c r="E50" s="220"/>
      <c r="F50" s="220"/>
      <c r="G50" s="220"/>
      <c r="H50" s="220"/>
      <c r="I50" s="221"/>
      <c r="J50" s="5"/>
    </row>
    <row r="51" spans="1:10" ht="15.75" x14ac:dyDescent="0.25">
      <c r="A51" s="30"/>
      <c r="B51" s="428" t="s">
        <v>35</v>
      </c>
      <c r="C51" s="429"/>
      <c r="D51" s="429"/>
      <c r="E51" s="429"/>
      <c r="F51" s="429"/>
      <c r="G51" s="429"/>
      <c r="H51" s="72" t="s">
        <v>36</v>
      </c>
      <c r="I51" s="176"/>
      <c r="J51" s="5"/>
    </row>
    <row r="52" spans="1:10" ht="31.5" x14ac:dyDescent="0.25">
      <c r="A52" s="30"/>
      <c r="B52" s="234" t="s">
        <v>37</v>
      </c>
      <c r="C52" s="235"/>
      <c r="D52" s="302" t="s">
        <v>623</v>
      </c>
      <c r="E52" s="303"/>
      <c r="F52" s="78" t="s">
        <v>38</v>
      </c>
      <c r="G52" s="79">
        <v>88374546.170000002</v>
      </c>
      <c r="H52" s="178" t="s">
        <v>607</v>
      </c>
      <c r="I52" s="177">
        <v>100</v>
      </c>
      <c r="J52" s="5"/>
    </row>
    <row r="53" spans="1:10" ht="15.75" x14ac:dyDescent="0.25">
      <c r="A53" s="30"/>
      <c r="B53" s="234"/>
      <c r="C53" s="235"/>
      <c r="D53" s="304"/>
      <c r="E53" s="305"/>
      <c r="F53" s="78" t="s">
        <v>39</v>
      </c>
      <c r="G53" s="79">
        <v>1376324.9</v>
      </c>
      <c r="H53" s="78" t="s">
        <v>40</v>
      </c>
      <c r="I53" s="81">
        <v>0</v>
      </c>
      <c r="J53" s="5"/>
    </row>
    <row r="54" spans="1:10" ht="31.5" x14ac:dyDescent="0.25">
      <c r="A54" s="30"/>
      <c r="B54" s="234" t="s">
        <v>41</v>
      </c>
      <c r="C54" s="235"/>
      <c r="D54" s="300" t="s">
        <v>624</v>
      </c>
      <c r="E54" s="301"/>
      <c r="F54" s="78" t="s">
        <v>42</v>
      </c>
      <c r="G54" s="79">
        <v>89750871.070000008</v>
      </c>
      <c r="H54" s="78" t="s">
        <v>43</v>
      </c>
      <c r="I54" s="118">
        <f>+H78/G39</f>
        <v>0</v>
      </c>
      <c r="J54" s="5"/>
    </row>
    <row r="55" spans="1:10" ht="31.5" x14ac:dyDescent="0.25">
      <c r="A55" s="30"/>
      <c r="B55" s="239" t="s">
        <v>422</v>
      </c>
      <c r="C55" s="240"/>
      <c r="D55" s="449" t="s">
        <v>5</v>
      </c>
      <c r="E55" s="450"/>
      <c r="F55" s="78" t="s">
        <v>44</v>
      </c>
      <c r="G55" s="79"/>
      <c r="H55" s="78" t="s">
        <v>423</v>
      </c>
      <c r="I55" s="118">
        <f>+(I54-1)*-1</f>
        <v>1</v>
      </c>
      <c r="J55" s="5"/>
    </row>
    <row r="56" spans="1:10" ht="31.5" customHeight="1" x14ac:dyDescent="0.25">
      <c r="A56" s="30"/>
      <c r="B56" s="234" t="s">
        <v>46</v>
      </c>
      <c r="C56" s="235"/>
      <c r="D56" s="298">
        <v>45467</v>
      </c>
      <c r="E56" s="299"/>
      <c r="F56" s="78" t="s">
        <v>47</v>
      </c>
      <c r="G56" s="82">
        <f>G54-G55</f>
        <v>89750871.070000008</v>
      </c>
      <c r="H56" s="78" t="s">
        <v>606</v>
      </c>
      <c r="I56" s="81">
        <f>F82</f>
        <v>0</v>
      </c>
      <c r="J56" s="117"/>
    </row>
    <row r="57" spans="1:10" ht="32.25" thickBot="1" x14ac:dyDescent="0.3">
      <c r="A57" s="30"/>
      <c r="B57" s="363" t="s">
        <v>425</v>
      </c>
      <c r="C57" s="364"/>
      <c r="D57" s="365" t="str">
        <f>D12</f>
        <v>ADECUACIONES</v>
      </c>
      <c r="E57" s="365"/>
      <c r="F57" s="365"/>
      <c r="G57" s="365"/>
      <c r="H57" s="83" t="s">
        <v>271</v>
      </c>
      <c r="I57" s="84">
        <f>+IF(D57="Mantenimiento y/o Reparaciones", 511115,1615)</f>
        <v>1615</v>
      </c>
      <c r="J57" s="5"/>
    </row>
    <row r="58" spans="1:10" ht="10.5" customHeight="1" x14ac:dyDescent="0.25">
      <c r="A58" s="30"/>
      <c r="B58" s="55"/>
      <c r="G58" s="13"/>
      <c r="H58" s="13"/>
      <c r="I58" s="14"/>
      <c r="J58" s="5"/>
    </row>
    <row r="59" spans="1:10" ht="15.75" customHeight="1" x14ac:dyDescent="0.25">
      <c r="A59" s="30"/>
      <c r="B59" s="219" t="s">
        <v>63</v>
      </c>
      <c r="C59" s="220"/>
      <c r="D59" s="220"/>
      <c r="E59" s="220"/>
      <c r="F59" s="220"/>
      <c r="G59" s="220"/>
      <c r="H59" s="220"/>
      <c r="I59" s="221"/>
      <c r="J59" s="5"/>
    </row>
    <row r="60" spans="1:10" ht="30" x14ac:dyDescent="0.25">
      <c r="A60" s="30"/>
      <c r="B60" s="369" t="s">
        <v>399</v>
      </c>
      <c r="C60" s="370"/>
      <c r="D60" s="257"/>
      <c r="E60" s="258"/>
      <c r="F60" s="53" t="s">
        <v>400</v>
      </c>
      <c r="G60" s="11" t="s">
        <v>0</v>
      </c>
      <c r="H60" s="53" t="s">
        <v>401</v>
      </c>
      <c r="I60" s="61" t="s">
        <v>0</v>
      </c>
      <c r="J60" s="5"/>
    </row>
    <row r="61" spans="1:10" ht="63" customHeight="1" x14ac:dyDescent="0.25">
      <c r="A61" s="30"/>
      <c r="B61" s="273" t="s">
        <v>64</v>
      </c>
      <c r="C61" s="274"/>
      <c r="D61" s="257"/>
      <c r="E61" s="258"/>
      <c r="F61" s="53" t="s">
        <v>396</v>
      </c>
      <c r="G61" s="11"/>
      <c r="H61" s="53" t="s">
        <v>398</v>
      </c>
      <c r="I61" s="59">
        <v>45464</v>
      </c>
      <c r="J61" s="5"/>
    </row>
    <row r="62" spans="1:10" ht="33" thickBot="1" x14ac:dyDescent="0.3">
      <c r="A62" s="30"/>
      <c r="B62" s="275" t="s">
        <v>65</v>
      </c>
      <c r="C62" s="276"/>
      <c r="D62" s="306" t="s">
        <v>0</v>
      </c>
      <c r="E62" s="307"/>
      <c r="F62" s="62" t="s">
        <v>66</v>
      </c>
      <c r="G62" s="17"/>
      <c r="H62" s="62" t="s">
        <v>427</v>
      </c>
      <c r="I62" s="119"/>
      <c r="J62" s="5"/>
    </row>
    <row r="63" spans="1:10" ht="10.5" customHeight="1" x14ac:dyDescent="0.25">
      <c r="A63" s="30"/>
      <c r="B63" s="56"/>
      <c r="C63" s="15"/>
      <c r="D63" s="15"/>
      <c r="E63" s="15"/>
      <c r="F63" s="15"/>
      <c r="G63" s="15"/>
      <c r="H63" s="15"/>
      <c r="I63" s="14"/>
      <c r="J63" s="5"/>
    </row>
    <row r="64" spans="1:10" ht="18.75" thickBot="1" x14ac:dyDescent="0.3">
      <c r="A64" s="30"/>
      <c r="B64" s="219" t="s">
        <v>89</v>
      </c>
      <c r="C64" s="220"/>
      <c r="D64" s="220"/>
      <c r="E64" s="220"/>
      <c r="F64" s="220"/>
      <c r="G64" s="220"/>
      <c r="H64" s="220"/>
      <c r="I64" s="221"/>
      <c r="J64" s="5"/>
    </row>
    <row r="65" spans="1:10" ht="48" thickBot="1" x14ac:dyDescent="0.3">
      <c r="A65" s="30"/>
      <c r="B65" s="376" t="s">
        <v>69</v>
      </c>
      <c r="C65" s="373"/>
      <c r="D65" s="371" t="s">
        <v>70</v>
      </c>
      <c r="E65" s="372"/>
      <c r="F65" s="373"/>
      <c r="G65" s="86" t="s">
        <v>71</v>
      </c>
      <c r="H65" s="86" t="s">
        <v>72</v>
      </c>
      <c r="I65" s="87" t="s">
        <v>73</v>
      </c>
      <c r="J65" s="5"/>
    </row>
    <row r="66" spans="1:10" ht="15.75" customHeight="1" x14ac:dyDescent="0.25">
      <c r="A66" s="30"/>
      <c r="B66" s="377"/>
      <c r="C66" s="378"/>
      <c r="D66" s="253"/>
      <c r="E66" s="254"/>
      <c r="F66" s="255"/>
      <c r="G66" s="141">
        <v>0</v>
      </c>
      <c r="H66" s="141">
        <f>+G66*19%</f>
        <v>0</v>
      </c>
      <c r="I66" s="142">
        <f>+G66+H66</f>
        <v>0</v>
      </c>
      <c r="J66" s="5"/>
    </row>
    <row r="67" spans="1:10" ht="15.75" customHeight="1" x14ac:dyDescent="0.25">
      <c r="A67" s="30"/>
      <c r="B67" s="379"/>
      <c r="C67" s="380"/>
      <c r="D67" s="281"/>
      <c r="E67" s="282"/>
      <c r="F67" s="283"/>
      <c r="G67" s="141">
        <v>0</v>
      </c>
      <c r="H67" s="141">
        <f>+G67*19%</f>
        <v>0</v>
      </c>
      <c r="I67" s="142">
        <f>+G67+H67</f>
        <v>0</v>
      </c>
      <c r="J67" s="5"/>
    </row>
    <row r="68" spans="1:10" ht="15.75" customHeight="1" thickBot="1" x14ac:dyDescent="0.3">
      <c r="A68" s="30"/>
      <c r="B68" s="228" t="s">
        <v>74</v>
      </c>
      <c r="C68" s="229"/>
      <c r="D68" s="393">
        <f>SUM(D66:D67)</f>
        <v>0</v>
      </c>
      <c r="E68" s="394"/>
      <c r="F68" s="395"/>
      <c r="G68" s="143">
        <f>SUM(G66:G67)</f>
        <v>0</v>
      </c>
      <c r="H68" s="143">
        <f>SUM(H66:H67)</f>
        <v>0</v>
      </c>
      <c r="I68" s="144">
        <f>+G68+H68</f>
        <v>0</v>
      </c>
      <c r="J68" s="5"/>
    </row>
    <row r="69" spans="1:10" ht="10.5" customHeight="1" x14ac:dyDescent="0.25">
      <c r="A69" s="30"/>
      <c r="B69" s="55"/>
      <c r="G69" s="13"/>
      <c r="H69" s="13"/>
      <c r="I69" s="14"/>
      <c r="J69" s="5"/>
    </row>
    <row r="70" spans="1:10" ht="18" x14ac:dyDescent="0.25">
      <c r="A70" s="30"/>
      <c r="B70" s="219" t="s">
        <v>51</v>
      </c>
      <c r="C70" s="220"/>
      <c r="D70" s="220"/>
      <c r="E70" s="220"/>
      <c r="F70" s="220"/>
      <c r="G70" s="220"/>
      <c r="H70" s="220"/>
      <c r="I70" s="221"/>
      <c r="J70" s="5"/>
    </row>
    <row r="71" spans="1:10" ht="15.75" x14ac:dyDescent="0.25">
      <c r="A71" s="30"/>
      <c r="B71" s="366" t="s">
        <v>386</v>
      </c>
      <c r="C71" s="367"/>
      <c r="D71" s="367"/>
      <c r="E71" s="367"/>
      <c r="F71" s="367"/>
      <c r="G71" s="367"/>
      <c r="H71" s="367"/>
      <c r="I71" s="368"/>
      <c r="J71" s="5"/>
    </row>
    <row r="72" spans="1:10" ht="31.5" customHeight="1" x14ac:dyDescent="0.25">
      <c r="A72" s="30"/>
      <c r="B72" s="284" t="s">
        <v>52</v>
      </c>
      <c r="C72" s="285"/>
      <c r="D72" s="263" t="s">
        <v>53</v>
      </c>
      <c r="E72" s="264"/>
      <c r="F72" s="88" t="s">
        <v>496</v>
      </c>
      <c r="G72" s="88" t="s">
        <v>54</v>
      </c>
      <c r="H72" s="88" t="s">
        <v>55</v>
      </c>
      <c r="I72" s="89" t="s">
        <v>56</v>
      </c>
      <c r="J72" s="5"/>
    </row>
    <row r="73" spans="1:10" s="37" customFormat="1" ht="15.75" x14ac:dyDescent="0.25">
      <c r="A73" s="38"/>
      <c r="B73" s="286"/>
      <c r="C73" s="287"/>
      <c r="D73" s="261"/>
      <c r="E73" s="262"/>
      <c r="F73" s="102"/>
      <c r="G73" s="139"/>
      <c r="H73" s="139">
        <f>+D73-G73</f>
        <v>0</v>
      </c>
      <c r="I73" s="140">
        <f>+I39-G73</f>
        <v>0</v>
      </c>
      <c r="J73" s="39"/>
    </row>
    <row r="74" spans="1:10" s="37" customFormat="1" ht="15.75" x14ac:dyDescent="0.25">
      <c r="A74" s="38"/>
      <c r="B74" s="286"/>
      <c r="C74" s="287"/>
      <c r="D74" s="261"/>
      <c r="E74" s="262"/>
      <c r="F74" s="102"/>
      <c r="G74" s="139"/>
      <c r="H74" s="139">
        <f t="shared" ref="H74" si="1">+D74-G74</f>
        <v>0</v>
      </c>
      <c r="I74" s="140">
        <f>+I73-G74</f>
        <v>0</v>
      </c>
      <c r="J74" s="39"/>
    </row>
    <row r="75" spans="1:10" s="37" customFormat="1" ht="15.75" x14ac:dyDescent="0.25">
      <c r="A75" s="38"/>
      <c r="B75" s="286"/>
      <c r="C75" s="287"/>
      <c r="D75" s="261"/>
      <c r="E75" s="262"/>
      <c r="F75" s="102"/>
      <c r="G75" s="139"/>
      <c r="H75" s="139">
        <f>+D75-G75</f>
        <v>0</v>
      </c>
      <c r="I75" s="140">
        <f>+I74-G75</f>
        <v>0</v>
      </c>
      <c r="J75" s="39"/>
    </row>
    <row r="76" spans="1:10" s="37" customFormat="1" ht="15.75" x14ac:dyDescent="0.25">
      <c r="A76" s="38"/>
      <c r="B76" s="286"/>
      <c r="C76" s="287"/>
      <c r="D76" s="261"/>
      <c r="E76" s="262"/>
      <c r="F76" s="102"/>
      <c r="G76" s="139"/>
      <c r="H76" s="139">
        <f>+D76-G76</f>
        <v>0</v>
      </c>
      <c r="I76" s="140">
        <f>+I75-G76</f>
        <v>0</v>
      </c>
      <c r="J76" s="39"/>
    </row>
    <row r="77" spans="1:10" s="37" customFormat="1" ht="15.75" x14ac:dyDescent="0.25">
      <c r="A77" s="38"/>
      <c r="B77" s="286"/>
      <c r="C77" s="287"/>
      <c r="D77" s="261"/>
      <c r="E77" s="262"/>
      <c r="F77" s="102"/>
      <c r="G77" s="139"/>
      <c r="H77" s="139">
        <f>+D77-G77</f>
        <v>0</v>
      </c>
      <c r="I77" s="140">
        <f>+I76-G77</f>
        <v>0</v>
      </c>
      <c r="J77" s="39"/>
    </row>
    <row r="78" spans="1:10" s="150" customFormat="1" ht="15.75" x14ac:dyDescent="0.25">
      <c r="A78" s="147"/>
      <c r="B78" s="271" t="s">
        <v>57</v>
      </c>
      <c r="C78" s="272"/>
      <c r="D78" s="259">
        <f>SUM(D73:D75)</f>
        <v>0</v>
      </c>
      <c r="E78" s="260"/>
      <c r="F78" s="148">
        <f>SUM(F73:F75)</f>
        <v>0</v>
      </c>
      <c r="G78" s="149">
        <f>SUM(G73:G76)</f>
        <v>0</v>
      </c>
      <c r="H78" s="151">
        <f>SUM(H73:H75)</f>
        <v>0</v>
      </c>
      <c r="I78" s="164">
        <f>SUM(I73:I75)</f>
        <v>0</v>
      </c>
    </row>
    <row r="79" spans="1:10" s="37" customFormat="1" ht="15.75" customHeight="1" x14ac:dyDescent="0.25">
      <c r="A79" s="40"/>
      <c r="B79" s="219" t="s">
        <v>393</v>
      </c>
      <c r="C79" s="220"/>
      <c r="D79" s="220"/>
      <c r="E79" s="220"/>
      <c r="F79" s="220"/>
      <c r="G79" s="220"/>
      <c r="H79" s="220"/>
      <c r="I79" s="221"/>
    </row>
    <row r="80" spans="1:10" s="138" customFormat="1" ht="31.5" customHeight="1" x14ac:dyDescent="0.25">
      <c r="A80" s="135"/>
      <c r="B80" s="288" t="s">
        <v>52</v>
      </c>
      <c r="C80" s="289"/>
      <c r="D80" s="290" t="s">
        <v>53</v>
      </c>
      <c r="E80" s="291"/>
      <c r="F80" s="136" t="s">
        <v>496</v>
      </c>
      <c r="G80" s="136" t="s">
        <v>54</v>
      </c>
      <c r="H80" s="292"/>
      <c r="I80" s="293"/>
      <c r="J80" s="137"/>
    </row>
    <row r="81" spans="1:10" s="37" customFormat="1" ht="15.75" x14ac:dyDescent="0.25">
      <c r="A81" s="40"/>
      <c r="B81" s="430"/>
      <c r="C81" s="431"/>
      <c r="D81" s="402">
        <f>+G54</f>
        <v>89750871.070000008</v>
      </c>
      <c r="E81" s="403"/>
      <c r="F81" s="107"/>
      <c r="G81" s="145">
        <f>+G55</f>
        <v>0</v>
      </c>
      <c r="H81" s="294"/>
      <c r="I81" s="295"/>
    </row>
    <row r="82" spans="1:10" s="37" customFormat="1" ht="15.75" x14ac:dyDescent="0.25">
      <c r="A82" s="40"/>
      <c r="B82" s="251" t="s">
        <v>394</v>
      </c>
      <c r="C82" s="252"/>
      <c r="D82" s="400">
        <f>+D78+D81</f>
        <v>89750871.070000008</v>
      </c>
      <c r="E82" s="401"/>
      <c r="F82" s="67">
        <f>+F81+F78</f>
        <v>0</v>
      </c>
      <c r="G82" s="146">
        <f>+G78+G81</f>
        <v>0</v>
      </c>
      <c r="H82" s="294"/>
      <c r="I82" s="295"/>
    </row>
    <row r="83" spans="1:10" ht="10.5" customHeight="1" x14ac:dyDescent="0.25">
      <c r="A83" s="44"/>
      <c r="B83" s="63"/>
      <c r="C83" s="51"/>
      <c r="D83" s="398"/>
      <c r="E83" s="399"/>
      <c r="F83" s="51"/>
      <c r="G83" s="52"/>
      <c r="H83" s="296"/>
      <c r="I83" s="297"/>
    </row>
    <row r="84" spans="1:10" ht="18" x14ac:dyDescent="0.25">
      <c r="A84" s="44"/>
      <c r="B84" s="219" t="s">
        <v>58</v>
      </c>
      <c r="C84" s="220"/>
      <c r="D84" s="220"/>
      <c r="E84" s="220"/>
      <c r="F84" s="220"/>
      <c r="G84" s="220"/>
      <c r="H84" s="220"/>
      <c r="I84" s="221"/>
    </row>
    <row r="85" spans="1:10" ht="31.5" x14ac:dyDescent="0.25">
      <c r="A85" s="44"/>
      <c r="B85" s="90" t="s">
        <v>52</v>
      </c>
      <c r="C85" s="88" t="s">
        <v>59</v>
      </c>
      <c r="D85" s="263" t="s">
        <v>38</v>
      </c>
      <c r="E85" s="264"/>
      <c r="F85" s="88" t="s">
        <v>60</v>
      </c>
      <c r="G85" s="88" t="s">
        <v>61</v>
      </c>
      <c r="H85" s="88" t="s">
        <v>62</v>
      </c>
      <c r="I85" s="89" t="s">
        <v>50</v>
      </c>
    </row>
    <row r="86" spans="1:10" s="120" customFormat="1" ht="15.75" x14ac:dyDescent="0.25">
      <c r="B86" s="91">
        <f>B73</f>
        <v>0</v>
      </c>
      <c r="C86" s="92">
        <v>0</v>
      </c>
      <c r="D86" s="396">
        <v>0</v>
      </c>
      <c r="E86" s="397"/>
      <c r="F86" s="92">
        <f>+C86+D86</f>
        <v>0</v>
      </c>
      <c r="G86" s="99"/>
      <c r="H86" s="99"/>
      <c r="I86" s="108"/>
      <c r="J86" s="121"/>
    </row>
    <row r="87" spans="1:10" s="120" customFormat="1" ht="15.75" x14ac:dyDescent="0.25">
      <c r="B87" s="122">
        <f>B75</f>
        <v>0</v>
      </c>
      <c r="C87" s="123">
        <f>+G53</f>
        <v>1376324.9</v>
      </c>
      <c r="D87" s="396">
        <f>+G52</f>
        <v>88374546.170000002</v>
      </c>
      <c r="E87" s="397"/>
      <c r="F87" s="123">
        <f>+C87+D87</f>
        <v>89750871.070000008</v>
      </c>
      <c r="G87" s="124"/>
      <c r="H87" s="124"/>
      <c r="I87" s="108"/>
    </row>
    <row r="88" spans="1:10" s="120" customFormat="1" ht="15.75" x14ac:dyDescent="0.25">
      <c r="B88" s="125" t="str">
        <f>B78</f>
        <v>TOTAL PAGADO</v>
      </c>
      <c r="C88" s="129">
        <f>SUM(C86:C87)</f>
        <v>1376324.9</v>
      </c>
      <c r="D88" s="350">
        <f>SUM(D86:D87)</f>
        <v>88374546.170000002</v>
      </c>
      <c r="E88" s="351"/>
      <c r="F88" s="129">
        <f>SUM(C88:D88)</f>
        <v>89750871.070000008</v>
      </c>
      <c r="G88" s="130"/>
      <c r="H88" s="130"/>
      <c r="I88" s="131"/>
    </row>
    <row r="89" spans="1:10" ht="10.5" customHeight="1" x14ac:dyDescent="0.25">
      <c r="B89" s="57"/>
      <c r="C89" s="162"/>
      <c r="D89" s="165"/>
      <c r="E89" s="165"/>
      <c r="F89" s="166"/>
      <c r="G89" s="167"/>
      <c r="H89" s="13"/>
      <c r="I89" s="14"/>
    </row>
    <row r="90" spans="1:10" ht="15.75" customHeight="1" thickBot="1" x14ac:dyDescent="0.3">
      <c r="B90" s="219" t="s">
        <v>75</v>
      </c>
      <c r="C90" s="220"/>
      <c r="D90" s="220"/>
      <c r="E90" s="220"/>
      <c r="F90" s="220"/>
      <c r="G90" s="220"/>
      <c r="H90" s="220"/>
      <c r="I90" s="221"/>
    </row>
    <row r="91" spans="1:10" ht="32.25" thickBot="1" x14ac:dyDescent="0.3">
      <c r="B91" s="93" t="s">
        <v>390</v>
      </c>
      <c r="C91" s="406" t="s">
        <v>391</v>
      </c>
      <c r="D91" s="407"/>
      <c r="E91" s="408"/>
      <c r="F91" s="249" t="s">
        <v>406</v>
      </c>
      <c r="G91" s="381"/>
      <c r="H91" s="249" t="s">
        <v>407</v>
      </c>
      <c r="I91" s="250"/>
    </row>
    <row r="92" spans="1:10" ht="18" customHeight="1" x14ac:dyDescent="0.25">
      <c r="B92" s="60"/>
      <c r="C92" s="409"/>
      <c r="D92" s="410"/>
      <c r="E92" s="411"/>
      <c r="F92" s="382"/>
      <c r="G92" s="383"/>
      <c r="H92" s="354"/>
      <c r="I92" s="355"/>
    </row>
    <row r="93" spans="1:10" ht="18" customHeight="1" x14ac:dyDescent="0.25">
      <c r="B93" s="66"/>
      <c r="C93" s="412"/>
      <c r="D93" s="412"/>
      <c r="E93" s="412"/>
      <c r="F93" s="342"/>
      <c r="G93" s="343"/>
      <c r="H93" s="354"/>
      <c r="I93" s="355"/>
    </row>
    <row r="94" spans="1:10" ht="18" customHeight="1" thickBot="1" x14ac:dyDescent="0.3">
      <c r="B94" s="50"/>
      <c r="C94" s="413"/>
      <c r="D94" s="414"/>
      <c r="E94" s="415"/>
      <c r="F94" s="384"/>
      <c r="G94" s="385"/>
      <c r="H94" s="404"/>
      <c r="I94" s="405"/>
    </row>
    <row r="95" spans="1:10" ht="11.25" customHeight="1" thickBot="1" x14ac:dyDescent="0.3">
      <c r="B95" s="57"/>
      <c r="C95" s="168"/>
      <c r="D95" s="168"/>
      <c r="E95" s="168"/>
      <c r="F95" s="168"/>
      <c r="G95" s="169"/>
      <c r="H95" s="169"/>
      <c r="I95" s="58"/>
    </row>
    <row r="96" spans="1:10" ht="18" customHeight="1" x14ac:dyDescent="0.25">
      <c r="B96" s="344" t="s">
        <v>501</v>
      </c>
      <c r="C96" s="345"/>
      <c r="D96" s="345"/>
      <c r="E96" s="345"/>
      <c r="F96" s="345"/>
      <c r="G96" s="345"/>
      <c r="H96" s="345"/>
      <c r="I96" s="346"/>
    </row>
    <row r="97" spans="2:10" ht="18" customHeight="1" thickBot="1" x14ac:dyDescent="0.3">
      <c r="B97" s="347"/>
      <c r="C97" s="348"/>
      <c r="D97" s="348"/>
      <c r="E97" s="348"/>
      <c r="F97" s="348"/>
      <c r="G97" s="348"/>
      <c r="H97" s="348"/>
      <c r="I97" s="349"/>
    </row>
    <row r="98" spans="2:10" ht="48.75" customHeight="1" thickBot="1" x14ac:dyDescent="0.3">
      <c r="B98" s="94" t="s">
        <v>395</v>
      </c>
      <c r="C98" s="95"/>
      <c r="D98" s="225"/>
      <c r="E98" s="226"/>
      <c r="F98" s="227"/>
      <c r="G98" s="225"/>
      <c r="H98" s="226"/>
      <c r="I98" s="227"/>
    </row>
    <row r="99" spans="2:10" ht="36" customHeight="1" x14ac:dyDescent="0.25">
      <c r="B99" s="386" t="s">
        <v>499</v>
      </c>
      <c r="C99" s="387"/>
      <c r="D99" s="391" t="s">
        <v>625</v>
      </c>
      <c r="E99" s="391"/>
      <c r="F99" s="392"/>
      <c r="G99" s="96" t="s">
        <v>430</v>
      </c>
      <c r="H99" s="352"/>
      <c r="I99" s="353"/>
    </row>
    <row r="100" spans="2:10" ht="29.25" customHeight="1" thickBot="1" x14ac:dyDescent="0.3">
      <c r="B100" s="388" t="s">
        <v>78</v>
      </c>
      <c r="C100" s="389"/>
      <c r="D100" s="390" t="s">
        <v>626</v>
      </c>
      <c r="E100" s="390"/>
      <c r="F100" s="375"/>
      <c r="G100" s="97" t="s">
        <v>78</v>
      </c>
      <c r="H100" s="374"/>
      <c r="I100" s="375"/>
      <c r="J100" s="46"/>
    </row>
  </sheetData>
  <mergeCells count="170">
    <mergeCell ref="B1:I2"/>
    <mergeCell ref="I29:I30"/>
    <mergeCell ref="G33:H33"/>
    <mergeCell ref="G29:H29"/>
    <mergeCell ref="G38:H38"/>
    <mergeCell ref="B51:G51"/>
    <mergeCell ref="B81:C81"/>
    <mergeCell ref="B29:C30"/>
    <mergeCell ref="D29:D30"/>
    <mergeCell ref="F29:F30"/>
    <mergeCell ref="E29:E30"/>
    <mergeCell ref="D48:E48"/>
    <mergeCell ref="D47:E47"/>
    <mergeCell ref="D46:E46"/>
    <mergeCell ref="D45:E45"/>
    <mergeCell ref="D44:E44"/>
    <mergeCell ref="B43:E43"/>
    <mergeCell ref="B31:C31"/>
    <mergeCell ref="B32:C32"/>
    <mergeCell ref="D55:E55"/>
    <mergeCell ref="B11:C11"/>
    <mergeCell ref="B13:C13"/>
    <mergeCell ref="D19:I19"/>
    <mergeCell ref="B12:C12"/>
    <mergeCell ref="H100:I100"/>
    <mergeCell ref="B65:C65"/>
    <mergeCell ref="B66:C66"/>
    <mergeCell ref="B67:C67"/>
    <mergeCell ref="F91:G91"/>
    <mergeCell ref="F92:G92"/>
    <mergeCell ref="F94:G94"/>
    <mergeCell ref="H93:I93"/>
    <mergeCell ref="B99:C99"/>
    <mergeCell ref="B100:C100"/>
    <mergeCell ref="D100:F100"/>
    <mergeCell ref="D99:F99"/>
    <mergeCell ref="D68:F68"/>
    <mergeCell ref="D87:E87"/>
    <mergeCell ref="D86:E86"/>
    <mergeCell ref="D85:E85"/>
    <mergeCell ref="D83:E83"/>
    <mergeCell ref="D82:E82"/>
    <mergeCell ref="D81:E81"/>
    <mergeCell ref="H94:I94"/>
    <mergeCell ref="C91:E91"/>
    <mergeCell ref="C92:E92"/>
    <mergeCell ref="C93:E93"/>
    <mergeCell ref="C94:E94"/>
    <mergeCell ref="F93:G93"/>
    <mergeCell ref="B96:I97"/>
    <mergeCell ref="D88:E88"/>
    <mergeCell ref="H99:I99"/>
    <mergeCell ref="H92:I92"/>
    <mergeCell ref="B34:C34"/>
    <mergeCell ref="B35:C35"/>
    <mergeCell ref="B36:C36"/>
    <mergeCell ref="B37:C37"/>
    <mergeCell ref="B38:C38"/>
    <mergeCell ref="F44:G44"/>
    <mergeCell ref="F45:G45"/>
    <mergeCell ref="F46:G46"/>
    <mergeCell ref="B50:I50"/>
    <mergeCell ref="B39:F39"/>
    <mergeCell ref="B70:I70"/>
    <mergeCell ref="B57:C57"/>
    <mergeCell ref="D57:G57"/>
    <mergeCell ref="B71:I71"/>
    <mergeCell ref="B90:I90"/>
    <mergeCell ref="B64:I64"/>
    <mergeCell ref="B60:C60"/>
    <mergeCell ref="D65:F65"/>
    <mergeCell ref="B56:C56"/>
    <mergeCell ref="D12:I12"/>
    <mergeCell ref="D16:F16"/>
    <mergeCell ref="B28:I28"/>
    <mergeCell ref="B6:I6"/>
    <mergeCell ref="D10:I10"/>
    <mergeCell ref="H7:I7"/>
    <mergeCell ref="H9:I9"/>
    <mergeCell ref="B7:C7"/>
    <mergeCell ref="B9:C9"/>
    <mergeCell ref="B10:C10"/>
    <mergeCell ref="B8:C8"/>
    <mergeCell ref="H8:I8"/>
    <mergeCell ref="D8:F8"/>
    <mergeCell ref="D7:F7"/>
    <mergeCell ref="D9:F9"/>
    <mergeCell ref="D11:I11"/>
    <mergeCell ref="H21:I21"/>
    <mergeCell ref="H13:I13"/>
    <mergeCell ref="H14:I14"/>
    <mergeCell ref="H15:I15"/>
    <mergeCell ref="H16:I16"/>
    <mergeCell ref="H18:I18"/>
    <mergeCell ref="D13:F13"/>
    <mergeCell ref="D14:F14"/>
    <mergeCell ref="B24:C24"/>
    <mergeCell ref="F24:I24"/>
    <mergeCell ref="F26:I26"/>
    <mergeCell ref="F27:I27"/>
    <mergeCell ref="D21:F21"/>
    <mergeCell ref="B14:C14"/>
    <mergeCell ref="B15:C15"/>
    <mergeCell ref="B16:C16"/>
    <mergeCell ref="B18:C18"/>
    <mergeCell ref="B19:C19"/>
    <mergeCell ref="D17:F17"/>
    <mergeCell ref="H17:I17"/>
    <mergeCell ref="B25:C25"/>
    <mergeCell ref="F25:I25"/>
    <mergeCell ref="B79:I79"/>
    <mergeCell ref="B84:I84"/>
    <mergeCell ref="D67:F67"/>
    <mergeCell ref="B52:C53"/>
    <mergeCell ref="B54:C54"/>
    <mergeCell ref="B72:C72"/>
    <mergeCell ref="B73:C73"/>
    <mergeCell ref="B75:C75"/>
    <mergeCell ref="B80:C80"/>
    <mergeCell ref="D80:E80"/>
    <mergeCell ref="B74:C74"/>
    <mergeCell ref="B76:C76"/>
    <mergeCell ref="B77:C77"/>
    <mergeCell ref="H80:I83"/>
    <mergeCell ref="D56:E56"/>
    <mergeCell ref="D54:E54"/>
    <mergeCell ref="D52:E53"/>
    <mergeCell ref="D62:E62"/>
    <mergeCell ref="D41:F41"/>
    <mergeCell ref="D61:E61"/>
    <mergeCell ref="D60:E60"/>
    <mergeCell ref="D78:E78"/>
    <mergeCell ref="D75:E75"/>
    <mergeCell ref="D73:E73"/>
    <mergeCell ref="D72:E72"/>
    <mergeCell ref="F43:H43"/>
    <mergeCell ref="F47:G47"/>
    <mergeCell ref="F48:G48"/>
    <mergeCell ref="D74:E74"/>
    <mergeCell ref="D76:E76"/>
    <mergeCell ref="D77:E77"/>
    <mergeCell ref="B59:I59"/>
    <mergeCell ref="B78:C78"/>
    <mergeCell ref="B61:C61"/>
    <mergeCell ref="B62:C62"/>
    <mergeCell ref="B40:C41"/>
    <mergeCell ref="B3:I3"/>
    <mergeCell ref="B4:I4"/>
    <mergeCell ref="B5:C5"/>
    <mergeCell ref="D5:F5"/>
    <mergeCell ref="G98:I98"/>
    <mergeCell ref="D98:F98"/>
    <mergeCell ref="B68:C68"/>
    <mergeCell ref="H39:H41"/>
    <mergeCell ref="I39:I41"/>
    <mergeCell ref="B17:C17"/>
    <mergeCell ref="D15:F15"/>
    <mergeCell ref="D18:F18"/>
    <mergeCell ref="D20:F20"/>
    <mergeCell ref="H20:I20"/>
    <mergeCell ref="B55:C55"/>
    <mergeCell ref="B23:I23"/>
    <mergeCell ref="B20:C20"/>
    <mergeCell ref="B21:C21"/>
    <mergeCell ref="B26:C26"/>
    <mergeCell ref="B27:C27"/>
    <mergeCell ref="H91:I91"/>
    <mergeCell ref="B82:C82"/>
    <mergeCell ref="D66:F66"/>
    <mergeCell ref="D40:F40"/>
  </mergeCells>
  <pageMargins left="0.70866141732283472" right="0.70866141732283472" top="0.74803149606299213" bottom="0.74803149606299213" header="0.31496062992125984" footer="0.31496062992125984"/>
  <pageSetup scale="48" fitToHeight="0" orientation="portrait" r:id="rId1"/>
  <rowBreaks count="1" manualBreakCount="1">
    <brk id="69" max="7" man="1"/>
  </row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244806B4-7DC8-4EC3-9F7F-DEC7007C7886}">
          <x14:formula1>
            <xm:f>'LISTADO PCI''s'!$F$2:$F$35</xm:f>
          </x14:formula1>
          <xm:sqref>D13:F13</xm:sqref>
        </x14:dataValidation>
        <x14:dataValidation type="list" allowBlank="1" showInputMessage="1" showErrorMessage="1" xr:uid="{CEF3FFDA-487B-44C0-8145-13A63D0F0FA4}">
          <x14:formula1>
            <xm:f>'LISTADO PCI''s'!$A$2:$A$152</xm:f>
          </x14:formula1>
          <xm:sqref>D14:F14 D8:F8</xm:sqref>
        </x14:dataValidation>
        <x14:dataValidation type="list" allowBlank="1" showInputMessage="1" showErrorMessage="1" xr:uid="{00000000-0002-0000-0000-000000000000}">
          <x14:formula1>
            <xm:f>LISTAS!$B$1:$B$3</xm:f>
          </x14:formula1>
          <xm:sqref>D55</xm:sqref>
        </x14:dataValidation>
        <x14:dataValidation type="list" allowBlank="1" showInputMessage="1" showErrorMessage="1" xr:uid="{00000000-0002-0000-0000-000002000000}">
          <x14:formula1>
            <xm:f>LISTAS!$A$2:$A$3</xm:f>
          </x14:formula1>
          <xm:sqref>I60 G62 G60 I43 D60:D62 H17:I17</xm:sqref>
        </x14:dataValidation>
        <x14:dataValidation type="list" allowBlank="1" showInputMessage="1" showErrorMessage="1" xr:uid="{1C79FC32-5595-4DA8-90D8-859269630129}">
          <x14:formula1>
            <xm:f>LISTAS!$H$3:$H$4</xm:f>
          </x14:formula1>
          <xm:sqref>F92:G94</xm:sqref>
        </x14:dataValidation>
        <x14:dataValidation type="list" allowBlank="1" showInputMessage="1" showErrorMessage="1" xr:uid="{00000000-0002-0000-0000-000003000000}">
          <x14:formula1>
            <xm:f>LISTAS!$E$4:$E$12</xm:f>
          </x14:formula1>
          <xm:sqref>D12:I12</xm:sqref>
        </x14:dataValidation>
        <x14:dataValidation type="list" allowBlank="1" showInputMessage="1" showErrorMessage="1" xr:uid="{30CAF39C-B3FA-409D-B380-83EFCA7C57B4}">
          <x14:formula1>
            <xm:f>LISTAS!$A$5:$A$9</xm:f>
          </x14:formula1>
          <xm:sqref>H14:I14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1"/>
  <sheetViews>
    <sheetView workbookViewId="0">
      <selection activeCell="D8" sqref="D8:F8"/>
    </sheetView>
  </sheetViews>
  <sheetFormatPr baseColWidth="10" defaultRowHeight="15" x14ac:dyDescent="0.25"/>
  <cols>
    <col min="1" max="1" width="18.42578125" style="45" customWidth="1"/>
    <col min="2" max="2" width="22.5703125" style="15" customWidth="1"/>
    <col min="3" max="3" width="29.85546875" style="15" customWidth="1"/>
    <col min="4" max="4" width="18.42578125" style="15" customWidth="1"/>
    <col min="5" max="5" width="26.140625" style="15" customWidth="1"/>
    <col min="6" max="6" width="17.5703125" style="15" customWidth="1"/>
  </cols>
  <sheetData>
    <row r="1" spans="1:8" ht="15.75" thickBot="1" x14ac:dyDescent="0.3">
      <c r="A1" s="31"/>
      <c r="B1" s="30" t="s">
        <v>30</v>
      </c>
      <c r="C1" s="30"/>
      <c r="D1" s="30"/>
      <c r="E1" s="30"/>
      <c r="F1" s="30"/>
    </row>
    <row r="2" spans="1:8" ht="30" x14ac:dyDescent="0.25">
      <c r="A2" s="1" t="s">
        <v>0</v>
      </c>
      <c r="B2" s="32" t="s">
        <v>1</v>
      </c>
      <c r="C2" s="30"/>
      <c r="D2" s="30"/>
      <c r="E2" s="33" t="s">
        <v>2</v>
      </c>
      <c r="F2" s="30"/>
    </row>
    <row r="3" spans="1:8" ht="15.75" thickBot="1" x14ac:dyDescent="0.3">
      <c r="A3" s="2" t="s">
        <v>4</v>
      </c>
      <c r="B3" s="32" t="s">
        <v>5</v>
      </c>
      <c r="C3"/>
      <c r="D3" s="30"/>
      <c r="F3" s="30"/>
      <c r="H3" t="s">
        <v>408</v>
      </c>
    </row>
    <row r="4" spans="1:8" ht="19.5" thickBot="1" x14ac:dyDescent="0.3">
      <c r="A4" s="4"/>
      <c r="B4" s="3"/>
      <c r="C4"/>
      <c r="D4" s="3"/>
      <c r="E4" s="16" t="s">
        <v>9</v>
      </c>
      <c r="F4" s="5"/>
      <c r="H4" t="s">
        <v>409</v>
      </c>
    </row>
    <row r="5" spans="1:8" ht="18.75" x14ac:dyDescent="0.25">
      <c r="A5" s="34" t="s">
        <v>417</v>
      </c>
      <c r="B5" s="5"/>
      <c r="C5"/>
      <c r="D5" s="5"/>
      <c r="E5" s="16" t="s">
        <v>443</v>
      </c>
      <c r="F5" s="5"/>
    </row>
    <row r="6" spans="1:8" ht="18.75" x14ac:dyDescent="0.25">
      <c r="A6" s="35" t="s">
        <v>418</v>
      </c>
      <c r="B6" s="5"/>
      <c r="C6"/>
      <c r="D6" s="5"/>
      <c r="E6" s="16" t="s">
        <v>442</v>
      </c>
      <c r="F6" s="5"/>
    </row>
    <row r="7" spans="1:8" ht="18.75" x14ac:dyDescent="0.25">
      <c r="A7" s="35" t="s">
        <v>447</v>
      </c>
      <c r="B7" s="5"/>
      <c r="C7"/>
      <c r="D7" s="5"/>
      <c r="E7" s="16" t="s">
        <v>7</v>
      </c>
      <c r="F7" s="5"/>
    </row>
    <row r="8" spans="1:8" ht="18.75" x14ac:dyDescent="0.25">
      <c r="A8" s="35" t="s">
        <v>419</v>
      </c>
      <c r="B8" s="5"/>
      <c r="C8" s="5"/>
      <c r="D8" s="5"/>
      <c r="E8" s="16" t="s">
        <v>8</v>
      </c>
      <c r="F8" s="5"/>
    </row>
    <row r="9" spans="1:8" ht="18.75" x14ac:dyDescent="0.25">
      <c r="A9" s="35" t="s">
        <v>420</v>
      </c>
      <c r="B9" s="5"/>
      <c r="C9" s="5"/>
      <c r="D9" s="5"/>
      <c r="E9" s="16" t="s">
        <v>444</v>
      </c>
      <c r="F9" s="5"/>
    </row>
    <row r="10" spans="1:8" ht="18.75" x14ac:dyDescent="0.25">
      <c r="A10" s="5"/>
      <c r="B10" s="5"/>
      <c r="C10" s="5"/>
      <c r="D10" s="5"/>
      <c r="E10" s="16" t="s">
        <v>11</v>
      </c>
      <c r="F10" s="5"/>
    </row>
    <row r="11" spans="1:8" ht="18.75" x14ac:dyDescent="0.25">
      <c r="A11" s="5"/>
      <c r="B11" s="5"/>
      <c r="C11" s="5"/>
      <c r="D11" s="5"/>
      <c r="E11" s="16" t="s">
        <v>6</v>
      </c>
      <c r="F11" s="5"/>
    </row>
    <row r="12" spans="1:8" ht="18.75" x14ac:dyDescent="0.25">
      <c r="A12" s="15"/>
      <c r="E12" s="16" t="s">
        <v>88</v>
      </c>
      <c r="F12" s="5"/>
    </row>
    <row r="13" spans="1:8" x14ac:dyDescent="0.25">
      <c r="A13" s="15"/>
      <c r="E13" s="5"/>
      <c r="F13" s="5"/>
    </row>
    <row r="14" spans="1:8" x14ac:dyDescent="0.25">
      <c r="A14" s="15"/>
      <c r="E14" s="5"/>
      <c r="F14" s="5"/>
    </row>
    <row r="15" spans="1:8" x14ac:dyDescent="0.25">
      <c r="A15" s="15"/>
      <c r="E15" s="5"/>
      <c r="F15" s="5"/>
    </row>
    <row r="16" spans="1:8" x14ac:dyDescent="0.25">
      <c r="A16" s="15"/>
      <c r="E16" s="5"/>
      <c r="F16" s="5"/>
    </row>
    <row r="17" spans="1:6" x14ac:dyDescent="0.25">
      <c r="A17" s="15"/>
      <c r="E17" s="5"/>
      <c r="F17" s="5"/>
    </row>
    <row r="18" spans="1:6" x14ac:dyDescent="0.25">
      <c r="A18" s="15"/>
      <c r="E18" s="5"/>
      <c r="F18" s="5"/>
    </row>
    <row r="19" spans="1:6" x14ac:dyDescent="0.25">
      <c r="A19" s="15"/>
      <c r="E19" s="5"/>
      <c r="F19" s="5"/>
    </row>
    <row r="20" spans="1:6" x14ac:dyDescent="0.25">
      <c r="A20" s="15"/>
      <c r="E20" s="5"/>
      <c r="F20" s="5"/>
    </row>
    <row r="21" spans="1:6" x14ac:dyDescent="0.25">
      <c r="A21" s="15"/>
      <c r="E21" s="5"/>
      <c r="F21" s="5"/>
    </row>
    <row r="22" spans="1:6" x14ac:dyDescent="0.25">
      <c r="A22" s="15"/>
      <c r="E22" s="5"/>
      <c r="F22" s="5"/>
    </row>
    <row r="23" spans="1:6" x14ac:dyDescent="0.25">
      <c r="A23" s="15"/>
      <c r="E23" s="5"/>
      <c r="F23" s="5"/>
    </row>
    <row r="24" spans="1:6" x14ac:dyDescent="0.25">
      <c r="A24" s="15"/>
      <c r="E24" s="5"/>
      <c r="F24" s="5"/>
    </row>
    <row r="25" spans="1:6" x14ac:dyDescent="0.25">
      <c r="A25" s="15"/>
      <c r="E25" s="5"/>
      <c r="F25" s="5"/>
    </row>
    <row r="26" spans="1:6" x14ac:dyDescent="0.25">
      <c r="A26" s="15"/>
      <c r="E26" s="5"/>
      <c r="F26" s="5"/>
    </row>
    <row r="27" spans="1:6" x14ac:dyDescent="0.25">
      <c r="A27" s="15"/>
      <c r="E27" s="5"/>
      <c r="F27" s="5"/>
    </row>
    <row r="28" spans="1:6" x14ac:dyDescent="0.25">
      <c r="A28" s="15"/>
      <c r="E28" s="5"/>
      <c r="F28" s="5"/>
    </row>
    <row r="29" spans="1:6" x14ac:dyDescent="0.25">
      <c r="A29" s="15"/>
      <c r="E29" s="5"/>
      <c r="F29" s="5"/>
    </row>
    <row r="30" spans="1:6" x14ac:dyDescent="0.25">
      <c r="A30" s="15"/>
      <c r="E30" s="5"/>
      <c r="F30" s="5"/>
    </row>
    <row r="31" spans="1:6" x14ac:dyDescent="0.25">
      <c r="A31" s="15"/>
      <c r="E31" s="5"/>
      <c r="F31" s="5"/>
    </row>
    <row r="32" spans="1:6" x14ac:dyDescent="0.25">
      <c r="A32" s="15"/>
      <c r="E32" s="5"/>
      <c r="F32" s="5"/>
    </row>
    <row r="33" spans="1:6" x14ac:dyDescent="0.25">
      <c r="A33" s="15"/>
      <c r="E33" s="5"/>
      <c r="F33" s="5"/>
    </row>
    <row r="34" spans="1:6" x14ac:dyDescent="0.25">
      <c r="A34" s="15"/>
      <c r="E34" s="5"/>
      <c r="F34" s="5"/>
    </row>
    <row r="35" spans="1:6" x14ac:dyDescent="0.25">
      <c r="A35" s="15"/>
      <c r="E35" s="5"/>
      <c r="F35" s="5"/>
    </row>
    <row r="36" spans="1:6" x14ac:dyDescent="0.25">
      <c r="A36" s="15"/>
      <c r="E36" s="5"/>
      <c r="F36" s="5"/>
    </row>
    <row r="37" spans="1:6" x14ac:dyDescent="0.25">
      <c r="A37" s="15"/>
      <c r="E37" s="5"/>
      <c r="F37" s="5"/>
    </row>
    <row r="38" spans="1:6" x14ac:dyDescent="0.25">
      <c r="A38" s="15"/>
      <c r="E38" s="5"/>
      <c r="F38" s="5"/>
    </row>
    <row r="39" spans="1:6" x14ac:dyDescent="0.25">
      <c r="A39" s="15"/>
      <c r="E39" s="5"/>
      <c r="F39" s="5"/>
    </row>
    <row r="40" spans="1:6" x14ac:dyDescent="0.25">
      <c r="A40" s="15"/>
      <c r="E40" s="5"/>
      <c r="F40" s="5"/>
    </row>
    <row r="41" spans="1:6" x14ac:dyDescent="0.25">
      <c r="A41" s="15"/>
      <c r="E41" s="5"/>
      <c r="F41" s="5"/>
    </row>
    <row r="42" spans="1:6" x14ac:dyDescent="0.25">
      <c r="A42" s="15"/>
      <c r="E42" s="5"/>
      <c r="F42" s="5"/>
    </row>
    <row r="43" spans="1:6" x14ac:dyDescent="0.25">
      <c r="A43" s="15"/>
      <c r="E43" s="5"/>
      <c r="F43" s="5"/>
    </row>
    <row r="44" spans="1:6" x14ac:dyDescent="0.25">
      <c r="A44" s="15"/>
      <c r="E44" s="5"/>
      <c r="F44" s="5"/>
    </row>
    <row r="45" spans="1:6" x14ac:dyDescent="0.25">
      <c r="A45" s="15"/>
      <c r="E45" s="5"/>
      <c r="F45" s="5"/>
    </row>
    <row r="46" spans="1:6" x14ac:dyDescent="0.25">
      <c r="A46" s="15"/>
      <c r="E46" s="5"/>
      <c r="F46" s="5"/>
    </row>
    <row r="47" spans="1:6" x14ac:dyDescent="0.25">
      <c r="A47" s="15"/>
      <c r="E47" s="5"/>
      <c r="F47" s="5"/>
    </row>
    <row r="48" spans="1:6" x14ac:dyDescent="0.25">
      <c r="A48" s="15"/>
      <c r="E48" s="5"/>
      <c r="F48" s="5"/>
    </row>
    <row r="49" spans="1:6" x14ac:dyDescent="0.25">
      <c r="A49" s="15"/>
      <c r="E49" s="5"/>
      <c r="F49" s="5"/>
    </row>
    <row r="50" spans="1:6" x14ac:dyDescent="0.25">
      <c r="A50" s="15"/>
      <c r="E50" s="5"/>
      <c r="F50" s="5"/>
    </row>
    <row r="51" spans="1:6" x14ac:dyDescent="0.25">
      <c r="A51" s="15"/>
      <c r="F51" s="5"/>
    </row>
    <row r="52" spans="1:6" x14ac:dyDescent="0.25">
      <c r="A52" s="15"/>
      <c r="F52" s="5"/>
    </row>
    <row r="53" spans="1:6" x14ac:dyDescent="0.25">
      <c r="A53" s="15"/>
      <c r="F53" s="5"/>
    </row>
    <row r="54" spans="1:6" x14ac:dyDescent="0.25">
      <c r="A54" s="15"/>
      <c r="F54" s="5"/>
    </row>
    <row r="55" spans="1:6" x14ac:dyDescent="0.25">
      <c r="A55" s="15"/>
      <c r="F55" s="5"/>
    </row>
    <row r="56" spans="1:6" x14ac:dyDescent="0.25">
      <c r="A56" s="15"/>
      <c r="F56" s="5"/>
    </row>
    <row r="57" spans="1:6" x14ac:dyDescent="0.25">
      <c r="A57" s="15"/>
      <c r="F57" s="5"/>
    </row>
    <row r="58" spans="1:6" x14ac:dyDescent="0.25">
      <c r="A58" s="15"/>
      <c r="F58" s="5"/>
    </row>
    <row r="59" spans="1:6" x14ac:dyDescent="0.25">
      <c r="A59" s="15"/>
      <c r="F59" s="5"/>
    </row>
    <row r="60" spans="1:6" x14ac:dyDescent="0.25">
      <c r="A60" s="15"/>
      <c r="F60" s="5"/>
    </row>
    <row r="61" spans="1:6" x14ac:dyDescent="0.25">
      <c r="A61" s="15"/>
      <c r="F61" s="5"/>
    </row>
    <row r="62" spans="1:6" x14ac:dyDescent="0.25">
      <c r="A62" s="15"/>
      <c r="F62" s="5"/>
    </row>
    <row r="63" spans="1:6" x14ac:dyDescent="0.25">
      <c r="A63" s="15"/>
      <c r="F63" s="5"/>
    </row>
    <row r="64" spans="1:6" x14ac:dyDescent="0.25">
      <c r="A64" s="15"/>
      <c r="F64" s="5"/>
    </row>
    <row r="65" spans="1:6" x14ac:dyDescent="0.25">
      <c r="A65" s="15"/>
      <c r="F65" s="5"/>
    </row>
    <row r="66" spans="1:6" x14ac:dyDescent="0.25">
      <c r="A66" s="15"/>
      <c r="F66" s="5"/>
    </row>
    <row r="67" spans="1:6" x14ac:dyDescent="0.25">
      <c r="A67" s="15"/>
      <c r="F67" s="5"/>
    </row>
    <row r="68" spans="1:6" x14ac:dyDescent="0.25">
      <c r="A68" s="15"/>
      <c r="F68" s="5"/>
    </row>
    <row r="69" spans="1:6" x14ac:dyDescent="0.25">
      <c r="A69" s="15"/>
      <c r="F69" s="5"/>
    </row>
    <row r="70" spans="1:6" x14ac:dyDescent="0.25">
      <c r="A70" s="15"/>
      <c r="F70" s="5"/>
    </row>
    <row r="71" spans="1:6" x14ac:dyDescent="0.25">
      <c r="A71" s="15"/>
      <c r="F71" s="5"/>
    </row>
    <row r="72" spans="1:6" x14ac:dyDescent="0.25">
      <c r="A72" s="15"/>
      <c r="F72" s="5"/>
    </row>
    <row r="73" spans="1:6" x14ac:dyDescent="0.25">
      <c r="A73" s="15"/>
      <c r="F73" s="5"/>
    </row>
    <row r="74" spans="1:6" x14ac:dyDescent="0.25">
      <c r="A74" s="15"/>
      <c r="F74" s="5"/>
    </row>
    <row r="75" spans="1:6" x14ac:dyDescent="0.25">
      <c r="A75" s="15"/>
      <c r="F75" s="5"/>
    </row>
    <row r="76" spans="1:6" x14ac:dyDescent="0.25">
      <c r="A76" s="15"/>
      <c r="F76" s="5"/>
    </row>
    <row r="77" spans="1:6" x14ac:dyDescent="0.25">
      <c r="A77" s="15"/>
      <c r="F77" s="5"/>
    </row>
    <row r="78" spans="1:6" x14ac:dyDescent="0.25">
      <c r="A78" s="15"/>
      <c r="F78" s="5"/>
    </row>
    <row r="79" spans="1:6" x14ac:dyDescent="0.25">
      <c r="A79" s="15"/>
      <c r="F79" s="5"/>
    </row>
    <row r="80" spans="1:6" x14ac:dyDescent="0.25">
      <c r="A80" s="15"/>
      <c r="F80" s="5"/>
    </row>
    <row r="81" spans="1:6" x14ac:dyDescent="0.25">
      <c r="A81" s="15"/>
      <c r="F81" s="5"/>
    </row>
    <row r="82" spans="1:6" x14ac:dyDescent="0.25">
      <c r="A82" s="15"/>
      <c r="F82" s="5"/>
    </row>
    <row r="83" spans="1:6" x14ac:dyDescent="0.25">
      <c r="A83" s="15"/>
      <c r="F83" s="5"/>
    </row>
    <row r="84" spans="1:6" x14ac:dyDescent="0.25">
      <c r="A84" s="15"/>
      <c r="E84" s="37"/>
      <c r="F84" s="5"/>
    </row>
    <row r="85" spans="1:6" x14ac:dyDescent="0.25">
      <c r="A85" s="37"/>
      <c r="B85" s="37"/>
      <c r="C85" s="37"/>
      <c r="D85" s="37"/>
      <c r="E85" s="37"/>
      <c r="F85" s="39"/>
    </row>
    <row r="86" spans="1:6" x14ac:dyDescent="0.25">
      <c r="A86" s="37"/>
      <c r="B86" s="37"/>
      <c r="C86" s="37"/>
      <c r="D86" s="37"/>
      <c r="E86" s="37"/>
      <c r="F86" s="39"/>
    </row>
    <row r="87" spans="1:6" x14ac:dyDescent="0.25">
      <c r="A87" s="37"/>
      <c r="B87" s="37"/>
      <c r="C87" s="37"/>
      <c r="D87" s="37"/>
      <c r="E87" s="37"/>
      <c r="F87" s="37"/>
    </row>
    <row r="88" spans="1:6" x14ac:dyDescent="0.25">
      <c r="A88" s="37"/>
      <c r="B88" s="37"/>
      <c r="C88" s="37"/>
      <c r="D88" s="37"/>
      <c r="E88" s="37"/>
      <c r="F88" s="37"/>
    </row>
    <row r="89" spans="1:6" x14ac:dyDescent="0.25">
      <c r="A89" s="37"/>
      <c r="B89" s="37"/>
      <c r="C89" s="37"/>
      <c r="D89" s="37"/>
      <c r="E89" s="37"/>
      <c r="F89" s="37"/>
    </row>
    <row r="90" spans="1:6" x14ac:dyDescent="0.25">
      <c r="A90" s="37"/>
      <c r="B90" s="37"/>
      <c r="C90" s="37"/>
      <c r="D90" s="37"/>
      <c r="E90" s="37"/>
      <c r="F90" s="37"/>
    </row>
    <row r="91" spans="1:6" x14ac:dyDescent="0.25">
      <c r="A91" s="37"/>
      <c r="B91" s="37"/>
      <c r="C91" s="37"/>
      <c r="D91" s="37"/>
      <c r="E91" s="37"/>
      <c r="F91" s="37"/>
    </row>
    <row r="92" spans="1:6" x14ac:dyDescent="0.25">
      <c r="A92" s="37"/>
      <c r="B92" s="37"/>
      <c r="C92" s="37"/>
      <c r="D92" s="37"/>
      <c r="E92" s="37"/>
      <c r="F92" s="37"/>
    </row>
    <row r="93" spans="1:6" x14ac:dyDescent="0.25">
      <c r="A93" s="37"/>
      <c r="B93" s="37"/>
      <c r="C93" s="37"/>
      <c r="D93" s="37"/>
      <c r="E93" s="37"/>
      <c r="F93" s="37"/>
    </row>
    <row r="94" spans="1:6" x14ac:dyDescent="0.25">
      <c r="A94" s="37"/>
      <c r="B94" s="37"/>
      <c r="C94" s="37"/>
      <c r="D94" s="37"/>
      <c r="E94" s="37"/>
      <c r="F94" s="37"/>
    </row>
    <row r="95" spans="1:6" x14ac:dyDescent="0.25">
      <c r="A95" s="37"/>
      <c r="B95" s="37"/>
      <c r="C95" s="37"/>
      <c r="D95" s="37"/>
      <c r="E95" s="37"/>
      <c r="F95" s="37"/>
    </row>
    <row r="96" spans="1:6" x14ac:dyDescent="0.25">
      <c r="A96" s="39"/>
      <c r="B96" s="37"/>
      <c r="C96" s="37"/>
      <c r="D96" s="37"/>
      <c r="E96" s="37"/>
      <c r="F96" s="37"/>
    </row>
    <row r="97" spans="1:6" x14ac:dyDescent="0.25">
      <c r="A97" s="6"/>
      <c r="B97" s="37"/>
      <c r="C97" s="37"/>
      <c r="D97" s="37"/>
      <c r="E97" s="37"/>
      <c r="F97" s="37"/>
    </row>
    <row r="98" spans="1:6" x14ac:dyDescent="0.25">
      <c r="A98" s="7"/>
      <c r="B98" s="41"/>
      <c r="C98" s="41"/>
      <c r="D98" s="37"/>
      <c r="E98" s="37"/>
      <c r="F98" s="37"/>
    </row>
    <row r="99" spans="1:6" x14ac:dyDescent="0.25">
      <c r="A99" s="37"/>
      <c r="B99" s="38"/>
      <c r="C99" s="42"/>
      <c r="D99" s="37"/>
      <c r="E99" s="37"/>
      <c r="F99" s="37"/>
    </row>
    <row r="100" spans="1:6" x14ac:dyDescent="0.25">
      <c r="A100" s="37"/>
      <c r="B100" s="38"/>
      <c r="C100" s="42"/>
      <c r="D100" s="37"/>
      <c r="E100" s="37"/>
      <c r="F100" s="37"/>
    </row>
    <row r="101" spans="1:6" x14ac:dyDescent="0.25">
      <c r="A101" s="37"/>
      <c r="B101" s="38"/>
      <c r="C101" s="42"/>
      <c r="D101" s="37"/>
      <c r="E101" s="37"/>
      <c r="F101" s="37"/>
    </row>
    <row r="102" spans="1:6" x14ac:dyDescent="0.25">
      <c r="A102" s="37"/>
      <c r="B102" s="38"/>
      <c r="C102" s="42"/>
      <c r="D102" s="37"/>
      <c r="E102" s="37"/>
      <c r="F102" s="37"/>
    </row>
    <row r="103" spans="1:6" x14ac:dyDescent="0.25">
      <c r="A103" s="37"/>
      <c r="B103" s="38"/>
      <c r="C103" s="42"/>
      <c r="D103" s="37"/>
      <c r="E103" s="37"/>
      <c r="F103" s="37"/>
    </row>
    <row r="104" spans="1:6" x14ac:dyDescent="0.25">
      <c r="A104" s="37"/>
      <c r="B104" s="38"/>
      <c r="C104" s="42"/>
      <c r="D104" s="37"/>
      <c r="E104" s="37"/>
      <c r="F104" s="37"/>
    </row>
    <row r="105" spans="1:6" x14ac:dyDescent="0.25">
      <c r="A105" s="37"/>
      <c r="B105" s="38"/>
      <c r="C105" s="42"/>
      <c r="D105" s="37"/>
      <c r="E105" s="37"/>
      <c r="F105" s="37"/>
    </row>
    <row r="106" spans="1:6" x14ac:dyDescent="0.25">
      <c r="A106" s="37"/>
      <c r="B106" s="38"/>
      <c r="C106" s="42"/>
      <c r="D106" s="37"/>
      <c r="E106" s="37"/>
      <c r="F106" s="37"/>
    </row>
    <row r="107" spans="1:6" x14ac:dyDescent="0.25">
      <c r="A107" s="37"/>
      <c r="B107" s="38"/>
      <c r="C107" s="42"/>
      <c r="D107" s="37"/>
      <c r="E107" s="37"/>
      <c r="F107" s="37"/>
    </row>
    <row r="108" spans="1:6" x14ac:dyDescent="0.25">
      <c r="A108" s="37"/>
      <c r="B108" s="38"/>
      <c r="C108" s="42"/>
      <c r="D108" s="37"/>
      <c r="E108" s="43"/>
      <c r="F108" s="37"/>
    </row>
    <row r="109" spans="1:6" x14ac:dyDescent="0.25">
      <c r="A109" s="37"/>
      <c r="B109" s="38"/>
      <c r="C109" s="42"/>
      <c r="D109" s="37"/>
      <c r="E109" s="37"/>
      <c r="F109" s="42"/>
    </row>
    <row r="110" spans="1:6" x14ac:dyDescent="0.25">
      <c r="A110" s="37"/>
      <c r="B110" s="38"/>
      <c r="C110" s="42"/>
      <c r="D110" s="37"/>
      <c r="E110" s="37"/>
      <c r="F110" s="37"/>
    </row>
    <row r="111" spans="1:6" x14ac:dyDescent="0.25">
      <c r="A111" s="37"/>
      <c r="B111" s="38"/>
      <c r="C111" s="38"/>
      <c r="D111" s="37"/>
      <c r="E111" s="37"/>
      <c r="F111" s="37"/>
    </row>
    <row r="112" spans="1:6" x14ac:dyDescent="0.25">
      <c r="A112" s="37"/>
      <c r="B112" s="37"/>
      <c r="C112" s="37"/>
      <c r="D112" s="37"/>
      <c r="E112" s="37"/>
      <c r="F112" s="37"/>
    </row>
    <row r="113" spans="1:6" x14ac:dyDescent="0.25">
      <c r="A113" s="37"/>
      <c r="B113" s="37"/>
      <c r="C113" s="37"/>
      <c r="D113" s="37"/>
      <c r="F113" s="37"/>
    </row>
    <row r="115" spans="1:6" x14ac:dyDescent="0.25">
      <c r="B115" s="46"/>
      <c r="C115" s="46"/>
    </row>
    <row r="116" spans="1:6" x14ac:dyDescent="0.25">
      <c r="B116" s="46"/>
      <c r="C116" s="46"/>
      <c r="E116" s="47"/>
    </row>
    <row r="117" spans="1:6" x14ac:dyDescent="0.25">
      <c r="A117" s="48"/>
      <c r="B117" s="47"/>
      <c r="C117" s="47"/>
      <c r="D117" s="47"/>
      <c r="F117" s="47"/>
    </row>
    <row r="118" spans="1:6" x14ac:dyDescent="0.25">
      <c r="B118" s="45"/>
      <c r="C118" s="45"/>
      <c r="D118" s="49"/>
    </row>
    <row r="119" spans="1:6" x14ac:dyDescent="0.25">
      <c r="B119" s="45"/>
      <c r="C119" s="45"/>
      <c r="D119" s="49"/>
    </row>
    <row r="120" spans="1:6" x14ac:dyDescent="0.25">
      <c r="B120" s="45"/>
      <c r="C120" s="45"/>
      <c r="D120" s="49"/>
    </row>
    <row r="121" spans="1:6" x14ac:dyDescent="0.25">
      <c r="B121" s="45"/>
      <c r="C121" s="45"/>
      <c r="D121" s="49"/>
    </row>
    <row r="122" spans="1:6" x14ac:dyDescent="0.25">
      <c r="B122" s="45"/>
      <c r="C122" s="45"/>
      <c r="D122" s="49"/>
    </row>
    <row r="123" spans="1:6" x14ac:dyDescent="0.25">
      <c r="B123" s="45"/>
      <c r="C123" s="45"/>
      <c r="D123" s="49"/>
    </row>
    <row r="124" spans="1:6" x14ac:dyDescent="0.25">
      <c r="B124" s="45"/>
      <c r="C124" s="45"/>
      <c r="D124" s="49"/>
    </row>
    <row r="125" spans="1:6" x14ac:dyDescent="0.25">
      <c r="B125" s="45"/>
      <c r="C125" s="45"/>
      <c r="D125" s="49"/>
    </row>
    <row r="126" spans="1:6" x14ac:dyDescent="0.25">
      <c r="B126" s="45"/>
      <c r="C126" s="45"/>
      <c r="D126" s="49"/>
    </row>
    <row r="127" spans="1:6" x14ac:dyDescent="0.25">
      <c r="B127" s="45"/>
      <c r="C127" s="45"/>
      <c r="D127" s="49"/>
    </row>
    <row r="128" spans="1:6" x14ac:dyDescent="0.25">
      <c r="B128" s="45"/>
      <c r="C128" s="45"/>
      <c r="D128" s="49"/>
    </row>
    <row r="129" spans="2:4" x14ac:dyDescent="0.25">
      <c r="B129" s="45"/>
      <c r="C129" s="45"/>
      <c r="D129" s="49"/>
    </row>
    <row r="130" spans="2:4" x14ac:dyDescent="0.25">
      <c r="B130" s="45"/>
      <c r="C130" s="45"/>
      <c r="D130" s="49"/>
    </row>
    <row r="131" spans="2:4" x14ac:dyDescent="0.25">
      <c r="B131" s="45"/>
      <c r="C131" s="45"/>
      <c r="D131" s="49"/>
    </row>
    <row r="132" spans="2:4" x14ac:dyDescent="0.25">
      <c r="B132" s="45"/>
      <c r="C132" s="45"/>
      <c r="D132" s="49"/>
    </row>
    <row r="133" spans="2:4" x14ac:dyDescent="0.25">
      <c r="B133" s="45"/>
      <c r="C133" s="45"/>
      <c r="D133" s="49"/>
    </row>
    <row r="134" spans="2:4" x14ac:dyDescent="0.25">
      <c r="B134" s="45"/>
      <c r="C134" s="45"/>
      <c r="D134" s="49"/>
    </row>
    <row r="135" spans="2:4" x14ac:dyDescent="0.25">
      <c r="B135" s="45"/>
      <c r="C135" s="45"/>
      <c r="D135" s="49"/>
    </row>
    <row r="136" spans="2:4" x14ac:dyDescent="0.25">
      <c r="B136" s="45"/>
      <c r="C136" s="45"/>
      <c r="D136" s="49"/>
    </row>
    <row r="137" spans="2:4" x14ac:dyDescent="0.25">
      <c r="B137" s="45"/>
      <c r="C137" s="45"/>
      <c r="D137" s="49"/>
    </row>
    <row r="138" spans="2:4" x14ac:dyDescent="0.25">
      <c r="B138" s="45"/>
      <c r="C138" s="45"/>
      <c r="D138" s="49"/>
    </row>
    <row r="139" spans="2:4" x14ac:dyDescent="0.25">
      <c r="B139" s="45"/>
      <c r="C139" s="45"/>
      <c r="D139" s="49"/>
    </row>
    <row r="140" spans="2:4" x14ac:dyDescent="0.25">
      <c r="B140" s="45"/>
      <c r="C140" s="45"/>
      <c r="D140" s="49"/>
    </row>
    <row r="141" spans="2:4" x14ac:dyDescent="0.25">
      <c r="B141" s="45"/>
      <c r="C141" s="45"/>
      <c r="D141" s="49"/>
    </row>
    <row r="142" spans="2:4" x14ac:dyDescent="0.25">
      <c r="B142" s="45"/>
      <c r="C142" s="45"/>
      <c r="D142" s="49"/>
    </row>
    <row r="143" spans="2:4" x14ac:dyDescent="0.25">
      <c r="B143" s="45"/>
      <c r="C143" s="45"/>
      <c r="D143" s="49"/>
    </row>
    <row r="144" spans="2:4" x14ac:dyDescent="0.25">
      <c r="B144" s="45"/>
      <c r="C144" s="45"/>
      <c r="D144" s="49"/>
    </row>
    <row r="145" spans="1:6" x14ac:dyDescent="0.25">
      <c r="B145" s="45"/>
      <c r="C145" s="45"/>
      <c r="D145" s="49"/>
    </row>
    <row r="146" spans="1:6" x14ac:dyDescent="0.25">
      <c r="B146" s="45"/>
      <c r="C146" s="45"/>
      <c r="D146" s="49"/>
    </row>
    <row r="147" spans="1:6" x14ac:dyDescent="0.25">
      <c r="B147" s="45"/>
      <c r="C147" s="45"/>
      <c r="D147" s="49"/>
    </row>
    <row r="148" spans="1:6" x14ac:dyDescent="0.25">
      <c r="B148" s="45"/>
      <c r="C148" s="45"/>
      <c r="D148" s="49"/>
    </row>
    <row r="149" spans="1:6" x14ac:dyDescent="0.25">
      <c r="B149" s="45"/>
      <c r="C149" s="45"/>
      <c r="D149" s="49"/>
    </row>
    <row r="150" spans="1:6" x14ac:dyDescent="0.25">
      <c r="B150" s="45"/>
      <c r="C150" s="45"/>
      <c r="D150" s="49"/>
    </row>
    <row r="151" spans="1:6" x14ac:dyDescent="0.25">
      <c r="B151" s="45"/>
      <c r="C151" s="45"/>
      <c r="D151" s="49"/>
    </row>
    <row r="152" spans="1:6" x14ac:dyDescent="0.25">
      <c r="B152" s="45"/>
      <c r="C152" s="45"/>
      <c r="D152" s="49"/>
    </row>
    <row r="153" spans="1:6" x14ac:dyDescent="0.25">
      <c r="B153" s="45"/>
      <c r="C153" s="45"/>
      <c r="D153" s="49"/>
    </row>
    <row r="154" spans="1:6" x14ac:dyDescent="0.25">
      <c r="B154" s="45"/>
      <c r="C154" s="45"/>
      <c r="D154" s="49"/>
    </row>
    <row r="155" spans="1:6" x14ac:dyDescent="0.25">
      <c r="B155" s="45"/>
      <c r="C155" s="45"/>
      <c r="D155" s="49"/>
    </row>
    <row r="157" spans="1:6" x14ac:dyDescent="0.25">
      <c r="E157" s="30"/>
    </row>
    <row r="158" spans="1:6" x14ac:dyDescent="0.25">
      <c r="A158" s="31"/>
      <c r="B158" s="30"/>
      <c r="C158" s="30"/>
      <c r="D158" s="30"/>
      <c r="E158" s="30"/>
      <c r="F158" s="30"/>
    </row>
    <row r="159" spans="1:6" x14ac:dyDescent="0.25">
      <c r="A159" s="30"/>
      <c r="B159" s="30"/>
      <c r="C159" s="30"/>
      <c r="D159" s="30"/>
      <c r="E159" s="30"/>
      <c r="F159" s="30"/>
    </row>
    <row r="160" spans="1:6" x14ac:dyDescent="0.25">
      <c r="A160" s="30"/>
      <c r="B160" s="30"/>
      <c r="C160" s="30"/>
      <c r="D160" s="30"/>
      <c r="E160" s="30"/>
      <c r="F160" s="30"/>
    </row>
    <row r="161" spans="1:6" x14ac:dyDescent="0.25">
      <c r="A161" s="31"/>
      <c r="B161" s="30"/>
      <c r="C161" s="30"/>
      <c r="D161" s="30"/>
      <c r="F161" s="3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95" workbookViewId="0">
      <selection activeCell="D8" sqref="D8:F8"/>
    </sheetView>
  </sheetViews>
  <sheetFormatPr baseColWidth="10" defaultRowHeight="15" x14ac:dyDescent="0.25"/>
  <cols>
    <col min="1" max="1" width="77.140625" style="20" bestFit="1" customWidth="1"/>
    <col min="2" max="2" width="21.28515625" style="20" bestFit="1" customWidth="1"/>
    <col min="3" max="3" width="18.42578125" style="28" bestFit="1" customWidth="1"/>
    <col min="4" max="4" width="58.28515625" style="20" bestFit="1" customWidth="1"/>
    <col min="5" max="16384" width="11.42578125" style="20"/>
  </cols>
  <sheetData>
    <row r="1" spans="1:6" x14ac:dyDescent="0.25">
      <c r="A1" s="29" t="s">
        <v>384</v>
      </c>
      <c r="B1" s="19" t="s">
        <v>91</v>
      </c>
      <c r="C1" s="18" t="s">
        <v>90</v>
      </c>
      <c r="D1" s="18" t="s">
        <v>92</v>
      </c>
      <c r="F1" s="19" t="s">
        <v>91</v>
      </c>
    </row>
    <row r="2" spans="1:6" x14ac:dyDescent="0.25">
      <c r="A2" s="20" t="str">
        <f t="shared" ref="A2:A33" si="0">+B2&amp;" "&amp;D2</f>
        <v>DIRECCIÓN GENERAL SENA GESTION GENERAL</v>
      </c>
      <c r="B2" s="22" t="s">
        <v>378</v>
      </c>
      <c r="C2" s="21" t="s">
        <v>93</v>
      </c>
      <c r="D2" s="23" t="s">
        <v>448</v>
      </c>
      <c r="F2" s="22" t="s">
        <v>378</v>
      </c>
    </row>
    <row r="3" spans="1:6" x14ac:dyDescent="0.25">
      <c r="A3" s="20" t="str">
        <f t="shared" si="0"/>
        <v>ANTIOQUIA SENA REGIONAL ANTIOQUIA  DIRECCION REGIONAL</v>
      </c>
      <c r="B3" s="22" t="s">
        <v>95</v>
      </c>
      <c r="C3" s="21" t="s">
        <v>94</v>
      </c>
      <c r="D3" s="23" t="s">
        <v>449</v>
      </c>
      <c r="F3" s="22" t="s">
        <v>95</v>
      </c>
    </row>
    <row r="4" spans="1:6" x14ac:dyDescent="0.25">
      <c r="A4" s="20" t="str">
        <f t="shared" si="0"/>
        <v>ANTIOQUIA CENTRO DE LOS RECURSOS NATURALES RENOVA</v>
      </c>
      <c r="B4" s="22" t="s">
        <v>95</v>
      </c>
      <c r="C4" s="21" t="s">
        <v>96</v>
      </c>
      <c r="D4" s="23" t="s">
        <v>275</v>
      </c>
      <c r="F4" s="22" t="s">
        <v>97</v>
      </c>
    </row>
    <row r="5" spans="1:6" x14ac:dyDescent="0.25">
      <c r="A5" s="20" t="str">
        <f t="shared" si="0"/>
        <v>ANTIOQUIA CENTRO DE FORMACION PROFESIONAL MINERO AMBIENTAL  ANTIOQUIA</v>
      </c>
      <c r="B5" s="22" t="s">
        <v>95</v>
      </c>
      <c r="C5" s="21" t="s">
        <v>98</v>
      </c>
      <c r="D5" s="23" t="s">
        <v>276</v>
      </c>
      <c r="F5" s="22" t="s">
        <v>379</v>
      </c>
    </row>
    <row r="6" spans="1:6" x14ac:dyDescent="0.25">
      <c r="A6" s="20" t="str">
        <f t="shared" si="0"/>
        <v>ANTIOQUIA CENTRO DE DISEÑO Y MANUFACTURA DE CUERO</v>
      </c>
      <c r="B6" s="22" t="s">
        <v>95</v>
      </c>
      <c r="C6" s="21" t="s">
        <v>99</v>
      </c>
      <c r="D6" s="23" t="s">
        <v>277</v>
      </c>
      <c r="F6" s="22" t="s">
        <v>100</v>
      </c>
    </row>
    <row r="7" spans="1:6" x14ac:dyDescent="0.25">
      <c r="A7" s="20" t="str">
        <f t="shared" si="0"/>
        <v>ANTIOQUIA CENTRO DE FORMACIÓN EN DISEÑO CONFECCIÓ</v>
      </c>
      <c r="B7" s="22" t="s">
        <v>95</v>
      </c>
      <c r="C7" s="21" t="s">
        <v>101</v>
      </c>
      <c r="D7" s="23" t="s">
        <v>278</v>
      </c>
      <c r="F7" s="22" t="s">
        <v>102</v>
      </c>
    </row>
    <row r="8" spans="1:6" x14ac:dyDescent="0.25">
      <c r="A8" s="20" t="str">
        <f t="shared" si="0"/>
        <v>ANTIOQUIA CENTRO PARA EL DESARROLLO DEL HABITAT Y</v>
      </c>
      <c r="B8" s="24" t="s">
        <v>95</v>
      </c>
      <c r="C8" s="21" t="s">
        <v>103</v>
      </c>
      <c r="D8" s="21" t="s">
        <v>279</v>
      </c>
      <c r="F8" s="22" t="s">
        <v>104</v>
      </c>
    </row>
    <row r="9" spans="1:6" x14ac:dyDescent="0.25">
      <c r="A9" s="20" t="str">
        <f t="shared" si="0"/>
        <v xml:space="preserve">ANTIOQUIA CENTRO DE TECNOLOGÍA DE LA MANUFACTURA </v>
      </c>
      <c r="B9" s="22" t="s">
        <v>95</v>
      </c>
      <c r="C9" s="21" t="s">
        <v>105</v>
      </c>
      <c r="D9" s="23" t="s">
        <v>280</v>
      </c>
      <c r="F9" s="22" t="s">
        <v>106</v>
      </c>
    </row>
    <row r="10" spans="1:6" x14ac:dyDescent="0.25">
      <c r="A10" s="20" t="str">
        <f t="shared" si="0"/>
        <v>ANTIOQUIA CENTRO  TECNOLOGICO DEL MOBILIARIO</v>
      </c>
      <c r="B10" s="24" t="s">
        <v>95</v>
      </c>
      <c r="C10" s="21" t="s">
        <v>107</v>
      </c>
      <c r="D10" s="21" t="s">
        <v>281</v>
      </c>
      <c r="F10" s="22" t="s">
        <v>108</v>
      </c>
    </row>
    <row r="11" spans="1:6" x14ac:dyDescent="0.25">
      <c r="A11" s="20" t="str">
        <f t="shared" si="0"/>
        <v>ANTIOQUIA CENTRO TECNOLOGICO DE GESTION INDUSTRIAL</v>
      </c>
      <c r="B11" s="22" t="s">
        <v>95</v>
      </c>
      <c r="C11" s="21" t="s">
        <v>109</v>
      </c>
      <c r="D11" s="23" t="s">
        <v>282</v>
      </c>
      <c r="F11" s="22" t="s">
        <v>110</v>
      </c>
    </row>
    <row r="12" spans="1:6" x14ac:dyDescent="0.25">
      <c r="A12" s="20" t="str">
        <f t="shared" si="0"/>
        <v>ANTIOQUIA CENTRO DE COMERCIO</v>
      </c>
      <c r="B12" s="22" t="s">
        <v>95</v>
      </c>
      <c r="C12" s="21" t="s">
        <v>111</v>
      </c>
      <c r="D12" s="23" t="s">
        <v>283</v>
      </c>
      <c r="F12" s="22" t="s">
        <v>112</v>
      </c>
    </row>
    <row r="13" spans="1:6" x14ac:dyDescent="0.25">
      <c r="A13" s="20" t="str">
        <f t="shared" si="0"/>
        <v>ANTIOQUIA CENTRO DE SERVICIOS DE SALUD</v>
      </c>
      <c r="B13" s="24" t="s">
        <v>95</v>
      </c>
      <c r="C13" s="21" t="s">
        <v>113</v>
      </c>
      <c r="D13" s="23" t="s">
        <v>450</v>
      </c>
      <c r="F13" s="22" t="s">
        <v>114</v>
      </c>
    </row>
    <row r="14" spans="1:6" x14ac:dyDescent="0.25">
      <c r="A14" s="20" t="str">
        <f t="shared" si="0"/>
        <v>ANTIOQUIA CENTRO DE SERVICIOS Y GESTION EMPRESARIAL</v>
      </c>
      <c r="B14" s="22" t="s">
        <v>95</v>
      </c>
      <c r="C14" s="21" t="s">
        <v>115</v>
      </c>
      <c r="D14" s="23" t="s">
        <v>451</v>
      </c>
      <c r="F14" s="24" t="s">
        <v>116</v>
      </c>
    </row>
    <row r="15" spans="1:6" x14ac:dyDescent="0.25">
      <c r="A15" s="20" t="str">
        <f t="shared" si="0"/>
        <v>ANTIOQUIA COMPLEJO TECNOLOGICO PARA LA GESTION AG</v>
      </c>
      <c r="B15" s="22" t="s">
        <v>95</v>
      </c>
      <c r="C15" s="21" t="s">
        <v>117</v>
      </c>
      <c r="D15" s="23" t="s">
        <v>284</v>
      </c>
      <c r="F15" s="22" t="s">
        <v>118</v>
      </c>
    </row>
    <row r="16" spans="1:6" x14ac:dyDescent="0.25">
      <c r="A16" s="20" t="str">
        <f t="shared" si="0"/>
        <v>ANTIOQUIA COMPLEJO TECNOLOGICO MINERO AGROEMPRESA</v>
      </c>
      <c r="B16" s="24" t="s">
        <v>95</v>
      </c>
      <c r="C16" s="21" t="s">
        <v>119</v>
      </c>
      <c r="D16" s="21" t="s">
        <v>285</v>
      </c>
      <c r="F16" s="22" t="s">
        <v>380</v>
      </c>
    </row>
    <row r="17" spans="1:6" x14ac:dyDescent="0.25">
      <c r="A17" s="20" t="str">
        <f t="shared" si="0"/>
        <v>ANTIOQUIA CENTRO DE LA INNOVACION, LA AGROINDUSTR</v>
      </c>
      <c r="B17" s="22" t="s">
        <v>95</v>
      </c>
      <c r="C17" s="21" t="s">
        <v>120</v>
      </c>
      <c r="D17" s="23" t="s">
        <v>286</v>
      </c>
      <c r="F17" s="22" t="s">
        <v>121</v>
      </c>
    </row>
    <row r="18" spans="1:6" x14ac:dyDescent="0.25">
      <c r="A18" s="20" t="str">
        <f t="shared" si="0"/>
        <v>ANTIOQUIA COMPLEJO TECNOLOGICO AGROINDUSTRIAL. PE</v>
      </c>
      <c r="B18" s="22" t="s">
        <v>95</v>
      </c>
      <c r="C18" s="21" t="s">
        <v>122</v>
      </c>
      <c r="D18" s="23" t="s">
        <v>287</v>
      </c>
      <c r="F18" s="22" t="s">
        <v>123</v>
      </c>
    </row>
    <row r="19" spans="1:6" x14ac:dyDescent="0.25">
      <c r="A19" s="20" t="str">
        <f t="shared" si="0"/>
        <v>ANTIOQUIA CTRO COMPLEJO TECNO TURISTICO AGROIN.</v>
      </c>
      <c r="B19" s="22" t="s">
        <v>95</v>
      </c>
      <c r="C19" s="21" t="s">
        <v>124</v>
      </c>
      <c r="D19" s="23" t="s">
        <v>288</v>
      </c>
      <c r="F19" s="22" t="s">
        <v>125</v>
      </c>
    </row>
    <row r="20" spans="1:6" x14ac:dyDescent="0.25">
      <c r="A20" s="20" t="str">
        <f t="shared" si="0"/>
        <v>ATLÁNTICO SENA REGIONAL ATLANTICO DIRECCION REGIONAL</v>
      </c>
      <c r="B20" s="22" t="s">
        <v>97</v>
      </c>
      <c r="C20" s="21" t="s">
        <v>126</v>
      </c>
      <c r="D20" s="23" t="s">
        <v>452</v>
      </c>
      <c r="F20" s="24" t="s">
        <v>381</v>
      </c>
    </row>
    <row r="21" spans="1:6" x14ac:dyDescent="0.25">
      <c r="A21" s="20" t="str">
        <f t="shared" si="0"/>
        <v>ATLÁNTICO CENTRO PARA EL DESARROLLO AGROECOLOGICO Y AGROINDUSTRIAL</v>
      </c>
      <c r="B21" s="22" t="s">
        <v>97</v>
      </c>
      <c r="C21" s="21" t="s">
        <v>127</v>
      </c>
      <c r="D21" s="23" t="s">
        <v>488</v>
      </c>
      <c r="F21" s="22" t="s">
        <v>128</v>
      </c>
    </row>
    <row r="22" spans="1:6" x14ac:dyDescent="0.25">
      <c r="A22" s="20" t="str">
        <f t="shared" si="0"/>
        <v>ATLÁNTICO CENTRO NACIONAL COLOMBO ALEMAN</v>
      </c>
      <c r="B22" s="22" t="s">
        <v>97</v>
      </c>
      <c r="C22" s="21" t="s">
        <v>129</v>
      </c>
      <c r="D22" s="23" t="s">
        <v>289</v>
      </c>
      <c r="F22" s="22" t="s">
        <v>130</v>
      </c>
    </row>
    <row r="23" spans="1:6" x14ac:dyDescent="0.25">
      <c r="A23" s="20" t="str">
        <f t="shared" si="0"/>
        <v>ATLÁNTICO CENTRO INDUSTRIAL Y DE AVIACION</v>
      </c>
      <c r="B23" s="22" t="s">
        <v>97</v>
      </c>
      <c r="C23" s="21" t="s">
        <v>131</v>
      </c>
      <c r="D23" s="23" t="s">
        <v>290</v>
      </c>
      <c r="F23" s="22" t="s">
        <v>132</v>
      </c>
    </row>
    <row r="24" spans="1:6" x14ac:dyDescent="0.25">
      <c r="A24" s="20" t="str">
        <f t="shared" si="0"/>
        <v>ATLÁNTICO CENTRO DE COMERCIO Y SERVICIOS</v>
      </c>
      <c r="B24" s="22" t="s">
        <v>97</v>
      </c>
      <c r="C24" s="21" t="s">
        <v>133</v>
      </c>
      <c r="D24" s="23" t="s">
        <v>454</v>
      </c>
      <c r="F24" s="22" t="s">
        <v>134</v>
      </c>
    </row>
    <row r="25" spans="1:6" x14ac:dyDescent="0.25">
      <c r="A25" s="20" t="str">
        <f t="shared" si="0"/>
        <v>DISTRITO CAPITAL SENA REGIONAL BOGOTA DISTRITO DIRECCION REGIONAL</v>
      </c>
      <c r="B25" s="22" t="s">
        <v>379</v>
      </c>
      <c r="C25" s="21" t="s">
        <v>135</v>
      </c>
      <c r="D25" s="23" t="s">
        <v>453</v>
      </c>
      <c r="F25" s="22" t="s">
        <v>136</v>
      </c>
    </row>
    <row r="26" spans="1:6" x14ac:dyDescent="0.25">
      <c r="A26" s="20" t="str">
        <f t="shared" si="0"/>
        <v>DISTRITO CAPITAL CENTRO DE TECNOLOGIAS PARA LA CONSTRUCCION</v>
      </c>
      <c r="B26" s="22" t="s">
        <v>379</v>
      </c>
      <c r="C26" s="21" t="s">
        <v>137</v>
      </c>
      <c r="D26" s="23" t="s">
        <v>455</v>
      </c>
      <c r="F26" s="22" t="s">
        <v>382</v>
      </c>
    </row>
    <row r="27" spans="1:6" x14ac:dyDescent="0.25">
      <c r="A27" s="20" t="str">
        <f t="shared" si="0"/>
        <v>DISTRITO CAPITAL CENTRO DE ELECTRICIDAD Y ELECTRONICA</v>
      </c>
      <c r="B27" s="22" t="s">
        <v>379</v>
      </c>
      <c r="C27" s="21" t="s">
        <v>138</v>
      </c>
      <c r="D27" s="23" t="s">
        <v>292</v>
      </c>
      <c r="F27" s="22" t="s">
        <v>139</v>
      </c>
    </row>
    <row r="28" spans="1:6" x14ac:dyDescent="0.25">
      <c r="A28" s="20" t="str">
        <f t="shared" si="0"/>
        <v>DISTRITO CAPITAL CENTRO DE GESTION INDUSTRIAL</v>
      </c>
      <c r="B28" s="22" t="s">
        <v>379</v>
      </c>
      <c r="C28" s="21" t="s">
        <v>140</v>
      </c>
      <c r="D28" s="23" t="s">
        <v>293</v>
      </c>
      <c r="F28" s="22" t="s">
        <v>141</v>
      </c>
    </row>
    <row r="29" spans="1:6" x14ac:dyDescent="0.25">
      <c r="A29" s="20" t="str">
        <f t="shared" si="0"/>
        <v>DISTRITO CAPITAL CENTRO DE MANUFACTURA EN TEXTILES Y CUERO</v>
      </c>
      <c r="B29" s="22" t="s">
        <v>379</v>
      </c>
      <c r="C29" s="21" t="s">
        <v>142</v>
      </c>
      <c r="D29" s="23" t="s">
        <v>456</v>
      </c>
      <c r="F29" s="22" t="s">
        <v>143</v>
      </c>
    </row>
    <row r="30" spans="1:6" x14ac:dyDescent="0.25">
      <c r="A30" s="20" t="str">
        <f t="shared" si="0"/>
        <v>DISTRITO CAPITAL CENTRO DE TECNOLOGIAS DEL  TRANSPORTE</v>
      </c>
      <c r="B30" s="22" t="s">
        <v>379</v>
      </c>
      <c r="C30" s="21" t="s">
        <v>144</v>
      </c>
      <c r="D30" s="21" t="s">
        <v>294</v>
      </c>
      <c r="F30" s="22" t="s">
        <v>383</v>
      </c>
    </row>
    <row r="31" spans="1:6" x14ac:dyDescent="0.25">
      <c r="A31" s="20" t="str">
        <f t="shared" si="0"/>
        <v>DISTRITO CAPITAL CENTRO METALMECANICO</v>
      </c>
      <c r="B31" s="22" t="s">
        <v>379</v>
      </c>
      <c r="C31" s="21" t="s">
        <v>145</v>
      </c>
      <c r="D31" s="23" t="s">
        <v>295</v>
      </c>
      <c r="F31" s="22" t="s">
        <v>146</v>
      </c>
    </row>
    <row r="32" spans="1:6" x14ac:dyDescent="0.25">
      <c r="A32" s="20" t="str">
        <f t="shared" si="0"/>
        <v>DISTRITO CAPITAL CENTRO DE MATERIALES Y ENSAYOS</v>
      </c>
      <c r="B32" s="22" t="s">
        <v>379</v>
      </c>
      <c r="C32" s="21" t="s">
        <v>147</v>
      </c>
      <c r="D32" s="23" t="s">
        <v>296</v>
      </c>
      <c r="F32" s="22" t="s">
        <v>148</v>
      </c>
    </row>
    <row r="33" spans="1:6" x14ac:dyDescent="0.25">
      <c r="A33" s="20" t="str">
        <f t="shared" si="0"/>
        <v>DISTRITO CAPITAL CENTRO DE DISEÑO Y  METROLOGIA</v>
      </c>
      <c r="B33" s="22" t="s">
        <v>379</v>
      </c>
      <c r="C33" s="21" t="s">
        <v>149</v>
      </c>
      <c r="D33" s="23" t="s">
        <v>297</v>
      </c>
      <c r="F33" s="22" t="s">
        <v>150</v>
      </c>
    </row>
    <row r="34" spans="1:6" x14ac:dyDescent="0.25">
      <c r="A34" s="20" t="str">
        <f t="shared" ref="A34:A65" si="1">+B34&amp;" "&amp;D34</f>
        <v>DISTRITO CAPITAL CENTRO PARA LA INDUSTRIA DE LA COMUNICACIÓN</v>
      </c>
      <c r="B34" s="22" t="s">
        <v>379</v>
      </c>
      <c r="C34" s="21" t="s">
        <v>151</v>
      </c>
      <c r="D34" s="23" t="s">
        <v>298</v>
      </c>
      <c r="F34" s="22" t="s">
        <v>152</v>
      </c>
    </row>
    <row r="35" spans="1:6" x14ac:dyDescent="0.25">
      <c r="A35" s="20" t="str">
        <f t="shared" si="1"/>
        <v>DISTRITO CAPITAL CENTRO DE GESTION DE MERCADOS, LOGISTICO</v>
      </c>
      <c r="B35" s="22" t="s">
        <v>379</v>
      </c>
      <c r="C35" s="21" t="s">
        <v>153</v>
      </c>
      <c r="D35" s="23" t="s">
        <v>299</v>
      </c>
      <c r="F35" s="22" t="s">
        <v>154</v>
      </c>
    </row>
    <row r="36" spans="1:6" x14ac:dyDescent="0.25">
      <c r="A36" s="20" t="str">
        <f t="shared" si="1"/>
        <v>DISTRITO CAPITAL CENTRO DE FORMACION DE TALENTO HUMANO E</v>
      </c>
      <c r="B36" s="22" t="s">
        <v>379</v>
      </c>
      <c r="C36" s="21" t="s">
        <v>155</v>
      </c>
      <c r="D36" s="23" t="s">
        <v>300</v>
      </c>
    </row>
    <row r="37" spans="1:6" x14ac:dyDescent="0.25">
      <c r="A37" s="20" t="str">
        <f t="shared" si="1"/>
        <v>DISTRITO CAPITAL CENTRO DE GESTION ADMINISTRATIVA</v>
      </c>
      <c r="B37" s="22" t="s">
        <v>379</v>
      </c>
      <c r="C37" s="21" t="s">
        <v>156</v>
      </c>
      <c r="D37" s="23" t="s">
        <v>301</v>
      </c>
    </row>
    <row r="38" spans="1:6" x14ac:dyDescent="0.25">
      <c r="A38" s="20" t="str">
        <f t="shared" si="1"/>
        <v>DISTRITO CAPITAL CENTRO DE SERV. FINANCIEROS</v>
      </c>
      <c r="B38" s="22" t="s">
        <v>379</v>
      </c>
      <c r="C38" s="21" t="s">
        <v>157</v>
      </c>
      <c r="D38" s="23" t="s">
        <v>302</v>
      </c>
    </row>
    <row r="39" spans="1:6" x14ac:dyDescent="0.25">
      <c r="A39" s="20" t="str">
        <f t="shared" si="1"/>
        <v>DISTRITO CAPITAL CENTRO NACIONAL DE HOTELERIA. TURISMO Y</v>
      </c>
      <c r="B39" s="22" t="s">
        <v>379</v>
      </c>
      <c r="C39" s="21" t="s">
        <v>158</v>
      </c>
      <c r="D39" s="23" t="s">
        <v>303</v>
      </c>
    </row>
    <row r="40" spans="1:6" x14ac:dyDescent="0.25">
      <c r="A40" s="20" t="str">
        <f t="shared" si="1"/>
        <v>DISTRITO CAPITAL CENTRO DE FORMACION Y ACTIVIDAD FISICA Y CULTURA</v>
      </c>
      <c r="B40" s="22" t="s">
        <v>379</v>
      </c>
      <c r="C40" s="21" t="s">
        <v>159</v>
      </c>
      <c r="D40" s="23" t="s">
        <v>304</v>
      </c>
    </row>
    <row r="41" spans="1:6" x14ac:dyDescent="0.25">
      <c r="A41" s="20" t="str">
        <f t="shared" si="1"/>
        <v>BOLÍVAR SENA REGIONAL BOLIVAR DIRECCION REGIONAL</v>
      </c>
      <c r="B41" s="22" t="s">
        <v>100</v>
      </c>
      <c r="C41" s="21" t="s">
        <v>160</v>
      </c>
      <c r="D41" s="23" t="s">
        <v>457</v>
      </c>
    </row>
    <row r="42" spans="1:6" x14ac:dyDescent="0.25">
      <c r="A42" s="20" t="str">
        <f t="shared" si="1"/>
        <v>BOLÍVAR CENTRO AGROEMPRESARIAL Y MINERO</v>
      </c>
      <c r="B42" s="22" t="s">
        <v>100</v>
      </c>
      <c r="C42" s="21" t="s">
        <v>161</v>
      </c>
      <c r="D42" s="23" t="s">
        <v>305</v>
      </c>
    </row>
    <row r="43" spans="1:6" x14ac:dyDescent="0.25">
      <c r="A43" s="20" t="str">
        <f t="shared" si="1"/>
        <v>BOLÍVAR CENTRO NAUTICO ACUICOLA Y PESQUERO</v>
      </c>
      <c r="B43" s="22" t="s">
        <v>100</v>
      </c>
      <c r="C43" s="21" t="s">
        <v>162</v>
      </c>
      <c r="D43" s="23" t="s">
        <v>306</v>
      </c>
    </row>
    <row r="44" spans="1:6" x14ac:dyDescent="0.25">
      <c r="A44" s="20" t="str">
        <f t="shared" si="1"/>
        <v>BOLÍVAR CENTRO PARA LA INDUSTRIA PETROQUIMICA</v>
      </c>
      <c r="B44" s="22" t="s">
        <v>100</v>
      </c>
      <c r="C44" s="21" t="s">
        <v>163</v>
      </c>
      <c r="D44" s="23" t="s">
        <v>307</v>
      </c>
    </row>
    <row r="45" spans="1:6" x14ac:dyDescent="0.25">
      <c r="A45" s="20" t="str">
        <f t="shared" si="1"/>
        <v>BOLÍVAR CENTRO DE COMERCIO Y SERVICIOS</v>
      </c>
      <c r="B45" s="22" t="s">
        <v>100</v>
      </c>
      <c r="C45" s="21" t="s">
        <v>164</v>
      </c>
      <c r="D45" s="23" t="s">
        <v>454</v>
      </c>
    </row>
    <row r="46" spans="1:6" x14ac:dyDescent="0.25">
      <c r="A46" s="20" t="str">
        <f t="shared" si="1"/>
        <v>BOYACÁ SENA REGIONAL  BOYACA DIRECCION REGIONAL</v>
      </c>
      <c r="B46" s="22" t="s">
        <v>102</v>
      </c>
      <c r="C46" s="21" t="s">
        <v>165</v>
      </c>
      <c r="D46" s="23" t="s">
        <v>458</v>
      </c>
    </row>
    <row r="47" spans="1:6" x14ac:dyDescent="0.25">
      <c r="A47" s="20" t="str">
        <f t="shared" si="1"/>
        <v>BOYACÁ CENTRO DE DESARROLLO AGROPECUARIO Y AGR</v>
      </c>
      <c r="B47" s="22" t="s">
        <v>102</v>
      </c>
      <c r="C47" s="21" t="s">
        <v>166</v>
      </c>
      <c r="D47" s="23" t="s">
        <v>308</v>
      </c>
    </row>
    <row r="48" spans="1:6" x14ac:dyDescent="0.25">
      <c r="A48" s="20" t="str">
        <f t="shared" si="1"/>
        <v>BOYACÁ CENTRO  MINERO</v>
      </c>
      <c r="B48" s="22" t="s">
        <v>102</v>
      </c>
      <c r="C48" s="21" t="s">
        <v>167</v>
      </c>
      <c r="D48" s="23" t="s">
        <v>309</v>
      </c>
    </row>
    <row r="49" spans="1:4" x14ac:dyDescent="0.25">
      <c r="A49" s="20" t="str">
        <f t="shared" si="1"/>
        <v>BOYACÁ CENTRO DE GESTION ADMINISTRATIVA Y FORT</v>
      </c>
      <c r="B49" s="22" t="s">
        <v>102</v>
      </c>
      <c r="C49" s="21" t="s">
        <v>168</v>
      </c>
      <c r="D49" s="23" t="s">
        <v>310</v>
      </c>
    </row>
    <row r="50" spans="1:4" x14ac:dyDescent="0.25">
      <c r="A50" s="20" t="str">
        <f t="shared" si="1"/>
        <v>BOYACÁ CENTRO INDUSTRIAL DE MANTENIMIENTO Y MA</v>
      </c>
      <c r="B50" s="22" t="s">
        <v>102</v>
      </c>
      <c r="C50" s="21" t="s">
        <v>169</v>
      </c>
      <c r="D50" s="21" t="s">
        <v>311</v>
      </c>
    </row>
    <row r="51" spans="1:4" x14ac:dyDescent="0.25">
      <c r="A51" s="20" t="str">
        <f t="shared" si="1"/>
        <v>CALDAS SENA REGIONAL CALDAS DIRECCION REGIONAL</v>
      </c>
      <c r="B51" s="22" t="s">
        <v>104</v>
      </c>
      <c r="C51" s="21" t="s">
        <v>170</v>
      </c>
      <c r="D51" s="23" t="s">
        <v>459</v>
      </c>
    </row>
    <row r="52" spans="1:4" x14ac:dyDescent="0.25">
      <c r="A52" s="20" t="str">
        <f t="shared" si="1"/>
        <v>CALDAS CENTRO PARA LA FORMACION CAFETERA</v>
      </c>
      <c r="B52" s="22" t="s">
        <v>104</v>
      </c>
      <c r="C52" s="21" t="s">
        <v>171</v>
      </c>
      <c r="D52" s="23" t="s">
        <v>312</v>
      </c>
    </row>
    <row r="53" spans="1:4" x14ac:dyDescent="0.25">
      <c r="A53" s="20" t="str">
        <f t="shared" si="1"/>
        <v>CALDAS CENTRO DE AUTOMATIZACION INDUSTRIAL</v>
      </c>
      <c r="B53" s="22" t="s">
        <v>104</v>
      </c>
      <c r="C53" s="21" t="s">
        <v>172</v>
      </c>
      <c r="D53" s="23" t="s">
        <v>313</v>
      </c>
    </row>
    <row r="54" spans="1:4" x14ac:dyDescent="0.25">
      <c r="A54" s="20" t="str">
        <f t="shared" si="1"/>
        <v xml:space="preserve">CALDAS CENTRO DE PROCESOS INDUSTRIALES </v>
      </c>
      <c r="B54" s="22" t="s">
        <v>104</v>
      </c>
      <c r="C54" s="21" t="s">
        <v>173</v>
      </c>
      <c r="D54" s="23" t="s">
        <v>314</v>
      </c>
    </row>
    <row r="55" spans="1:4" x14ac:dyDescent="0.25">
      <c r="A55" s="20" t="str">
        <f t="shared" si="1"/>
        <v>CALDAS CENTRO DE COMERCIO Y SERV.</v>
      </c>
      <c r="B55" s="22" t="s">
        <v>104</v>
      </c>
      <c r="C55" s="21" t="s">
        <v>174</v>
      </c>
      <c r="D55" s="23" t="s">
        <v>291</v>
      </c>
    </row>
    <row r="56" spans="1:4" x14ac:dyDescent="0.25">
      <c r="A56" s="20" t="str">
        <f t="shared" si="1"/>
        <v>CALDAS CENTRO PECUARIO Y AGROEMPRESARIAL</v>
      </c>
      <c r="B56" s="22" t="s">
        <v>104</v>
      </c>
      <c r="C56" s="21" t="s">
        <v>175</v>
      </c>
      <c r="D56" s="23" t="s">
        <v>315</v>
      </c>
    </row>
    <row r="57" spans="1:4" x14ac:dyDescent="0.25">
      <c r="A57" s="20" t="str">
        <f t="shared" si="1"/>
        <v>CAQUETÁ SENA REGIONAL CAQUETA  DIRECCION REGIONAL</v>
      </c>
      <c r="B57" s="22" t="s">
        <v>106</v>
      </c>
      <c r="C57" s="21" t="s">
        <v>176</v>
      </c>
      <c r="D57" s="23" t="s">
        <v>460</v>
      </c>
    </row>
    <row r="58" spans="1:4" x14ac:dyDescent="0.25">
      <c r="A58" s="20" t="str">
        <f t="shared" si="1"/>
        <v>CAQUETÁ CENTRO TECNOLOGICO DE LA AMAZONIA</v>
      </c>
      <c r="B58" s="22" t="s">
        <v>106</v>
      </c>
      <c r="C58" s="21" t="s">
        <v>177</v>
      </c>
      <c r="D58" s="23" t="s">
        <v>316</v>
      </c>
    </row>
    <row r="59" spans="1:4" x14ac:dyDescent="0.25">
      <c r="A59" s="20" t="str">
        <f t="shared" si="1"/>
        <v>CAUCA SENA REGIONAL CAUCA  DIRECCION REGIONAL</v>
      </c>
      <c r="B59" s="22" t="s">
        <v>108</v>
      </c>
      <c r="C59" s="21" t="s">
        <v>178</v>
      </c>
      <c r="D59" s="23" t="s">
        <v>461</v>
      </c>
    </row>
    <row r="60" spans="1:4" x14ac:dyDescent="0.25">
      <c r="A60" s="20" t="str">
        <f t="shared" si="1"/>
        <v>CAUCA CENTRO AGROPECUARIO</v>
      </c>
      <c r="B60" s="22" t="s">
        <v>108</v>
      </c>
      <c r="C60" s="21" t="s">
        <v>179</v>
      </c>
      <c r="D60" s="23" t="s">
        <v>317</v>
      </c>
    </row>
    <row r="61" spans="1:4" x14ac:dyDescent="0.25">
      <c r="A61" s="20" t="str">
        <f t="shared" si="1"/>
        <v>CAUCA C.DE TELEINFORMATICA Y PRODUCCION INDUST</v>
      </c>
      <c r="B61" s="22" t="s">
        <v>108</v>
      </c>
      <c r="C61" s="21" t="s">
        <v>180</v>
      </c>
      <c r="D61" s="23" t="s">
        <v>318</v>
      </c>
    </row>
    <row r="62" spans="1:4" x14ac:dyDescent="0.25">
      <c r="A62" s="20" t="str">
        <f t="shared" si="1"/>
        <v>CAUCA CENTRO DE COMERCIO Y SERV.</v>
      </c>
      <c r="B62" s="22" t="s">
        <v>108</v>
      </c>
      <c r="C62" s="25" t="s">
        <v>181</v>
      </c>
      <c r="D62" s="23" t="s">
        <v>291</v>
      </c>
    </row>
    <row r="63" spans="1:4" x14ac:dyDescent="0.25">
      <c r="A63" s="20" t="str">
        <f t="shared" si="1"/>
        <v>CESAR SENA REGIONAL CESAR  DIRECCION REGIONAL</v>
      </c>
      <c r="B63" s="22" t="s">
        <v>110</v>
      </c>
      <c r="C63" s="21" t="s">
        <v>182</v>
      </c>
      <c r="D63" s="23" t="s">
        <v>462</v>
      </c>
    </row>
    <row r="64" spans="1:4" x14ac:dyDescent="0.25">
      <c r="A64" s="20" t="str">
        <f t="shared" si="1"/>
        <v>CESAR CENTRO BIOTECNOLOGICO DEL CARIBE</v>
      </c>
      <c r="B64" s="22" t="s">
        <v>110</v>
      </c>
      <c r="C64" s="21" t="s">
        <v>183</v>
      </c>
      <c r="D64" s="23" t="s">
        <v>319</v>
      </c>
    </row>
    <row r="65" spans="1:4" x14ac:dyDescent="0.25">
      <c r="A65" s="20" t="str">
        <f t="shared" si="1"/>
        <v>CESAR CENTRO AGROEMPRESARIAL</v>
      </c>
      <c r="B65" s="24" t="s">
        <v>110</v>
      </c>
      <c r="C65" s="21" t="s">
        <v>184</v>
      </c>
      <c r="D65" s="21" t="s">
        <v>320</v>
      </c>
    </row>
    <row r="66" spans="1:4" x14ac:dyDescent="0.25">
      <c r="A66" s="20" t="str">
        <f t="shared" ref="A66:A97" si="2">+B66&amp;" "&amp;D66</f>
        <v>CESAR CENTRO DE OPERACIÓN Y MANTENIMIENTO MIN</v>
      </c>
      <c r="B66" s="24" t="s">
        <v>110</v>
      </c>
      <c r="C66" s="21" t="s">
        <v>185</v>
      </c>
      <c r="D66" s="21" t="s">
        <v>321</v>
      </c>
    </row>
    <row r="67" spans="1:4" x14ac:dyDescent="0.25">
      <c r="A67" s="20" t="str">
        <f t="shared" si="2"/>
        <v>CÓRDOBA SENA REGIONAL CORDOBA  DIRECCION REGIONAL</v>
      </c>
      <c r="B67" s="22" t="s">
        <v>112</v>
      </c>
      <c r="C67" s="21" t="s">
        <v>186</v>
      </c>
      <c r="D67" s="23" t="s">
        <v>463</v>
      </c>
    </row>
    <row r="68" spans="1:4" x14ac:dyDescent="0.25">
      <c r="A68" s="20" t="str">
        <f t="shared" si="2"/>
        <v>CÓRDOBA CENTRO AGROPECUARIO Y DE BIOTECNOLOGIA EL PORVENIR</v>
      </c>
      <c r="B68" s="22" t="s">
        <v>112</v>
      </c>
      <c r="C68" s="21" t="s">
        <v>187</v>
      </c>
      <c r="D68" s="23" t="s">
        <v>487</v>
      </c>
    </row>
    <row r="69" spans="1:4" x14ac:dyDescent="0.25">
      <c r="A69" s="20" t="str">
        <f t="shared" si="2"/>
        <v>CÓRDOBA CENTRO DE COMERCIO  INDUSTRIA Y TURISMO</v>
      </c>
      <c r="B69" s="22" t="s">
        <v>112</v>
      </c>
      <c r="C69" s="21" t="s">
        <v>188</v>
      </c>
      <c r="D69" s="23" t="s">
        <v>322</v>
      </c>
    </row>
    <row r="70" spans="1:4" x14ac:dyDescent="0.25">
      <c r="A70" s="20" t="str">
        <f t="shared" si="2"/>
        <v>CUNDINAMARCA SENA REGIONAL CUNDINAMARCA  DIRECCION REGIONAL</v>
      </c>
      <c r="B70" s="22" t="s">
        <v>114</v>
      </c>
      <c r="C70" s="21" t="s">
        <v>189</v>
      </c>
      <c r="D70" s="23" t="s">
        <v>464</v>
      </c>
    </row>
    <row r="71" spans="1:4" x14ac:dyDescent="0.25">
      <c r="A71" s="20" t="str">
        <f t="shared" si="2"/>
        <v>CUNDINAMARCA CENTRO INDUSTRIAL Y DESARROLLO EMPRESARIAL</v>
      </c>
      <c r="B71" s="22" t="s">
        <v>114</v>
      </c>
      <c r="C71" s="21" t="s">
        <v>190</v>
      </c>
      <c r="D71" s="23" t="s">
        <v>323</v>
      </c>
    </row>
    <row r="72" spans="1:4" x14ac:dyDescent="0.25">
      <c r="A72" s="20" t="str">
        <f t="shared" si="2"/>
        <v>CUNDINAMARCA CENTRO DE DESARROLLO AGROINDUSTRIAL Y E</v>
      </c>
      <c r="B72" s="22" t="s">
        <v>114</v>
      </c>
      <c r="C72" s="21" t="s">
        <v>191</v>
      </c>
      <c r="D72" s="23" t="s">
        <v>324</v>
      </c>
    </row>
    <row r="73" spans="1:4" x14ac:dyDescent="0.25">
      <c r="A73" s="20" t="str">
        <f t="shared" si="2"/>
        <v>CUNDINAMARCA CENTRO  AGROECOLOGICO Y EMPRESARIAL</v>
      </c>
      <c r="B73" s="24" t="s">
        <v>114</v>
      </c>
      <c r="C73" s="21" t="s">
        <v>192</v>
      </c>
      <c r="D73" s="21" t="s">
        <v>325</v>
      </c>
    </row>
    <row r="74" spans="1:4" x14ac:dyDescent="0.25">
      <c r="A74" s="20" t="str">
        <f t="shared" si="2"/>
        <v>CUNDINAMARCA CENTRO DE LA TECNOLOGIA DEL DISEÑO Y LA</v>
      </c>
      <c r="B74" s="22" t="s">
        <v>114</v>
      </c>
      <c r="C74" s="21" t="s">
        <v>193</v>
      </c>
      <c r="D74" s="23" t="s">
        <v>326</v>
      </c>
    </row>
    <row r="75" spans="1:4" x14ac:dyDescent="0.25">
      <c r="A75" s="20" t="str">
        <f t="shared" si="2"/>
        <v>CUNDINAMARCA CENTRO DE BIOTECNOLOGIA AGROPECUARIA</v>
      </c>
      <c r="B75" s="22" t="s">
        <v>114</v>
      </c>
      <c r="C75" s="21" t="s">
        <v>194</v>
      </c>
      <c r="D75" s="23" t="s">
        <v>327</v>
      </c>
    </row>
    <row r="76" spans="1:4" x14ac:dyDescent="0.25">
      <c r="A76" s="20" t="str">
        <f t="shared" si="2"/>
        <v>CUNDINAMARCA CENTRO DE DESARROLLO AGROEMPRESARIALCUNDINAMARCA</v>
      </c>
      <c r="B76" s="22" t="s">
        <v>114</v>
      </c>
      <c r="C76" s="21" t="s">
        <v>195</v>
      </c>
      <c r="D76" s="23" t="s">
        <v>328</v>
      </c>
    </row>
    <row r="77" spans="1:4" x14ac:dyDescent="0.25">
      <c r="A77" s="20" t="str">
        <f t="shared" si="2"/>
        <v>CHOCÓ SENA REGIONAL CHOCO  DIRECCION REGIONAL</v>
      </c>
      <c r="B77" s="24" t="s">
        <v>116</v>
      </c>
      <c r="C77" s="21" t="s">
        <v>196</v>
      </c>
      <c r="D77" s="21" t="s">
        <v>465</v>
      </c>
    </row>
    <row r="78" spans="1:4" x14ac:dyDescent="0.25">
      <c r="A78" s="20" t="str">
        <f t="shared" si="2"/>
        <v>CHOCÓ CENTRO DE RECURSOS NATURALES. INDUSTRIA</v>
      </c>
      <c r="B78" s="24" t="s">
        <v>116</v>
      </c>
      <c r="C78" s="21" t="s">
        <v>197</v>
      </c>
      <c r="D78" s="21" t="s">
        <v>329</v>
      </c>
    </row>
    <row r="79" spans="1:4" x14ac:dyDescent="0.25">
      <c r="A79" s="20" t="str">
        <f t="shared" si="2"/>
        <v>HUILA SENA REGIONAL HUILA  DIRECCION REGIONAL</v>
      </c>
      <c r="B79" s="22" t="s">
        <v>118</v>
      </c>
      <c r="C79" s="21" t="s">
        <v>198</v>
      </c>
      <c r="D79" s="23" t="s">
        <v>466</v>
      </c>
    </row>
    <row r="80" spans="1:4" x14ac:dyDescent="0.25">
      <c r="A80" s="20" t="str">
        <f t="shared" si="2"/>
        <v>HUILA CENTRO DE FORMACION AGROINDUSTRIAL</v>
      </c>
      <c r="B80" s="22" t="s">
        <v>118</v>
      </c>
      <c r="C80" s="21" t="s">
        <v>199</v>
      </c>
      <c r="D80" s="23" t="s">
        <v>330</v>
      </c>
    </row>
    <row r="81" spans="1:4" x14ac:dyDescent="0.25">
      <c r="A81" s="20" t="str">
        <f t="shared" si="2"/>
        <v>HUILA CENTRO AGROEMPRESARIAL Y DESARROLLO PEC</v>
      </c>
      <c r="B81" s="22" t="s">
        <v>118</v>
      </c>
      <c r="C81" s="21" t="s">
        <v>200</v>
      </c>
      <c r="D81" s="23" t="s">
        <v>331</v>
      </c>
    </row>
    <row r="82" spans="1:4" x14ac:dyDescent="0.25">
      <c r="A82" s="20" t="str">
        <f t="shared" si="2"/>
        <v xml:space="preserve">HUILA CENTRO DE DESARROLLO AGROEMPRESARIAL Y </v>
      </c>
      <c r="B82" s="22" t="s">
        <v>118</v>
      </c>
      <c r="C82" s="21" t="s">
        <v>201</v>
      </c>
      <c r="D82" s="23" t="s">
        <v>332</v>
      </c>
    </row>
    <row r="83" spans="1:4" x14ac:dyDescent="0.25">
      <c r="A83" s="20" t="str">
        <f t="shared" si="2"/>
        <v>HUILA CENTRO DE LA INDUSTRIA LA EMPRESA Y LO</v>
      </c>
      <c r="B83" s="22" t="s">
        <v>118</v>
      </c>
      <c r="C83" s="21" t="s">
        <v>202</v>
      </c>
      <c r="D83" s="23" t="s">
        <v>333</v>
      </c>
    </row>
    <row r="84" spans="1:4" x14ac:dyDescent="0.25">
      <c r="A84" s="20" t="str">
        <f t="shared" si="2"/>
        <v>HUILA CENTRO DE GESTION Y DESARROLLO SOSTENIB</v>
      </c>
      <c r="B84" s="22" t="s">
        <v>118</v>
      </c>
      <c r="C84" s="21" t="s">
        <v>203</v>
      </c>
      <c r="D84" s="23" t="s">
        <v>334</v>
      </c>
    </row>
    <row r="85" spans="1:4" x14ac:dyDescent="0.25">
      <c r="A85" s="20" t="str">
        <f t="shared" si="2"/>
        <v>LA GUAJIRA SENA REGIONAL GUAJIRA  DIRECCION REGIONAL</v>
      </c>
      <c r="B85" s="22" t="s">
        <v>380</v>
      </c>
      <c r="C85" s="21" t="s">
        <v>204</v>
      </c>
      <c r="D85" s="23" t="s">
        <v>467</v>
      </c>
    </row>
    <row r="86" spans="1:4" x14ac:dyDescent="0.25">
      <c r="A86" s="20" t="str">
        <f t="shared" si="2"/>
        <v>LA GUAJIRA CENTRO INDUSTRIAL Y DE ENERGIAS ALTERNA</v>
      </c>
      <c r="B86" s="22" t="s">
        <v>380</v>
      </c>
      <c r="C86" s="21" t="s">
        <v>205</v>
      </c>
      <c r="D86" s="23" t="s">
        <v>335</v>
      </c>
    </row>
    <row r="87" spans="1:4" x14ac:dyDescent="0.25">
      <c r="A87" s="20" t="str">
        <f t="shared" si="2"/>
        <v>LA GUAJIRA CENTRO AGROEMPRESARIAL Y ACUICOLA</v>
      </c>
      <c r="B87" s="22" t="s">
        <v>380</v>
      </c>
      <c r="C87" s="21" t="s">
        <v>206</v>
      </c>
      <c r="D87" s="23" t="s">
        <v>336</v>
      </c>
    </row>
    <row r="88" spans="1:4" x14ac:dyDescent="0.25">
      <c r="A88" s="20" t="str">
        <f t="shared" si="2"/>
        <v>MAGDALENA SENA REGIONAL MAGDALENA  DIRECCION REGIONAL</v>
      </c>
      <c r="B88" s="22" t="s">
        <v>121</v>
      </c>
      <c r="C88" s="21" t="s">
        <v>17</v>
      </c>
      <c r="D88" s="23" t="s">
        <v>468</v>
      </c>
    </row>
    <row r="89" spans="1:4" x14ac:dyDescent="0.25">
      <c r="A89" s="20" t="str">
        <f t="shared" si="2"/>
        <v>MAGDALENA CENTRO ACUICOLA Y AGROINDUSTRIAL DE GAIRA</v>
      </c>
      <c r="B89" s="24" t="s">
        <v>121</v>
      </c>
      <c r="C89" s="21" t="s">
        <v>207</v>
      </c>
      <c r="D89" s="21" t="s">
        <v>337</v>
      </c>
    </row>
    <row r="90" spans="1:4" x14ac:dyDescent="0.25">
      <c r="A90" s="20" t="str">
        <f t="shared" si="2"/>
        <v>MAGDALENA CENTRO DE LOGISTICA Y PROMOCION ECOTURI</v>
      </c>
      <c r="B90" s="22" t="s">
        <v>121</v>
      </c>
      <c r="C90" s="21" t="s">
        <v>208</v>
      </c>
      <c r="D90" s="23" t="s">
        <v>338</v>
      </c>
    </row>
    <row r="91" spans="1:4" x14ac:dyDescent="0.25">
      <c r="A91" s="20" t="str">
        <f t="shared" si="2"/>
        <v>META SENA REGIONAL META  DIRECCION REGIONAL</v>
      </c>
      <c r="B91" s="22" t="s">
        <v>123</v>
      </c>
      <c r="C91" s="21" t="s">
        <v>209</v>
      </c>
      <c r="D91" s="23" t="s">
        <v>469</v>
      </c>
    </row>
    <row r="92" spans="1:4" x14ac:dyDescent="0.25">
      <c r="A92" s="20" t="str">
        <f t="shared" si="2"/>
        <v>META CENTRO AGROINDUSTRIAL DEL META</v>
      </c>
      <c r="B92" s="22" t="s">
        <v>123</v>
      </c>
      <c r="C92" s="21" t="s">
        <v>210</v>
      </c>
      <c r="D92" s="23" t="s">
        <v>339</v>
      </c>
    </row>
    <row r="93" spans="1:4" x14ac:dyDescent="0.25">
      <c r="A93" s="20" t="str">
        <f t="shared" si="2"/>
        <v>META CENTRO DE INDUSTRIA Y SERV. DEL META</v>
      </c>
      <c r="B93" s="22" t="s">
        <v>123</v>
      </c>
      <c r="C93" s="21" t="s">
        <v>211</v>
      </c>
      <c r="D93" s="23" t="s">
        <v>340</v>
      </c>
    </row>
    <row r="94" spans="1:4" x14ac:dyDescent="0.25">
      <c r="A94" s="20" t="str">
        <f t="shared" si="2"/>
        <v>NARIÑO SENA REGIONAL NARIÑO  DIRECCION REGIONAL</v>
      </c>
      <c r="B94" s="22" t="s">
        <v>125</v>
      </c>
      <c r="C94" s="21" t="s">
        <v>212</v>
      </c>
      <c r="D94" s="23" t="s">
        <v>470</v>
      </c>
    </row>
    <row r="95" spans="1:4" x14ac:dyDescent="0.25">
      <c r="A95" s="20" t="str">
        <f t="shared" si="2"/>
        <v>NARIÑO CENTRO SUR COLOMBIANO DE LOGÍSTICA INTE</v>
      </c>
      <c r="B95" s="22" t="s">
        <v>125</v>
      </c>
      <c r="C95" s="21" t="s">
        <v>213</v>
      </c>
      <c r="D95" s="23" t="s">
        <v>341</v>
      </c>
    </row>
    <row r="96" spans="1:4" x14ac:dyDescent="0.25">
      <c r="A96" s="20" t="str">
        <f t="shared" si="2"/>
        <v xml:space="preserve">NARIÑO CENTRO AGROINDUSTRIAL Y PESQUERO DE LA </v>
      </c>
      <c r="B96" s="22" t="s">
        <v>125</v>
      </c>
      <c r="C96" s="21" t="s">
        <v>214</v>
      </c>
      <c r="D96" s="23" t="s">
        <v>342</v>
      </c>
    </row>
    <row r="97" spans="1:4" x14ac:dyDescent="0.25">
      <c r="A97" s="20" t="str">
        <f t="shared" si="2"/>
        <v>NARIÑO CENTRO INTERNACIONAL DE PRODUCCIÓN LIMP</v>
      </c>
      <c r="B97" s="24" t="s">
        <v>125</v>
      </c>
      <c r="C97" s="21" t="s">
        <v>215</v>
      </c>
      <c r="D97" s="21" t="s">
        <v>343</v>
      </c>
    </row>
    <row r="98" spans="1:4" x14ac:dyDescent="0.25">
      <c r="A98" s="20" t="str">
        <f t="shared" ref="A98:A129" si="3">+B98&amp;" "&amp;D98</f>
        <v>NORTE DE SANTANDER SENA REGIONAL NTE.SANTANDER  DIRECCION REGIONAL</v>
      </c>
      <c r="B98" s="24" t="s">
        <v>381</v>
      </c>
      <c r="C98" s="21" t="s">
        <v>216</v>
      </c>
      <c r="D98" s="21" t="s">
        <v>471</v>
      </c>
    </row>
    <row r="99" spans="1:4" x14ac:dyDescent="0.25">
      <c r="A99" s="20" t="str">
        <f t="shared" si="3"/>
        <v>NORTE DE SANTANDER CENTRO ATENCION SECTOR AGROPECUARIO</v>
      </c>
      <c r="B99" s="22" t="s">
        <v>381</v>
      </c>
      <c r="C99" s="21" t="s">
        <v>217</v>
      </c>
      <c r="D99" s="23" t="s">
        <v>344</v>
      </c>
    </row>
    <row r="100" spans="1:4" x14ac:dyDescent="0.25">
      <c r="A100" s="20" t="str">
        <f t="shared" si="3"/>
        <v>NORTE DE SANTANDER CENTRO DE LA INDUSTRIA LA EMPRESA Y LO</v>
      </c>
      <c r="B100" s="24" t="s">
        <v>381</v>
      </c>
      <c r="C100" s="21" t="s">
        <v>218</v>
      </c>
      <c r="D100" s="21" t="s">
        <v>333</v>
      </c>
    </row>
    <row r="101" spans="1:4" x14ac:dyDescent="0.25">
      <c r="A101" s="20" t="str">
        <f t="shared" si="3"/>
        <v>QUINDIO SENA REGIONAL QUINDIO  DIRECCION REGIONAL</v>
      </c>
      <c r="B101" s="22" t="s">
        <v>128</v>
      </c>
      <c r="C101" s="21" t="s">
        <v>219</v>
      </c>
      <c r="D101" s="23" t="s">
        <v>472</v>
      </c>
    </row>
    <row r="102" spans="1:4" x14ac:dyDescent="0.25">
      <c r="A102" s="20" t="str">
        <f t="shared" si="3"/>
        <v>QUINDIO CENTRO AGROINDUSTRIAL</v>
      </c>
      <c r="B102" s="22" t="s">
        <v>128</v>
      </c>
      <c r="C102" s="21" t="s">
        <v>220</v>
      </c>
      <c r="D102" s="23" t="s">
        <v>345</v>
      </c>
    </row>
    <row r="103" spans="1:4" x14ac:dyDescent="0.25">
      <c r="A103" s="20" t="str">
        <f t="shared" si="3"/>
        <v>QUINDIO CENTRO PARA EL DESARROLLO TECNOLÓGICO D</v>
      </c>
      <c r="B103" s="22" t="s">
        <v>128</v>
      </c>
      <c r="C103" s="21" t="s">
        <v>221</v>
      </c>
      <c r="D103" s="23" t="s">
        <v>346</v>
      </c>
    </row>
    <row r="104" spans="1:4" x14ac:dyDescent="0.25">
      <c r="A104" s="20" t="str">
        <f t="shared" si="3"/>
        <v>QUINDIO CENTRO DE COMERCIO INDUSTRIA Y TURISMO</v>
      </c>
      <c r="B104" s="22" t="s">
        <v>128</v>
      </c>
      <c r="C104" s="21" t="s">
        <v>222</v>
      </c>
      <c r="D104" s="23" t="s">
        <v>347</v>
      </c>
    </row>
    <row r="105" spans="1:4" x14ac:dyDescent="0.25">
      <c r="A105" s="20" t="str">
        <f t="shared" si="3"/>
        <v>RISARALDA SENA REGIONAL RISARALDA  DIRECCION REGIONAL</v>
      </c>
      <c r="B105" s="22" t="s">
        <v>130</v>
      </c>
      <c r="C105" s="21" t="s">
        <v>223</v>
      </c>
      <c r="D105" s="23" t="s">
        <v>473</v>
      </c>
    </row>
    <row r="106" spans="1:4" x14ac:dyDescent="0.25">
      <c r="A106" s="20" t="str">
        <f t="shared" si="3"/>
        <v>RISARALDA CENTRO ATENCION SECTOR AGROPECUARIO</v>
      </c>
      <c r="B106" s="22" t="s">
        <v>130</v>
      </c>
      <c r="C106" s="21" t="s">
        <v>224</v>
      </c>
      <c r="D106" s="23" t="s">
        <v>344</v>
      </c>
    </row>
    <row r="107" spans="1:4" x14ac:dyDescent="0.25">
      <c r="A107" s="20" t="str">
        <f t="shared" si="3"/>
        <v>RISARALDA C.DE DISEÑO E INNOVACION  TECNOLÓGICA IN</v>
      </c>
      <c r="B107" s="22" t="s">
        <v>130</v>
      </c>
      <c r="C107" s="21" t="s">
        <v>225</v>
      </c>
      <c r="D107" s="23" t="s">
        <v>348</v>
      </c>
    </row>
    <row r="108" spans="1:4" x14ac:dyDescent="0.25">
      <c r="A108" s="20" t="str">
        <f t="shared" si="3"/>
        <v>RISARALDA CENTRO DE COMERCIO Y SERV.</v>
      </c>
      <c r="B108" s="22" t="s">
        <v>130</v>
      </c>
      <c r="C108" s="21" t="s">
        <v>226</v>
      </c>
      <c r="D108" s="23" t="s">
        <v>291</v>
      </c>
    </row>
    <row r="109" spans="1:4" x14ac:dyDescent="0.25">
      <c r="A109" s="20" t="str">
        <f t="shared" si="3"/>
        <v>SANTANDER SENA REGIONAL SANTANDER  DIRECCION REGIONAL</v>
      </c>
      <c r="B109" s="22" t="s">
        <v>132</v>
      </c>
      <c r="C109" s="21" t="s">
        <v>227</v>
      </c>
      <c r="D109" s="23" t="s">
        <v>474</v>
      </c>
    </row>
    <row r="110" spans="1:4" x14ac:dyDescent="0.25">
      <c r="A110" s="20" t="str">
        <f t="shared" si="3"/>
        <v>SANTANDER CENTRO ATENCION SECTOR AGROPECUARIO</v>
      </c>
      <c r="B110" s="22" t="s">
        <v>132</v>
      </c>
      <c r="C110" s="21" t="s">
        <v>228</v>
      </c>
      <c r="D110" s="23" t="s">
        <v>344</v>
      </c>
    </row>
    <row r="111" spans="1:4" x14ac:dyDescent="0.25">
      <c r="A111" s="20" t="str">
        <f t="shared" si="3"/>
        <v>SANTANDER CENTRO INDUSTRIAL DE MANTENIMIENTO INTE</v>
      </c>
      <c r="B111" s="22" t="s">
        <v>132</v>
      </c>
      <c r="C111" s="21" t="s">
        <v>229</v>
      </c>
      <c r="D111" s="23" t="s">
        <v>349</v>
      </c>
    </row>
    <row r="112" spans="1:4" x14ac:dyDescent="0.25">
      <c r="A112" s="20" t="str">
        <f t="shared" si="3"/>
        <v>SANTANDER CENTRO INDUSTRIAL DEL DISEÑO Y LA MANUFACTURASANTANDER</v>
      </c>
      <c r="B112" s="22" t="s">
        <v>132</v>
      </c>
      <c r="C112" s="21" t="s">
        <v>230</v>
      </c>
      <c r="D112" s="23" t="s">
        <v>350</v>
      </c>
    </row>
    <row r="113" spans="1:4" x14ac:dyDescent="0.25">
      <c r="A113" s="20" t="str">
        <f t="shared" si="3"/>
        <v>SANTANDER C.DE SERVICIOS EMPRESARIALES Y TURISTICO</v>
      </c>
      <c r="B113" s="22" t="s">
        <v>132</v>
      </c>
      <c r="C113" s="21" t="s">
        <v>231</v>
      </c>
      <c r="D113" s="23" t="s">
        <v>351</v>
      </c>
    </row>
    <row r="114" spans="1:4" x14ac:dyDescent="0.25">
      <c r="A114" s="20" t="str">
        <f t="shared" si="3"/>
        <v>SANTANDER CENTRO INDUSTRIAL Y DEL DESARROLLO TECN</v>
      </c>
      <c r="B114" s="22" t="s">
        <v>132</v>
      </c>
      <c r="C114" s="21" t="s">
        <v>232</v>
      </c>
      <c r="D114" s="23" t="s">
        <v>352</v>
      </c>
    </row>
    <row r="115" spans="1:4" x14ac:dyDescent="0.25">
      <c r="A115" s="20" t="str">
        <f t="shared" si="3"/>
        <v xml:space="preserve">SANTANDER CENTRO AGROTURISTICO  </v>
      </c>
      <c r="B115" s="22" t="s">
        <v>132</v>
      </c>
      <c r="C115" s="21" t="s">
        <v>233</v>
      </c>
      <c r="D115" s="23" t="s">
        <v>353</v>
      </c>
    </row>
    <row r="116" spans="1:4" x14ac:dyDescent="0.25">
      <c r="A116" s="20" t="str">
        <f t="shared" si="3"/>
        <v>SANTANDER CENTRO AGROEMPRESARIAL Y TURISTICO DE LOS ANDES</v>
      </c>
      <c r="B116" s="22" t="s">
        <v>132</v>
      </c>
      <c r="C116" s="21" t="s">
        <v>234</v>
      </c>
      <c r="D116" s="23" t="s">
        <v>354</v>
      </c>
    </row>
    <row r="117" spans="1:4" x14ac:dyDescent="0.25">
      <c r="A117" s="20" t="str">
        <f t="shared" si="3"/>
        <v>SANTANDER CENTRO DE GESTION AGROEMPRESARIAL DEL ORIENTE</v>
      </c>
      <c r="B117" s="22" t="s">
        <v>132</v>
      </c>
      <c r="C117" s="21" t="s">
        <v>235</v>
      </c>
      <c r="D117" s="23" t="s">
        <v>355</v>
      </c>
    </row>
    <row r="118" spans="1:4" x14ac:dyDescent="0.25">
      <c r="A118" s="20" t="str">
        <f t="shared" si="3"/>
        <v>SUCRE SENA REGIONAL SUCRE  DIRECCION REGIONAL</v>
      </c>
      <c r="B118" s="22" t="s">
        <v>134</v>
      </c>
      <c r="C118" s="21" t="s">
        <v>236</v>
      </c>
      <c r="D118" s="23" t="s">
        <v>475</v>
      </c>
    </row>
    <row r="119" spans="1:4" x14ac:dyDescent="0.25">
      <c r="A119" s="20" t="str">
        <f t="shared" si="3"/>
        <v xml:space="preserve">SUCRE CENTRO DE LA INNOVACION LA TECNOLOGIA </v>
      </c>
      <c r="B119" s="22" t="s">
        <v>134</v>
      </c>
      <c r="C119" s="21" t="s">
        <v>237</v>
      </c>
      <c r="D119" s="23" t="s">
        <v>356</v>
      </c>
    </row>
    <row r="120" spans="1:4" x14ac:dyDescent="0.25">
      <c r="A120" s="20" t="str">
        <f t="shared" si="3"/>
        <v>TOLIMA SENA REGIONAL TOLIMA  DIRECCION REGIONAL</v>
      </c>
      <c r="B120" s="22" t="s">
        <v>136</v>
      </c>
      <c r="C120" s="26" t="s">
        <v>238</v>
      </c>
      <c r="D120" s="27" t="s">
        <v>476</v>
      </c>
    </row>
    <row r="121" spans="1:4" x14ac:dyDescent="0.25">
      <c r="A121" s="20" t="str">
        <f t="shared" si="3"/>
        <v>TOLIMA CENTRO AGROPECUARIO LA GRANJA</v>
      </c>
      <c r="B121" s="22" t="s">
        <v>136</v>
      </c>
      <c r="C121" s="26" t="s">
        <v>239</v>
      </c>
      <c r="D121" s="27" t="s">
        <v>357</v>
      </c>
    </row>
    <row r="122" spans="1:4" x14ac:dyDescent="0.25">
      <c r="A122" s="20" t="str">
        <f t="shared" si="3"/>
        <v>TOLIMA CENTRO DE INDUSTRIA Y CONSTRUCCION</v>
      </c>
      <c r="B122" s="22" t="s">
        <v>136</v>
      </c>
      <c r="C122" s="26" t="s">
        <v>240</v>
      </c>
      <c r="D122" s="27" t="s">
        <v>358</v>
      </c>
    </row>
    <row r="123" spans="1:4" x14ac:dyDescent="0.25">
      <c r="A123" s="20" t="str">
        <f t="shared" si="3"/>
        <v>TOLIMA CENTRO DE COMERCIO Y SERV.</v>
      </c>
      <c r="B123" s="22" t="s">
        <v>136</v>
      </c>
      <c r="C123" s="26" t="s">
        <v>241</v>
      </c>
      <c r="D123" s="27" t="s">
        <v>291</v>
      </c>
    </row>
    <row r="124" spans="1:4" x14ac:dyDescent="0.25">
      <c r="A124" s="20" t="str">
        <f t="shared" si="3"/>
        <v>VALLE DEL CAUCA SENA REGIONAL VALLE  DIRECCION REGIONAL</v>
      </c>
      <c r="B124" s="22" t="s">
        <v>382</v>
      </c>
      <c r="C124" s="21" t="s">
        <v>242</v>
      </c>
      <c r="D124" s="23" t="s">
        <v>477</v>
      </c>
    </row>
    <row r="125" spans="1:4" x14ac:dyDescent="0.25">
      <c r="A125" s="20" t="str">
        <f t="shared" si="3"/>
        <v>VALLE DEL CAUCA CENTRO AGROPECUARIO DE BUGA</v>
      </c>
      <c r="B125" s="22" t="s">
        <v>382</v>
      </c>
      <c r="C125" s="21" t="s">
        <v>243</v>
      </c>
      <c r="D125" s="23" t="s">
        <v>359</v>
      </c>
    </row>
    <row r="126" spans="1:4" x14ac:dyDescent="0.25">
      <c r="A126" s="20" t="str">
        <f t="shared" si="3"/>
        <v>VALLE DEL CAUCA CENTRO LATINOAMERICANO DE ESPECIES MENO</v>
      </c>
      <c r="B126" s="22" t="s">
        <v>382</v>
      </c>
      <c r="C126" s="21" t="s">
        <v>244</v>
      </c>
      <c r="D126" s="23" t="s">
        <v>360</v>
      </c>
    </row>
    <row r="127" spans="1:4" x14ac:dyDescent="0.25">
      <c r="A127" s="20" t="str">
        <f t="shared" si="3"/>
        <v>VALLE DEL CAUCA CENTRO NAUTICO PESQUERO DE BUENAVENTURA</v>
      </c>
      <c r="B127" s="22" t="s">
        <v>382</v>
      </c>
      <c r="C127" s="21" t="s">
        <v>245</v>
      </c>
      <c r="D127" s="23" t="s">
        <v>361</v>
      </c>
    </row>
    <row r="128" spans="1:4" x14ac:dyDescent="0.25">
      <c r="A128" s="20" t="str">
        <f t="shared" si="3"/>
        <v>VALLE DEL CAUCA CENTRO DE ELECTRICIDAD Y AUTOMATIZACION</v>
      </c>
      <c r="B128" s="22" t="s">
        <v>382</v>
      </c>
      <c r="C128" s="21" t="s">
        <v>246</v>
      </c>
      <c r="D128" s="23" t="s">
        <v>362</v>
      </c>
    </row>
    <row r="129" spans="1:4" x14ac:dyDescent="0.25">
      <c r="A129" s="20" t="str">
        <f t="shared" si="3"/>
        <v>VALLE DEL CAUCA CENTRO DE LA CONSTRUCCION</v>
      </c>
      <c r="B129" s="22" t="s">
        <v>382</v>
      </c>
      <c r="C129" s="21" t="s">
        <v>247</v>
      </c>
      <c r="D129" s="23" t="s">
        <v>363</v>
      </c>
    </row>
    <row r="130" spans="1:4" x14ac:dyDescent="0.25">
      <c r="A130" s="20" t="str">
        <f t="shared" ref="A130:A152" si="4">+B130&amp;" "&amp;D130</f>
        <v>VALLE DEL CAUCA CENTRO DE DISEÑO TECNOLOGICO INDUSTRIAL</v>
      </c>
      <c r="B130" s="22" t="s">
        <v>382</v>
      </c>
      <c r="C130" s="21" t="s">
        <v>248</v>
      </c>
      <c r="D130" s="23" t="s">
        <v>364</v>
      </c>
    </row>
    <row r="131" spans="1:4" x14ac:dyDescent="0.25">
      <c r="A131" s="20" t="str">
        <f t="shared" si="4"/>
        <v>VALLE DEL CAUCA CENTRO NACIONAL DE ASISTENCIA TECNICA A</v>
      </c>
      <c r="B131" s="22" t="s">
        <v>382</v>
      </c>
      <c r="C131" s="21" t="s">
        <v>249</v>
      </c>
      <c r="D131" s="23" t="s">
        <v>365</v>
      </c>
    </row>
    <row r="132" spans="1:4" x14ac:dyDescent="0.25">
      <c r="A132" s="20" t="str">
        <f t="shared" si="4"/>
        <v>VALLE DEL CAUCA CENTRO DE GESTION TECNOLÓGICA DE SERV.</v>
      </c>
      <c r="B132" s="22" t="s">
        <v>382</v>
      </c>
      <c r="C132" s="21" t="s">
        <v>250</v>
      </c>
      <c r="D132" s="21" t="s">
        <v>366</v>
      </c>
    </row>
    <row r="133" spans="1:4" x14ac:dyDescent="0.25">
      <c r="A133" s="20" t="str">
        <f t="shared" si="4"/>
        <v>VALLE DEL CAUCA CENTRO DE TECNOLOGIAS AGROINDUSTRIALES</v>
      </c>
      <c r="B133" s="22" t="s">
        <v>382</v>
      </c>
      <c r="C133" s="21" t="s">
        <v>251</v>
      </c>
      <c r="D133" s="23" t="s">
        <v>367</v>
      </c>
    </row>
    <row r="134" spans="1:4" x14ac:dyDescent="0.25">
      <c r="A134" s="20" t="str">
        <f t="shared" si="4"/>
        <v>VALLE DEL CAUCA CENTRO DE BIOTECNOLOGIA INDUSTRIAL</v>
      </c>
      <c r="B134" s="22" t="s">
        <v>382</v>
      </c>
      <c r="C134" s="21" t="s">
        <v>252</v>
      </c>
      <c r="D134" s="23" t="s">
        <v>368</v>
      </c>
    </row>
    <row r="135" spans="1:4" x14ac:dyDescent="0.25">
      <c r="A135" s="20" t="str">
        <f t="shared" si="4"/>
        <v>ARAUCA SENA REGIONAL ARAUCA  DIRECCION REGIONAL</v>
      </c>
      <c r="B135" s="22" t="s">
        <v>139</v>
      </c>
      <c r="C135" s="21" t="s">
        <v>253</v>
      </c>
      <c r="D135" s="23" t="s">
        <v>478</v>
      </c>
    </row>
    <row r="136" spans="1:4" x14ac:dyDescent="0.25">
      <c r="A136" s="20" t="str">
        <f t="shared" si="4"/>
        <v>ARAUCA CENTRO DE GESTION Y DESARROLLO AGROINDU</v>
      </c>
      <c r="B136" s="22" t="s">
        <v>139</v>
      </c>
      <c r="C136" s="21" t="s">
        <v>254</v>
      </c>
      <c r="D136" s="21" t="s">
        <v>369</v>
      </c>
    </row>
    <row r="137" spans="1:4" x14ac:dyDescent="0.25">
      <c r="A137" s="20" t="str">
        <f t="shared" si="4"/>
        <v>CASANARE SENA REGIONAL CASANARES  DIRECCION REGIONAL</v>
      </c>
      <c r="B137" s="22" t="s">
        <v>141</v>
      </c>
      <c r="C137" s="21" t="s">
        <v>255</v>
      </c>
      <c r="D137" s="23" t="s">
        <v>479</v>
      </c>
    </row>
    <row r="138" spans="1:4" x14ac:dyDescent="0.25">
      <c r="A138" s="20" t="str">
        <f t="shared" si="4"/>
        <v>CASANARE CENTRO AGROINDUSTRIAL Y FORTALECIMIENTO</v>
      </c>
      <c r="B138" s="22" t="s">
        <v>141</v>
      </c>
      <c r="C138" s="21" t="s">
        <v>256</v>
      </c>
      <c r="D138" s="23" t="s">
        <v>370</v>
      </c>
    </row>
    <row r="139" spans="1:4" x14ac:dyDescent="0.25">
      <c r="A139" s="20" t="str">
        <f t="shared" si="4"/>
        <v>PUTUMAYO SENA REGIONAL PUTUMAYO  DIRECCION REGIONAL</v>
      </c>
      <c r="B139" s="22" t="s">
        <v>143</v>
      </c>
      <c r="C139" s="21" t="s">
        <v>257</v>
      </c>
      <c r="D139" s="23" t="s">
        <v>480</v>
      </c>
    </row>
    <row r="140" spans="1:4" x14ac:dyDescent="0.25">
      <c r="A140" s="20" t="str">
        <f t="shared" si="4"/>
        <v>PUTUMAYO CENTRO AGROFORESTAL Y ACUICOLA ARAPAIMA</v>
      </c>
      <c r="B140" s="22" t="s">
        <v>143</v>
      </c>
      <c r="C140" s="21" t="s">
        <v>258</v>
      </c>
      <c r="D140" s="23" t="s">
        <v>371</v>
      </c>
    </row>
    <row r="141" spans="1:4" x14ac:dyDescent="0.25">
      <c r="A141" s="20" t="str">
        <f t="shared" si="4"/>
        <v>SAN ANDRES Y PROVIDENCIA SENA REGIONAL SAN ANDRES  DIRECCION REGIONAL</v>
      </c>
      <c r="B141" s="22" t="s">
        <v>383</v>
      </c>
      <c r="C141" s="26" t="s">
        <v>259</v>
      </c>
      <c r="D141" s="27" t="s">
        <v>481</v>
      </c>
    </row>
    <row r="142" spans="1:4" x14ac:dyDescent="0.25">
      <c r="A142" s="20" t="str">
        <f t="shared" si="4"/>
        <v>SAN ANDRES Y PROVIDENCIA CENTRO DE FORMACION TURISTICA GENTE DE</v>
      </c>
      <c r="B142" s="22" t="s">
        <v>383</v>
      </c>
      <c r="C142" s="26" t="s">
        <v>260</v>
      </c>
      <c r="D142" s="27" t="s">
        <v>372</v>
      </c>
    </row>
    <row r="143" spans="1:4" x14ac:dyDescent="0.25">
      <c r="A143" s="20" t="str">
        <f t="shared" si="4"/>
        <v>AMAZONAS SENA REGIONAL AMAZONAS  DIRECCION REGIONAL</v>
      </c>
      <c r="B143" s="22" t="s">
        <v>146</v>
      </c>
      <c r="C143" s="26" t="s">
        <v>261</v>
      </c>
      <c r="D143" s="27" t="s">
        <v>482</v>
      </c>
    </row>
    <row r="144" spans="1:4" x14ac:dyDescent="0.25">
      <c r="A144" s="20" t="str">
        <f t="shared" si="4"/>
        <v>AMAZONAS CENTRO  PARA LA BIODIVERSIDAD Y EL TURI</v>
      </c>
      <c r="B144" s="22" t="s">
        <v>146</v>
      </c>
      <c r="C144" s="26" t="s">
        <v>262</v>
      </c>
      <c r="D144" s="27" t="s">
        <v>373</v>
      </c>
    </row>
    <row r="145" spans="1:4" x14ac:dyDescent="0.25">
      <c r="A145" s="20" t="str">
        <f t="shared" si="4"/>
        <v>GUAINÍA SENA REGIONAL GUAINIA  DIRECCION REGIONAL</v>
      </c>
      <c r="B145" s="22" t="s">
        <v>148</v>
      </c>
      <c r="C145" s="21" t="s">
        <v>263</v>
      </c>
      <c r="D145" s="23" t="s">
        <v>483</v>
      </c>
    </row>
    <row r="146" spans="1:4" x14ac:dyDescent="0.25">
      <c r="A146" s="20" t="str">
        <f t="shared" si="4"/>
        <v>GUAINÍA CENTRO AMBIENTAL Y ECOTURISTICO DEL NOR</v>
      </c>
      <c r="B146" s="22" t="s">
        <v>148</v>
      </c>
      <c r="C146" s="21" t="s">
        <v>264</v>
      </c>
      <c r="D146" s="23" t="s">
        <v>374</v>
      </c>
    </row>
    <row r="147" spans="1:4" x14ac:dyDescent="0.25">
      <c r="A147" s="20" t="str">
        <f t="shared" si="4"/>
        <v>GUAVIARE SENA REGIONAL GUAVIARE  DIRECCION REGIONAL</v>
      </c>
      <c r="B147" s="22" t="s">
        <v>150</v>
      </c>
      <c r="C147" s="21" t="s">
        <v>265</v>
      </c>
      <c r="D147" s="23" t="s">
        <v>484</v>
      </c>
    </row>
    <row r="148" spans="1:4" x14ac:dyDescent="0.25">
      <c r="A148" s="20" t="str">
        <f t="shared" si="4"/>
        <v>GUAVIARE CENTRO DE DESARROLLO AGROINDUSTRIAL, TU</v>
      </c>
      <c r="B148" s="22" t="s">
        <v>150</v>
      </c>
      <c r="C148" s="21" t="s">
        <v>266</v>
      </c>
      <c r="D148" s="23" t="s">
        <v>375</v>
      </c>
    </row>
    <row r="149" spans="1:4" x14ac:dyDescent="0.25">
      <c r="A149" s="20" t="str">
        <f t="shared" si="4"/>
        <v>VAUPÉS SENA REGIONAL VAUPES  DIRECCION REGIONAL</v>
      </c>
      <c r="B149" s="22" t="s">
        <v>152</v>
      </c>
      <c r="C149" s="21" t="s">
        <v>267</v>
      </c>
      <c r="D149" s="23" t="s">
        <v>485</v>
      </c>
    </row>
    <row r="150" spans="1:4" x14ac:dyDescent="0.25">
      <c r="A150" s="20" t="str">
        <f t="shared" si="4"/>
        <v>VAUPÉS CENTRO AGROPECUARIO Y DE SERV. AMBIENTA</v>
      </c>
      <c r="B150" s="22" t="s">
        <v>152</v>
      </c>
      <c r="C150" s="21" t="s">
        <v>268</v>
      </c>
      <c r="D150" s="23" t="s">
        <v>376</v>
      </c>
    </row>
    <row r="151" spans="1:4" x14ac:dyDescent="0.25">
      <c r="A151" s="20" t="str">
        <f t="shared" si="4"/>
        <v>VICHADA SENA REGIONAL VICHADA  DIRECCION REGIONAL</v>
      </c>
      <c r="B151" s="22" t="s">
        <v>154</v>
      </c>
      <c r="C151" s="26" t="s">
        <v>269</v>
      </c>
      <c r="D151" s="27" t="s">
        <v>486</v>
      </c>
    </row>
    <row r="152" spans="1:4" x14ac:dyDescent="0.25">
      <c r="A152" s="20" t="str">
        <f t="shared" si="4"/>
        <v xml:space="preserve">VICHADA CENTRO DE PRODUCCIÓN Y TRANSFORMACION A </v>
      </c>
      <c r="B152" s="22" t="s">
        <v>154</v>
      </c>
      <c r="C152" s="26" t="s">
        <v>270</v>
      </c>
      <c r="D152" s="27" t="s">
        <v>377</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INSTRUCCIONES</vt:lpstr>
      <vt:lpstr>FORMATO GIL-F-029</vt:lpstr>
      <vt:lpstr>LISTAS</vt:lpstr>
      <vt:lpstr>LISTADO PCI's</vt:lpstr>
      <vt:lpstr>'LISTADO PCI''s'!_FilterDatabase</vt:lpstr>
      <vt:lpstr>'FORMATO GIL-F-029'!_Hlk15969929</vt:lpstr>
      <vt:lpstr>'FORMATO GIL-F-029'!_Hlk33425932</vt:lpstr>
      <vt:lpstr>'FORMATO GIL-F-029'!Área_de_impresión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Francisco Ruiz Diaz</dc:creator>
  <cp:lastModifiedBy>Edwin Orlando Fierro Morales</cp:lastModifiedBy>
  <cp:lastPrinted>2020-10-10T01:09:58Z</cp:lastPrinted>
  <dcterms:created xsi:type="dcterms:W3CDTF">2020-08-26T16:51:00Z</dcterms:created>
  <dcterms:modified xsi:type="dcterms:W3CDTF">2024-07-05T17:21:32Z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2023-04-26T14:40:27Z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519c4ba6-eda7-4f51-b392-de94c1b0299f</vt:lpwstr>
  </property>
  <property fmtid="{D5CDD505-2E9C-101B-9397-08002B2CF9AE}" pid="8" name="MSIP_Label_1299739c-ad3d-4908-806e-4d91151a6e13_ContentBits">
    <vt:lpwstr>0</vt:lpwstr>
  </property>
</Properties>
</file>