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https://fiscaliagovco-my.sharepoint.com/personal/mpeinado_fiscalia_gov_co/Documents/1.OFICINA/1. GESTION CONTRACTUAL 2024/10.MANTENIMIENTO DE ARMAMENTO SUBASTA/2.PROYECTO DE PLIEGO/DOCS PUBLICACIÓN/"/>
    </mc:Choice>
  </mc:AlternateContent>
  <xr:revisionPtr revIDLastSave="13" documentId="11_61F968285687F03E88644BE6B391AB83DA05AC75" xr6:coauthVersionLast="47" xr6:coauthVersionMax="47" xr10:uidLastSave="{15E1A06F-5746-4CBC-8A17-8A852E6B1883}"/>
  <bookViews>
    <workbookView xWindow="-108" yWindow="-108" windowWidth="23256" windowHeight="12576" firstSheet="1" activeTab="3" xr2:uid="{00000000-000D-0000-FFFF-FFFF00000000}"/>
  </bookViews>
  <sheets>
    <sheet name="ANEXO 4- PISTOLAS " sheetId="36" r:id="rId1"/>
    <sheet name="ANEXO 4- SUBAMETRALLADORAS " sheetId="37" r:id="rId2"/>
    <sheet name="ANEXO 4 FUSILES" sheetId="38" r:id="rId3"/>
    <sheet name="OFERTA ECONÓMICA - CONSOLIDADA" sheetId="27" r:id="rId4"/>
  </sheets>
  <definedNames>
    <definedName name="_xlnm._FilterDatabase" localSheetId="2" hidden="1">'ANEXO 4 FUSILES'!#REF!</definedName>
    <definedName name="_xlnm._FilterDatabase" localSheetId="0" hidden="1">'ANEXO 4- PISTOLAS '!#REF!</definedName>
    <definedName name="_xlnm._FilterDatabase" localSheetId="1" hidden="1">'ANEXO 4- SUBAMETRALLADORAS '!#REF!</definedName>
    <definedName name="_xlnm._FilterDatabase" localSheetId="3" hidden="1">'OFERTA ECONÓMICA - CONSOLIDADA'!#REF!</definedName>
    <definedName name="_xlnm.Print_Area" localSheetId="0">'ANEXO 4- PISTOLAS '!$A$1:$R$74</definedName>
    <definedName name="_xlnm.Print_Area" localSheetId="1">'ANEXO 4- SUBAMETRALLADORAS '!$B$1:$T$82</definedName>
    <definedName name="_xlnm.Print_Titles" localSheetId="2">'ANEXO 4 FUSILES'!$1:$11</definedName>
    <definedName name="_xlnm.Print_Titles" localSheetId="1">'ANEXO 4- SUBAMETRALLADORAS '!$2:$12</definedName>
    <definedName name="_xlnm.Print_Titles" localSheetId="3">'OFERTA ECONÓMICA - CONSOLIDADA'!$2:$7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3" i="38" l="1"/>
  <c r="J53" i="38" s="1"/>
  <c r="I52" i="38"/>
  <c r="J52" i="38" s="1"/>
  <c r="I51" i="38"/>
  <c r="J51" i="38" s="1"/>
  <c r="I50" i="38"/>
  <c r="J50" i="38" s="1"/>
  <c r="I49" i="38"/>
  <c r="J49" i="38" s="1"/>
  <c r="I48" i="38"/>
  <c r="J48" i="38" s="1"/>
  <c r="I47" i="38"/>
  <c r="J47" i="38" s="1"/>
  <c r="I46" i="38"/>
  <c r="J46" i="38" s="1"/>
  <c r="I45" i="38"/>
  <c r="J45" i="38" s="1"/>
  <c r="I44" i="38"/>
  <c r="J44" i="38" s="1"/>
  <c r="I43" i="38"/>
  <c r="J43" i="38" s="1"/>
  <c r="I42" i="38"/>
  <c r="J42" i="38" s="1"/>
  <c r="I41" i="38"/>
  <c r="J41" i="38" s="1"/>
  <c r="I40" i="38"/>
  <c r="J40" i="38" s="1"/>
  <c r="I39" i="38"/>
  <c r="J39" i="38" s="1"/>
  <c r="I38" i="38"/>
  <c r="J38" i="38" s="1"/>
  <c r="I37" i="38"/>
  <c r="J37" i="38" s="1"/>
  <c r="I36" i="38"/>
  <c r="J36" i="38" s="1"/>
  <c r="I35" i="38"/>
  <c r="J35" i="38" s="1"/>
  <c r="I34" i="38"/>
  <c r="J34" i="38" s="1"/>
  <c r="I33" i="38"/>
  <c r="J33" i="38" s="1"/>
  <c r="I32" i="38"/>
  <c r="J32" i="38" s="1"/>
  <c r="I31" i="38"/>
  <c r="J31" i="38" s="1"/>
  <c r="I30" i="38"/>
  <c r="J30" i="38" s="1"/>
  <c r="I29" i="38"/>
  <c r="J29" i="38" s="1"/>
  <c r="I16" i="38"/>
  <c r="J16" i="38" s="1"/>
  <c r="J27" i="38" s="1"/>
  <c r="I12" i="38"/>
  <c r="J12" i="38" s="1"/>
  <c r="J14" i="38" s="1"/>
  <c r="K65" i="37"/>
  <c r="J65" i="37"/>
  <c r="J64" i="37"/>
  <c r="K64" i="37" s="1"/>
  <c r="K63" i="37"/>
  <c r="J63" i="37"/>
  <c r="J62" i="37"/>
  <c r="K62" i="37" s="1"/>
  <c r="K61" i="37"/>
  <c r="J61" i="37"/>
  <c r="J60" i="37"/>
  <c r="K60" i="37" s="1"/>
  <c r="K59" i="37"/>
  <c r="J59" i="37"/>
  <c r="J58" i="37"/>
  <c r="K58" i="37" s="1"/>
  <c r="K57" i="37"/>
  <c r="J57" i="37"/>
  <c r="J56" i="37"/>
  <c r="K56" i="37" s="1"/>
  <c r="K55" i="37"/>
  <c r="J55" i="37"/>
  <c r="J54" i="37"/>
  <c r="K54" i="37" s="1"/>
  <c r="K53" i="37"/>
  <c r="J53" i="37"/>
  <c r="J52" i="37"/>
  <c r="K52" i="37" s="1"/>
  <c r="K51" i="37"/>
  <c r="J51" i="37"/>
  <c r="J50" i="37"/>
  <c r="K50" i="37" s="1"/>
  <c r="K49" i="37"/>
  <c r="J49" i="37"/>
  <c r="J48" i="37"/>
  <c r="K48" i="37" s="1"/>
  <c r="K47" i="37"/>
  <c r="J47" i="37"/>
  <c r="J46" i="37"/>
  <c r="K46" i="37" s="1"/>
  <c r="K45" i="37"/>
  <c r="J45" i="37"/>
  <c r="J44" i="37"/>
  <c r="K44" i="37" s="1"/>
  <c r="K43" i="37"/>
  <c r="J43" i="37"/>
  <c r="J42" i="37"/>
  <c r="K42" i="37" s="1"/>
  <c r="K41" i="37"/>
  <c r="J41" i="37"/>
  <c r="J40" i="37"/>
  <c r="K40" i="37" s="1"/>
  <c r="K39" i="37"/>
  <c r="J39" i="37"/>
  <c r="J38" i="37"/>
  <c r="K38" i="37" s="1"/>
  <c r="K37" i="37"/>
  <c r="J37" i="37"/>
  <c r="J28" i="37"/>
  <c r="K28" i="37" s="1"/>
  <c r="J17" i="37"/>
  <c r="K17" i="37" s="1"/>
  <c r="K35" i="37" s="1"/>
  <c r="J13" i="37"/>
  <c r="K13" i="37" s="1"/>
  <c r="K15" i="37" s="1"/>
  <c r="I49" i="36"/>
  <c r="J49" i="36" s="1"/>
  <c r="I48" i="36"/>
  <c r="J48" i="36" s="1"/>
  <c r="I47" i="36"/>
  <c r="J47" i="36" s="1"/>
  <c r="I46" i="36"/>
  <c r="J46" i="36" s="1"/>
  <c r="I45" i="36"/>
  <c r="J45" i="36" s="1"/>
  <c r="I44" i="36"/>
  <c r="J44" i="36" s="1"/>
  <c r="I43" i="36"/>
  <c r="J43" i="36" s="1"/>
  <c r="I42" i="36"/>
  <c r="J42" i="36" s="1"/>
  <c r="I41" i="36"/>
  <c r="J41" i="36" s="1"/>
  <c r="I40" i="36"/>
  <c r="J40" i="36" s="1"/>
  <c r="I39" i="36"/>
  <c r="J39" i="36" s="1"/>
  <c r="I38" i="36"/>
  <c r="J38" i="36" s="1"/>
  <c r="I37" i="36"/>
  <c r="J37" i="36" s="1"/>
  <c r="I36" i="36"/>
  <c r="J36" i="36" s="1"/>
  <c r="I35" i="36"/>
  <c r="J35" i="36" s="1"/>
  <c r="I34" i="36"/>
  <c r="J34" i="36" s="1"/>
  <c r="I33" i="36"/>
  <c r="J33" i="36" s="1"/>
  <c r="I32" i="36"/>
  <c r="J32" i="36" s="1"/>
  <c r="I27" i="36"/>
  <c r="J27" i="36" s="1"/>
  <c r="I16" i="36"/>
  <c r="J16" i="36" s="1"/>
  <c r="J12" i="36"/>
  <c r="J14" i="36" s="1"/>
  <c r="I12" i="36"/>
  <c r="J50" i="36" l="1"/>
  <c r="J30" i="36"/>
  <c r="L16" i="36"/>
  <c r="M16" i="36" s="1"/>
  <c r="N16" i="36" s="1"/>
  <c r="J56" i="38"/>
  <c r="J54" i="38"/>
  <c r="K66" i="37"/>
  <c r="K68" i="37" s="1"/>
  <c r="J52" i="36"/>
  <c r="L46" i="36" l="1"/>
  <c r="L39" i="36"/>
  <c r="L43" i="36"/>
  <c r="L47" i="36"/>
  <c r="L33" i="36"/>
  <c r="L38" i="36"/>
  <c r="L36" i="36"/>
  <c r="L40" i="36"/>
  <c r="L44" i="36"/>
  <c r="L48" i="36"/>
  <c r="L12" i="36"/>
  <c r="L42" i="36"/>
  <c r="L27" i="36"/>
  <c r="L32" i="36"/>
  <c r="L41" i="36"/>
  <c r="L45" i="36"/>
  <c r="L49" i="36"/>
  <c r="M12" i="36" l="1"/>
  <c r="N12" i="36" s="1"/>
  <c r="N14" i="36" s="1"/>
  <c r="M44" i="36"/>
  <c r="N44" i="36" s="1"/>
  <c r="M33" i="36"/>
  <c r="N33" i="36" s="1"/>
  <c r="M43" i="36"/>
  <c r="N43" i="36" s="1"/>
  <c r="M46" i="36"/>
  <c r="N46" i="36" s="1"/>
  <c r="M32" i="36"/>
  <c r="N32" i="36" s="1"/>
  <c r="M49" i="36"/>
  <c r="N49" i="36" s="1"/>
  <c r="M41" i="36"/>
  <c r="N41" i="36" s="1"/>
  <c r="M42" i="36"/>
  <c r="N42" i="36" s="1"/>
  <c r="M48" i="36"/>
  <c r="N48" i="36" s="1"/>
  <c r="M38" i="36"/>
  <c r="N38" i="36" s="1"/>
  <c r="M45" i="36"/>
  <c r="N45" i="36" s="1"/>
  <c r="M40" i="36"/>
  <c r="N40" i="36" s="1"/>
  <c r="M27" i="36"/>
  <c r="N27" i="36" s="1"/>
  <c r="N30" i="36" s="1"/>
  <c r="M36" i="36"/>
  <c r="N36" i="36" s="1"/>
  <c r="M47" i="36"/>
  <c r="N47" i="36" s="1"/>
  <c r="M39" i="36"/>
  <c r="N39" i="36" s="1"/>
  <c r="L37" i="38" l="1"/>
  <c r="L53" i="38"/>
  <c r="L34" i="36"/>
  <c r="M38" i="37"/>
  <c r="N38" i="37" s="1"/>
  <c r="O38" i="37" s="1"/>
  <c r="M46" i="37"/>
  <c r="N46" i="37" s="1"/>
  <c r="O46" i="37" s="1"/>
  <c r="M54" i="37"/>
  <c r="N54" i="37" s="1"/>
  <c r="L49" i="38"/>
  <c r="L30" i="38"/>
  <c r="L34" i="38"/>
  <c r="L38" i="38"/>
  <c r="L42" i="38"/>
  <c r="L46" i="38"/>
  <c r="L50" i="38"/>
  <c r="M42" i="37"/>
  <c r="N42" i="37" s="1"/>
  <c r="M50" i="37"/>
  <c r="N50" i="37" s="1"/>
  <c r="M58" i="37"/>
  <c r="N58" i="37" s="1"/>
  <c r="O58" i="37" s="1"/>
  <c r="L29" i="38"/>
  <c r="L41" i="38"/>
  <c r="L35" i="36"/>
  <c r="M40" i="37"/>
  <c r="M44" i="37"/>
  <c r="M48" i="37"/>
  <c r="N48" i="37" s="1"/>
  <c r="O48" i="37" s="1"/>
  <c r="M52" i="37"/>
  <c r="N52" i="37" s="1"/>
  <c r="O52" i="37" s="1"/>
  <c r="M56" i="37"/>
  <c r="N56" i="37" s="1"/>
  <c r="O56" i="37" s="1"/>
  <c r="M60" i="37"/>
  <c r="N60" i="37" s="1"/>
  <c r="O60" i="37" s="1"/>
  <c r="M64" i="37"/>
  <c r="N64" i="37" s="1"/>
  <c r="O64" i="37" s="1"/>
  <c r="L16" i="38"/>
  <c r="L31" i="38"/>
  <c r="L35" i="38"/>
  <c r="L39" i="38"/>
  <c r="L43" i="38"/>
  <c r="L47" i="38"/>
  <c r="L51" i="38"/>
  <c r="M62" i="37"/>
  <c r="N62" i="37" s="1"/>
  <c r="O62" i="37" s="1"/>
  <c r="L33" i="38"/>
  <c r="L45" i="38"/>
  <c r="L37" i="36"/>
  <c r="M37" i="37"/>
  <c r="N37" i="37" s="1"/>
  <c r="O37" i="37" s="1"/>
  <c r="M41" i="37"/>
  <c r="N41" i="37" s="1"/>
  <c r="O41" i="37" s="1"/>
  <c r="M45" i="37"/>
  <c r="M49" i="37"/>
  <c r="N49" i="37" s="1"/>
  <c r="O49" i="37" s="1"/>
  <c r="M53" i="37"/>
  <c r="N53" i="37" s="1"/>
  <c r="O53" i="37" s="1"/>
  <c r="M57" i="37"/>
  <c r="M61" i="37"/>
  <c r="N61" i="37" s="1"/>
  <c r="O61" i="37" s="1"/>
  <c r="M65" i="37"/>
  <c r="N65" i="37" s="1"/>
  <c r="O65" i="37" s="1"/>
  <c r="L32" i="38"/>
  <c r="L36" i="38"/>
  <c r="L40" i="38"/>
  <c r="L44" i="38"/>
  <c r="L48" i="38"/>
  <c r="L52" i="38"/>
  <c r="M39" i="37"/>
  <c r="M43" i="37"/>
  <c r="M47" i="37"/>
  <c r="M51" i="37"/>
  <c r="M55" i="37"/>
  <c r="M59" i="37"/>
  <c r="M63" i="37"/>
  <c r="M28" i="37"/>
  <c r="N40" i="37"/>
  <c r="O40" i="37" s="1"/>
  <c r="N44" i="37"/>
  <c r="O44" i="37" s="1"/>
  <c r="N57" i="37"/>
  <c r="O57" i="37" s="1"/>
  <c r="O42" i="37" l="1"/>
  <c r="M32" i="38"/>
  <c r="N32" i="38" s="1"/>
  <c r="M51" i="38"/>
  <c r="N51" i="38" s="1"/>
  <c r="M35" i="38"/>
  <c r="N35" i="38" s="1"/>
  <c r="M35" i="36"/>
  <c r="N35" i="36" s="1"/>
  <c r="M37" i="38"/>
  <c r="N37" i="38" s="1"/>
  <c r="N45" i="37"/>
  <c r="O45" i="37" s="1"/>
  <c r="O50" i="37"/>
  <c r="M39" i="38"/>
  <c r="N39" i="38" s="1"/>
  <c r="M46" i="38"/>
  <c r="N46" i="38" s="1"/>
  <c r="M38" i="38"/>
  <c r="N38" i="38" s="1"/>
  <c r="M30" i="38"/>
  <c r="N30" i="38" s="1"/>
  <c r="M49" i="38"/>
  <c r="N49" i="38" s="1"/>
  <c r="M34" i="36"/>
  <c r="N34" i="36" s="1"/>
  <c r="M40" i="38"/>
  <c r="N40" i="38" s="1"/>
  <c r="M53" i="38"/>
  <c r="N53" i="38" s="1"/>
  <c r="O54" i="37"/>
  <c r="M52" i="38"/>
  <c r="N52" i="38" s="1"/>
  <c r="M44" i="38"/>
  <c r="N44" i="38" s="1"/>
  <c r="M36" i="38"/>
  <c r="N36" i="38" s="1"/>
  <c r="M45" i="38"/>
  <c r="N45" i="38" s="1"/>
  <c r="M33" i="38"/>
  <c r="N33" i="38" s="1"/>
  <c r="M43" i="38"/>
  <c r="N43" i="38" s="1"/>
  <c r="M16" i="38"/>
  <c r="N16" i="38" s="1"/>
  <c r="N27" i="38" s="1"/>
  <c r="M41" i="38"/>
  <c r="N41" i="38" s="1"/>
  <c r="M29" i="38"/>
  <c r="N29" i="38" s="1"/>
  <c r="M48" i="38"/>
  <c r="N48" i="38" s="1"/>
  <c r="M37" i="36"/>
  <c r="N37" i="36" s="1"/>
  <c r="M47" i="38"/>
  <c r="N47" i="38" s="1"/>
  <c r="M31" i="38"/>
  <c r="N31" i="38"/>
  <c r="M50" i="38"/>
  <c r="N50" i="38" s="1"/>
  <c r="M42" i="38"/>
  <c r="N42" i="38" s="1"/>
  <c r="M34" i="38"/>
  <c r="N34" i="38" s="1"/>
  <c r="N28" i="37"/>
  <c r="O28" i="37" s="1"/>
  <c r="N59" i="37"/>
  <c r="O59" i="37" s="1"/>
  <c r="N51" i="37"/>
  <c r="O51" i="37" s="1"/>
  <c r="N43" i="37"/>
  <c r="O43" i="37" s="1"/>
  <c r="N63" i="37"/>
  <c r="O63" i="37" s="1"/>
  <c r="N55" i="37"/>
  <c r="O55" i="37" s="1"/>
  <c r="N47" i="37"/>
  <c r="O47" i="37" s="1"/>
  <c r="N39" i="37"/>
  <c r="O39" i="37" s="1"/>
  <c r="N54" i="38" l="1"/>
  <c r="L12" i="38"/>
  <c r="N50" i="36"/>
  <c r="N52" i="36" s="1"/>
  <c r="O66" i="37"/>
  <c r="M12" i="38" l="1"/>
  <c r="N12" i="38" s="1"/>
  <c r="N14" i="38" s="1"/>
  <c r="M17" i="37" l="1"/>
  <c r="N17" i="37" l="1"/>
  <c r="O17" i="37" s="1"/>
  <c r="O35" i="37" s="1"/>
  <c r="M13" i="37"/>
  <c r="N13" i="37" l="1"/>
  <c r="O13" i="37" s="1"/>
  <c r="O15" i="37" s="1"/>
</calcChain>
</file>

<file path=xl/sharedStrings.xml><?xml version="1.0" encoding="utf-8"?>
<sst xmlns="http://schemas.openxmlformats.org/spreadsheetml/2006/main" count="322" uniqueCount="156">
  <si>
    <t>ITEM</t>
  </si>
  <si>
    <t>ACTIVIDAD</t>
  </si>
  <si>
    <t>Despiece general del arma</t>
  </si>
  <si>
    <t>REQUISITOS ESPECÍFICOS</t>
  </si>
  <si>
    <t>REQUISITOS GENERALES</t>
  </si>
  <si>
    <t xml:space="preserve">Desarme y arme general del arma </t>
  </si>
  <si>
    <t>Cambio de sistemas de tensión del disparador, sistema de percusión y mecanismos de disparo.</t>
  </si>
  <si>
    <t>Limpieza del ánima del cañón.</t>
  </si>
  <si>
    <t>Limpieza y lubricación general.</t>
  </si>
  <si>
    <t>Recubrimiento de pintura cerámica de alta resistencia y adherencia color negro al proveedor del arma.</t>
  </si>
  <si>
    <t>Tratamiento superficial de pavonado a los elementos y mecanismos internos del arma (piezas móviles).</t>
  </si>
  <si>
    <t>Cambio de pasadores.</t>
  </si>
  <si>
    <t xml:space="preserve">Cambio de los resortes </t>
  </si>
  <si>
    <t xml:space="preserve">Cambio Varilla guía de polímero por varilla guía metálica para las pistolas CZ. </t>
  </si>
  <si>
    <t>Reparación del punto y alza de Mira</t>
  </si>
  <si>
    <t>Resorte del fiador</t>
  </si>
  <si>
    <t>Resorte recuperador.</t>
  </si>
  <si>
    <t>Resorte del disparador.</t>
  </si>
  <si>
    <t>Resorte del percutor.</t>
  </si>
  <si>
    <t>Resorte de los pestillos del seguro de la corredera</t>
  </si>
  <si>
    <t>Resorte de la barra del martillo.</t>
  </si>
  <si>
    <t>Resorte del retén de la corredera.</t>
  </si>
  <si>
    <t xml:space="preserve">
Resorte del seguro bloqueador del percutor.
</t>
  </si>
  <si>
    <t xml:space="preserve">
Resorte barra del disparador (extensor).
</t>
  </si>
  <si>
    <t>Resorte palanca de desarme.</t>
  </si>
  <si>
    <t>Resorte de uña extractora</t>
  </si>
  <si>
    <t>Cambio sistemas de tensión del   disparador, sistema de percusión y mecanismos de disparo</t>
  </si>
  <si>
    <t>Cambio de los tornillos y arandelas de las cachas.</t>
  </si>
  <si>
    <t>Cambio de las cachas</t>
  </si>
  <si>
    <t xml:space="preserve">
Cambio Varilla guía de polímero por varilla guía metálica
</t>
  </si>
  <si>
    <t xml:space="preserve">Reparación del punto y alza de Mira 
</t>
  </si>
  <si>
    <t>CANTIDAD</t>
  </si>
  <si>
    <t>UNIDAD DE MEDIDA</t>
  </si>
  <si>
    <t>UNIDAD</t>
  </si>
  <si>
    <t>Revisión de piezas para constatar fracturas en material.</t>
  </si>
  <si>
    <t>Revisión y cambio de sistemas de tensión del disparador, sistema de percusión y mecanismos de disparo.</t>
  </si>
  <si>
    <t>Aplicar revestimiento pintura cerámica de alta resistencia y adherencia color negro a los mecanismos externos.</t>
  </si>
  <si>
    <t>Recubrimiento de pintura cerámica de alta resistencia y adherencia al proveedor del arma y reparación de los labios del proveedor.</t>
  </si>
  <si>
    <t>Cambio de los resortes</t>
  </si>
  <si>
    <t>Cambio de los tornillos y arandelas de las cachas</t>
  </si>
  <si>
    <t>Cambio de los tornillos de la cubierta de la empuñadura.</t>
  </si>
  <si>
    <t>Reparación del tambor del alza de mira (subametralladora MP 5).</t>
  </si>
  <si>
    <t>Cambio del punto de mira y del alza de mira (subametralladora MP 5).</t>
  </si>
  <si>
    <t>Cambio del arco protector del poste de mira (subametralladora MP 5)</t>
  </si>
  <si>
    <t>Cambio del guardamano de polímero por guardamano en aluminio con riel picatinny y empuñadura vertical en aluminio. (subametralladora MP 5)</t>
  </si>
  <si>
    <t>Cambio de los anillos en teflón de la varilla guía y resorte recuperador (subametralladora MP5).</t>
  </si>
  <si>
    <t>Reparación de las palancas de cargue y polímero (subametralladora MP5).</t>
  </si>
  <si>
    <t>Reparación de proveedores subametralladora MP5</t>
  </si>
  <si>
    <t>Resorte del fiador.</t>
  </si>
  <si>
    <t>Resorte del extractor.</t>
  </si>
  <si>
    <t>Resorte de la culata plegable.</t>
  </si>
  <si>
    <t>Resorte del Culatín de la culata plegable.</t>
  </si>
  <si>
    <t>Resorte del retén del cargador.</t>
  </si>
  <si>
    <t>Resorte de la empuñadura de seguridad automática.</t>
  </si>
  <si>
    <t>Resorte de seguridad del disparador.</t>
  </si>
  <si>
    <t>Resorte de trinquete de la tuerca delantera</t>
  </si>
  <si>
    <t>Resorte plano del cerrojo.</t>
  </si>
  <si>
    <t>Resorte de la base de la mira.</t>
  </si>
  <si>
    <t>Resorte de la palanca de cargue.</t>
  </si>
  <si>
    <t>Resorte del conmutador.</t>
  </si>
  <si>
    <t>Resorte del Eyector</t>
  </si>
  <si>
    <t>Resorte saliente del martillo.</t>
  </si>
  <si>
    <t>Resorte selector de fuego.</t>
  </si>
  <si>
    <t>Resorte del freno de la mira delantera.</t>
  </si>
  <si>
    <t>Resorte del retén de la tuerca del cañón.</t>
  </si>
  <si>
    <t>Resorte del retén de la cubierta.</t>
  </si>
  <si>
    <t>Resorte del proveedor.</t>
  </si>
  <si>
    <t>cambio del punto de mira y del alza de mira (subametralladora MP 5)</t>
  </si>
  <si>
    <t xml:space="preserve">Mantenimiento de Fusil (Arma automática y armas automáticas), en todos sus componentes: 
Externos: Cañón, Receptor o armazón
Internos: Mecanismo de alimentación, Mecanismos de cierre, Mecanismos de disparo y persecución, Mecanismo de extracción, Mecanismos de seguridad.
</t>
  </si>
  <si>
    <t>Limpieza del ánima del cañón y tubo de gases</t>
  </si>
  <si>
    <t>Desplaque superficial y desoxidación de los mecanismos internos y externos del arma.</t>
  </si>
  <si>
    <t>Recubrimiento de pintura cerámica de alta resistencia y adherencia color Negro a los elementos externos del arma.</t>
  </si>
  <si>
    <t>Cambio de pasadores en mal estado.</t>
  </si>
  <si>
    <t>Cambio de muelles (resortes).</t>
  </si>
  <si>
    <t>Reparación del punto y alza de Mira o cambio si presenta deformación</t>
  </si>
  <si>
    <t>Resorte del des conector.</t>
  </si>
  <si>
    <t>Resorte de la empuñadura.</t>
  </si>
  <si>
    <t>Resorte del perno reten.</t>
  </si>
  <si>
    <t>Resorte del seguro de la tapa.</t>
  </si>
  <si>
    <t>Resorte de guardapolvo.</t>
  </si>
  <si>
    <t>Resorte perilla lateral.</t>
  </si>
  <si>
    <t>Muelle plano.</t>
  </si>
  <si>
    <t>Resorte alojamiento de la mira.</t>
  </si>
  <si>
    <t>Resorte perilla de elevación.</t>
  </si>
  <si>
    <t>Resorte de la guía.</t>
  </si>
  <si>
    <t>Resorte de la palanca de asistencia.</t>
  </si>
  <si>
    <t>Resorte del expulsor.</t>
  </si>
  <si>
    <t>Resorte del botón de la palanca retenedora.</t>
  </si>
  <si>
    <t>Resorte del martillo.</t>
  </si>
  <si>
    <t>Resorte y pestillo ping de los pasadores de la culata.</t>
  </si>
  <si>
    <t>Reemplazar guardamano plástico por guardamano táctico en aluminio con riel picatinni.</t>
  </si>
  <si>
    <t>Adaptar Empuñadura vertical al riel picatinni.</t>
  </si>
  <si>
    <t xml:space="preserve">VALOR UNITARIO </t>
  </si>
  <si>
    <t xml:space="preserve">IVA </t>
  </si>
  <si>
    <t>VALOR UNITARIO INCLUIDO IVA</t>
  </si>
  <si>
    <t>PRECIO FINAL SELECCIONADO</t>
  </si>
  <si>
    <t xml:space="preserve">Mantenimiento de subametralladora (Arma automática y semiautomática), en todos sus componentes:
Externos: Cañón, Receptor o armazón
Internos: Mecanismo de alimentación, Mecanismos de cierre, Mecanismos de disparo y persecución, Mecanismo de extracción, Mecanismos de seguridad.
</t>
  </si>
  <si>
    <t>Cambio de pasadores</t>
  </si>
  <si>
    <t>MANTENIMIENTO CORRECTIVO CON SUMINISTRO DE REPUESTOS PARA ARMAS DE FUEGO TIPO PISTOLAS, CALIBRE 9 MM, DE DIFERENTES MARCAS Y MODELOS PARA LA FISCALIA GENERAL DE LA NACION.
(SEGÚN ESPECIFICACIONES TÉCNICAS -  FICHA TECNICA No. 1 (PISTOLAS CALIBRE 9MM )</t>
  </si>
  <si>
    <t xml:space="preserve">MANTENIMIENTO CORRECTIVO CON SUMINISTRO DE REPUESTOS PARA ARMAS DE FUEGO TIPO SUB AMETRALLADORAS CALIBRE 9 MM, DE DIFERENTES MARCAS Y MODELOS PARA LA FISCALIA GENERAL DE LA NACION.
(SEGÚN ESPECIFICACIONES TÉCNICAS - FICHA TECNICA No. 2
(SUBAMETRALLADORAS CALIBRE 9MM)
</t>
  </si>
  <si>
    <t xml:space="preserve">Desarme y arme general del arma. </t>
  </si>
  <si>
    <t>“MANTENIMIENTO CORRECTIVO CON SUMINISTRO DE REPUESTOS PARA ARMAS DE FUEGO TIPO PISTOLASCALIBRE 9MM, SUBAMETRALLADORAS CALIBRE 9MM Y FUSILES CALIBRE 5.56 DE DIFERENTES MARCAS Y MODELOS PARA LA FISCALÍA GENERAL DE LA NACIÓN”</t>
  </si>
  <si>
    <t xml:space="preserve">MANTENIMIENTO CORRECTIVO CON SUMINISTRO DE REPUESTOS PARA PARA ARMAS DE FUEGO TIPO FUSILES CALIBRE 5.56 DE DIFERENTES MARCAS Y MODELOS PARA LA FISCALIA GENERAL DE LA NACION
(SEGÚN ESPECIFICACIONES TÉCNICAS -FICHA TECNICA No. 3 
(FUSILES CALIBRE 5.56)
</t>
  </si>
  <si>
    <t xml:space="preserve"> FASE I. DESPIECE Y DESPLAQUE  DE  FUSILES 5.56 (Según especificaciones de la Ficha Técnica)
</t>
  </si>
  <si>
    <t>Revisión de piezas para constatar fracturas y fisuras en material</t>
  </si>
  <si>
    <t>Resorte del pestillo del seguro del bloqueador</t>
  </si>
  <si>
    <t>Resorte del pestillo poste de mira</t>
  </si>
  <si>
    <t xml:space="preserve"> FASE II. REVISIÓN DE LOS MECANISMOS Y CAMBIO DE REPUESTOS REQUERIDOS DE  FUSILES 5.56
(Según especificaciones de la Ficha Técnica)
</t>
  </si>
  <si>
    <t>CAMBIO DE REPUESTOS
 de acuerdo al tipo de Fusil (Según especificaciones de la Ficha Técnica)</t>
  </si>
  <si>
    <t>Revisión de piezas para constatar fisuras, fracturas o desgastes en el material</t>
  </si>
  <si>
    <t xml:space="preserve">
 FASE II. REVISIÓN DE LOS MECANISMOS,CAMBIO DE REPUESTOS REQUERIDOS DE PISTOLAS 9MM (Según especificaciones de la Ficha Técnica)</t>
  </si>
  <si>
    <t xml:space="preserve">Cambio de sistemas de tensión del disparador, sistema de percusión y mecanismos de disparo..
</t>
  </si>
  <si>
    <t>Desplaque superficial y desoxidación de los mecanismos internos y externos del arma</t>
  </si>
  <si>
    <t>VALOR TOTAL DESPIECE Y DESPLAQUE  DE SUB-AMETRALLADORAS CALIBRE 9MM</t>
  </si>
  <si>
    <t xml:space="preserve"> TOTAL  SUBAMETRALLADORA 9 MM</t>
  </si>
  <si>
    <t>VALOR TOTAL REVISIÓN DE LOS MECANISMOS Y CAMBIO DE REPUESTOS REQUERIDOS DE  FUSILES 5.56</t>
  </si>
  <si>
    <t>VALOR TOTAL DESPIECE Y DESPLAQUE DE PISTOLAS 9MM</t>
  </si>
  <si>
    <t>VALOR TOTAL REVISIÓN DE LOS MECANISMOS,CAMBIO DE REPUESTOS REQUERIDOS DE PISTOLAS 9MM</t>
  </si>
  <si>
    <t xml:space="preserve">VALOR TOTAL DESPIECE Y DESPLAQUE  DE  FUSILES 5.56 </t>
  </si>
  <si>
    <t>VALOR TOTAL Suministro y cambio de los repuestos de acuerdo al tipo de                  SubAmetralladora</t>
  </si>
  <si>
    <t>VALOR TOTAL CAMBIO DE REPUESTOS de acuerdo al tipo de Pistola 9MM</t>
  </si>
  <si>
    <t>VALOR TOTAL  REVISIÓN DE LOS MECANISMOS Y CAMBIO DE REPUESTOS REQUERIDOS. DE SUBAMETRALLADORAS CALIBRE 9MM</t>
  </si>
  <si>
    <t xml:space="preserve"> 
Suministro y cambio de los repuestos de acuerdo al tipo de                  SubAmetralladora  (según especificaciones Ficha Técnica)</t>
  </si>
  <si>
    <t xml:space="preserve">VALOR TOTAL CAMBIO DE REPUESTOS
 de acuerdo al tipo de Fusil </t>
  </si>
  <si>
    <t>OFERTA ECONÓMICA CONSOLIDADA</t>
  </si>
  <si>
    <t xml:space="preserve">DESCRIPCIÓN </t>
  </si>
  <si>
    <t>VALOR UNITARIO INCLUIDO IVA Y TODOS LOS COSTOS</t>
  </si>
  <si>
    <t>TOTAL DIAGNÓSTICO, MANTENIMIENTO CORRECTIVO Y  REPUESTOS PISTOLA 9 MM, SUBAMETRALLADORA 9 MM Y FUSIL 5.56 MM (SUMATORIA DE LOS TRES CONCEPTOS ANTERIORES) (SUMATORIA DE TODOS LOS VALORES UNITARIOS)</t>
  </si>
  <si>
    <t xml:space="preserve"> MANTENIMIENTO CORRECTIVO CON SUMINISTRO DE REPUESTOS PARA ARMAS DE FUEGO TIPO SUB AMETRALLADORAS CALIBRE 9 MM, DE DIFERENTES MARCAS Y MODELOS PARA LA FISCALIA GENERAL DE LA NACION.
(SEGÚN ESPECIFICACIONES TÉCNICAS - FICHA TECNICA No. 2 (SUBAMETRALLADORAS CALIBRE 9MM)  (SUMATORIA DE TODOS LOS VALORES UNITARIOS)</t>
  </si>
  <si>
    <t>“MANTENIMIENTO CORRECTIVO CON SUMINISTRO DE REPUESTOS PARA ARMAS DE FUEGO TIPO PISTOLAS CALIBRE 9MM, SUBAMETRALLADORAS CALIBRE 9MM Y FUSILES CALIBRE 5.56 DE DIFERENTES MARCAS Y MODELOS PARA LA FISCALÍA GENERAL DE LA NACIÓN”</t>
  </si>
  <si>
    <t xml:space="preserve"> TOTAL  PISTOLAS CALIBRE 9MM</t>
  </si>
  <si>
    <t xml:space="preserve"> TOTAL FUSILES CALIBRE 5.56</t>
  </si>
  <si>
    <t xml:space="preserve">  FASE I. DESPIECE Y DESPLAQUE DE PISTOLAS 9MM (Según especificaciones de la Ficha Técnica)
</t>
  </si>
  <si>
    <t>Cambio de repuestos de acuerdo al tipo de Pistola 9MM:  (Según especificaciones de la Ficha Técnica)</t>
  </si>
  <si>
    <t xml:space="preserve">Mantenimiento de Pistolas (Arma semiautomáticas), en todos sus componentes: 
Externos: Receptor o armazón
Internos: Mecanismo de alimentación, Mecanismos de cierre, Mecanismos de disparo y percusión, Mecanismo de extracción, Mecanismos de seguridad.
.
</t>
  </si>
  <si>
    <t> FASE I.  FASE I. DESPIECE Y DESPLAQUE  DE SUB-AMETRALLADORAS CALIBRE 9MM (según especificaciones Ficha Técnica)</t>
  </si>
  <si>
    <t xml:space="preserve"> 
 FASE II. REVISIÓN DE LOS MECANISMOS Y CAMBIO DE REPUESTOS REQUERIDOS. DE SUBAMETRALLADORAS CALIBRE 9MM (según especificaciones Ficha Técnica)</t>
  </si>
  <si>
    <t>MANTENIMIENTO CORRECTIVO CON SUMINISTRO DE REPUESTOS PARA ARMAS DE FUEGO TIPO PISTOLAS, CALIBRE 9 MM, DE DIFERENTES MARCAS Y MODELOS PARA LA FISCALIA GENERAL DE LA NACION. (SEGÚN ESPECIFICACIONES TÉCNICAS -  FICHA TECNICA No. 1 (PISTOLAS CALIBRE 9MM ) (SUMATORIA DE TODOS LOS VALORES UNITARIOS)</t>
  </si>
  <si>
    <t xml:space="preserve"> MANTENIMIENTO CORRECTIVO CON SUMINISTRO DE REPUESTOS PARA PARA ARMAS DE FUEGO TIPO FUSILES CALIBRE 5.56 DE DIFERENTES MARCAS Y MODELOS PARA LA FISCALIA GENERAL DE LA NACION.
(SEGÚN ESPECIFICACIONES TÉCNICAS -FICHA TECNICA No. 3 
(FUSILES CALIBRE 5.56) (SUMATORIA DE TODOS LOS VALORES UNITARIOS)
</t>
  </si>
  <si>
    <t xml:space="preserve"> </t>
  </si>
  <si>
    <t>COTIZACION 1</t>
  </si>
  <si>
    <t>ANÁLISIS PROYECCIÓN COSTOS HISTÓRICOS                                                                               (IPC / Indices - Serie de empalme)</t>
  </si>
  <si>
    <r>
      <t xml:space="preserve">Recubrimiento de pintura cerámica de alta resistencia y adherencia </t>
    </r>
    <r>
      <rPr>
        <b/>
        <sz val="16"/>
        <rFont val="Arial Narrow"/>
        <family val="2"/>
      </rPr>
      <t>color negro</t>
    </r>
    <r>
      <rPr>
        <sz val="16"/>
        <rFont val="Arial Narrow"/>
        <family val="2"/>
      </rPr>
      <t xml:space="preserve"> a los elementos externos.</t>
    </r>
  </si>
  <si>
    <r>
      <t xml:space="preserve">Recubrimiento de pintura cerámica de alta resistencia y adherencia </t>
    </r>
    <r>
      <rPr>
        <b/>
        <sz val="16"/>
        <rFont val="Arial Narrow"/>
        <family val="2"/>
      </rPr>
      <t>color negro</t>
    </r>
    <r>
      <rPr>
        <sz val="16"/>
        <rFont val="Arial Narrow"/>
        <family val="2"/>
      </rPr>
      <t xml:space="preserve"> al proveedor del arma.</t>
    </r>
  </si>
  <si>
    <r>
      <t xml:space="preserve">Cambio de los tornillos y arandelas de las cachas </t>
    </r>
    <r>
      <rPr>
        <sz val="16"/>
        <color theme="1"/>
        <rFont val="Arial Narrow"/>
        <family val="2"/>
      </rPr>
      <t>pistolas CZ</t>
    </r>
    <r>
      <rPr>
        <sz val="16"/>
        <color rgb="FF000000"/>
        <rFont val="Arial Narrow"/>
        <family val="2"/>
      </rPr>
      <t>.</t>
    </r>
  </si>
  <si>
    <r>
      <t xml:space="preserve">Cambio de las cachas </t>
    </r>
    <r>
      <rPr>
        <sz val="16"/>
        <color theme="1"/>
        <rFont val="Arial Narrow"/>
        <family val="2"/>
      </rPr>
      <t>pistolas CZ</t>
    </r>
    <r>
      <rPr>
        <sz val="16"/>
        <color rgb="FF000000"/>
        <rFont val="Arial Narrow"/>
        <family val="2"/>
      </rPr>
      <t>.</t>
    </r>
  </si>
  <si>
    <t>"MANTENIMIENTO CORRECTIVO CON SUMINISTRO DE REPUESTOS PARA ARMAS DE FUEGO TIPO PISTOLASCALIBRE 9MM, SUBAMETRALLADORAS CALIBRE 9MM Y FUSILES CALIBRE 5.56 DE DIFERENTES MARCAS Y MODELOS PARA LA FISCALÍA GENERAL DE LA NACIÓN”</t>
  </si>
  <si>
    <t>Estudio del Sector  No: 119</t>
  </si>
  <si>
    <t>NOTAS:</t>
  </si>
  <si>
    <t>1)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</si>
  <si>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 xml:space="preserve">ARMAS DE FUEGO TIPO PISTOLAS, CALIBRE 9MM, SUBAMETRALLADORAS CALIBRE 9MM Y FUSILES CALIBRE 5.56 </t>
  </si>
  <si>
    <t>Fecha de elaboración:03/05/2024</t>
  </si>
  <si>
    <t>ANEXO 4- ESTUDIO MERCADO DEFINITIVO</t>
  </si>
  <si>
    <t>ANEXO 4 - ESTUDIO MERCADO DEFINITIVO</t>
  </si>
  <si>
    <t>ANEXO 4 - OFERTA CONSOLIDADA VALORES UNITARIOS</t>
  </si>
  <si>
    <t>Modificaciòn No 1: 06/05/2024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</si>
</sst>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7" formatCode="&quot;$&quot;\ #,##0"/>
  </numFmts>
  <fonts count="27" x14ac:knownFonts="1">
    <font>
      <sz val="11"/>
      <color theme="1"/>
      <name val="Calibri"/>
      <family val="2"/>
      <scheme val="minor"/>
    </font>
    <font>
      <sz val="11"/>
      <color theme="1"/>
      <name val="Calibri"/>
      <family val="2"/>
      <scheme val="minor"/>
    </font>
    <font>
      <b/>
      <sz val="11"/>
      <color theme="0"/>
      <name val="Calibri"/>
      <family val="2"/>
      <scheme val="minor"/>
    </font>
    <font>
      <b/>
      <sz val="16"/>
      <name val="Arial Narrow"/>
      <family val="2"/>
    </font>
    <font>
      <b/>
      <sz val="12"/>
      <name val="Arial Narrow"/>
      <family val="2"/>
    </font>
    <font>
      <b/>
      <sz val="18"/>
      <name val="Arial Narrow"/>
      <family val="2"/>
    </font>
    <font>
      <sz val="12"/>
      <name val="Arial"/>
      <family val="2"/>
    </font>
    <font>
      <b/>
      <sz val="20"/>
      <name val="Arial Narrow"/>
      <family val="2"/>
    </font>
    <font>
      <sz val="12"/>
      <name val="Arial Narrow"/>
      <family val="2"/>
    </font>
    <font>
      <sz val="20"/>
      <name val="Arial Narrow"/>
      <family val="2"/>
    </font>
    <font>
      <sz val="18"/>
      <name val="Arial Narrow"/>
      <family val="2"/>
    </font>
    <font>
      <sz val="12"/>
      <color theme="0"/>
      <name val="Arial Narrow"/>
      <family val="2"/>
    </font>
    <font>
      <b/>
      <sz val="16"/>
      <color theme="0"/>
      <name val="Arial Narrow"/>
      <family val="2"/>
    </font>
    <font>
      <sz val="20"/>
      <color theme="0"/>
      <name val="Arial Narrow"/>
      <family val="2"/>
    </font>
    <font>
      <sz val="20"/>
      <color theme="1"/>
      <name val="Arial Narrow"/>
      <family val="2"/>
    </font>
    <font>
      <sz val="18"/>
      <name val="Arial"/>
      <family val="2"/>
    </font>
    <font>
      <sz val="16"/>
      <name val="Arial Narrow"/>
      <family val="2"/>
    </font>
    <font>
      <sz val="16"/>
      <color theme="0"/>
      <name val="Arial Narrow"/>
      <family val="2"/>
    </font>
    <font>
      <sz val="16"/>
      <color rgb="FF000000"/>
      <name val="Arial Narrow"/>
      <family val="2"/>
    </font>
    <font>
      <sz val="16"/>
      <color theme="1"/>
      <name val="Arial Narrow"/>
      <family val="2"/>
    </font>
    <font>
      <b/>
      <i/>
      <sz val="16"/>
      <name val="Arial Narrow"/>
      <family val="2"/>
    </font>
    <font>
      <b/>
      <i/>
      <sz val="18"/>
      <name val="Arial Narrow"/>
      <family val="2"/>
    </font>
    <font>
      <sz val="22"/>
      <name val="Arial Narrow"/>
      <family val="2"/>
    </font>
    <font>
      <sz val="22"/>
      <color theme="1"/>
      <name val="Arial Narrow"/>
      <family val="2"/>
    </font>
    <font>
      <sz val="22"/>
      <color theme="0"/>
      <name val="Arial Narrow"/>
      <family val="2"/>
    </font>
    <font>
      <b/>
      <sz val="22"/>
      <name val="Arial Narrow"/>
      <family val="2"/>
    </font>
    <font>
      <b/>
      <sz val="18"/>
      <color theme="1"/>
      <name val="Arial Narrow"/>
      <family val="2"/>
    </font>
  </fonts>
  <fills count="14">
    <fill>
      <patternFill patternType="none"/>
    </fill>
    <fill>
      <patternFill patternType="gray125"/>
    </fill>
    <fill>
      <patternFill patternType="solid">
        <fgColor rgb="FFA5A5A5"/>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7" tint="0.39997558519241921"/>
        <bgColor indexed="64"/>
      </patternFill>
    </fill>
  </fills>
  <borders count="30">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style="thick">
        <color indexed="64"/>
      </right>
      <top/>
      <bottom style="medium">
        <color rgb="FF000000"/>
      </bottom>
      <diagonal/>
    </border>
    <border>
      <left style="thick">
        <color indexed="64"/>
      </left>
      <right style="thick">
        <color indexed="64"/>
      </right>
      <top style="medium">
        <color rgb="FF000000"/>
      </top>
      <bottom style="medium">
        <color rgb="FF000000"/>
      </bottom>
      <diagonal/>
    </border>
    <border>
      <left style="thick">
        <color indexed="64"/>
      </left>
      <right style="thick">
        <color indexed="64"/>
      </right>
      <top/>
      <bottom style="medium">
        <color indexed="64"/>
      </bottom>
      <diagonal/>
    </border>
    <border>
      <left style="thin">
        <color indexed="64"/>
      </left>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0" fontId="2" fillId="2" borderId="1" applyNumberFormat="0" applyAlignment="0" applyProtection="0"/>
    <xf numFmtId="9" fontId="1" fillId="0" borderId="0" applyFont="0" applyFill="0" applyBorder="0" applyAlignment="0" applyProtection="0"/>
    <xf numFmtId="44" fontId="1" fillId="0" borderId="0" applyFont="0" applyFill="0" applyBorder="0" applyAlignment="0" applyProtection="0"/>
  </cellStyleXfs>
  <cellXfs count="337">
    <xf numFmtId="0" fontId="0" fillId="0" borderId="0" xfId="0"/>
    <xf numFmtId="0" fontId="6" fillId="0" borderId="0" xfId="0" applyFont="1" applyAlignment="1">
      <alignment vertical="center"/>
    </xf>
    <xf numFmtId="0" fontId="6" fillId="0" borderId="0" xfId="0" applyFont="1"/>
    <xf numFmtId="0" fontId="8" fillId="0" borderId="0" xfId="0" applyFont="1"/>
    <xf numFmtId="0" fontId="7" fillId="0" borderId="0" xfId="0" applyFont="1" applyAlignment="1">
      <alignment vertical="center" wrapText="1"/>
    </xf>
    <xf numFmtId="0" fontId="8" fillId="0" borderId="0" xfId="0" applyFont="1" applyAlignment="1">
      <alignment vertical="center"/>
    </xf>
    <xf numFmtId="0" fontId="8" fillId="0" borderId="0" xfId="0" applyFont="1" applyAlignment="1">
      <alignment horizontal="left"/>
    </xf>
    <xf numFmtId="0" fontId="8" fillId="0" borderId="0" xfId="0" applyFont="1" applyAlignment="1">
      <alignment horizontal="center"/>
    </xf>
    <xf numFmtId="164" fontId="8" fillId="0" borderId="0" xfId="0" applyNumberFormat="1" applyFont="1"/>
    <xf numFmtId="0" fontId="11" fillId="10" borderId="0" xfId="0" applyFont="1" applyFill="1"/>
    <xf numFmtId="0" fontId="11" fillId="10" borderId="0" xfId="0" applyFont="1" applyFill="1" applyAlignment="1">
      <alignment vertical="center"/>
    </xf>
    <xf numFmtId="167" fontId="12" fillId="10" borderId="0" xfId="0" applyNumberFormat="1" applyFont="1" applyFill="1" applyAlignment="1">
      <alignment vertical="center"/>
    </xf>
    <xf numFmtId="9" fontId="13" fillId="10" borderId="0" xfId="3" applyFont="1" applyFill="1" applyBorder="1"/>
    <xf numFmtId="0" fontId="10" fillId="0" borderId="0" xfId="0" applyFont="1"/>
    <xf numFmtId="0" fontId="10" fillId="0" borderId="13" xfId="0" applyFont="1" applyBorder="1"/>
    <xf numFmtId="0" fontId="10" fillId="0" borderId="14" xfId="0" applyFont="1" applyBorder="1"/>
    <xf numFmtId="0" fontId="10" fillId="0" borderId="18" xfId="0" applyFont="1" applyBorder="1"/>
    <xf numFmtId="0" fontId="5" fillId="0" borderId="0" xfId="0" applyFont="1" applyAlignment="1">
      <alignment horizontal="center" vertical="center" wrapText="1"/>
    </xf>
    <xf numFmtId="0" fontId="10" fillId="0" borderId="0" xfId="0" applyFont="1" applyAlignment="1">
      <alignment horizontal="left"/>
    </xf>
    <xf numFmtId="0" fontId="10" fillId="0" borderId="0" xfId="0" applyFont="1" applyAlignment="1">
      <alignment horizontal="center"/>
    </xf>
    <xf numFmtId="0" fontId="9" fillId="0" borderId="0" xfId="0" applyFont="1"/>
    <xf numFmtId="0" fontId="9" fillId="0" borderId="0" xfId="0" applyFont="1" applyAlignment="1">
      <alignment horizontal="left"/>
    </xf>
    <xf numFmtId="0" fontId="9" fillId="0" borderId="0" xfId="0" applyFont="1" applyAlignment="1">
      <alignment horizontal="center"/>
    </xf>
    <xf numFmtId="0" fontId="10" fillId="0" borderId="0" xfId="0" applyFont="1" applyAlignment="1">
      <alignment horizontal="center" vertical="center"/>
    </xf>
    <xf numFmtId="0" fontId="15" fillId="0" borderId="0" xfId="0" applyFont="1"/>
    <xf numFmtId="164" fontId="5" fillId="0" borderId="0" xfId="0" applyNumberFormat="1" applyFont="1" applyAlignment="1">
      <alignment vertical="center" wrapText="1"/>
    </xf>
    <xf numFmtId="0" fontId="8" fillId="10" borderId="0" xfId="0" applyFont="1" applyFill="1" applyAlignment="1">
      <alignment horizontal="center"/>
    </xf>
    <xf numFmtId="0" fontId="3" fillId="10" borderId="0" xfId="0" applyFont="1" applyFill="1" applyAlignment="1">
      <alignment horizontal="center" vertical="center" wrapText="1"/>
    </xf>
    <xf numFmtId="0" fontId="10" fillId="10" borderId="0" xfId="0" applyFont="1" applyFill="1" applyAlignment="1">
      <alignment horizontal="center"/>
    </xf>
    <xf numFmtId="0" fontId="10" fillId="10" borderId="0" xfId="0" applyFont="1" applyFill="1" applyAlignment="1">
      <alignment horizontal="left"/>
    </xf>
    <xf numFmtId="0" fontId="16" fillId="0" borderId="0" xfId="0" applyFont="1"/>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16" fillId="0" borderId="13" xfId="0" applyFont="1" applyBorder="1"/>
    <xf numFmtId="0" fontId="16" fillId="0" borderId="14" xfId="0" applyFont="1" applyBorder="1"/>
    <xf numFmtId="0" fontId="16" fillId="0" borderId="18" xfId="0" applyFont="1" applyBorder="1"/>
    <xf numFmtId="0" fontId="16" fillId="0" borderId="0" xfId="0" applyFont="1" applyAlignment="1">
      <alignment horizontal="center" vertical="center" wrapText="1"/>
    </xf>
    <xf numFmtId="0" fontId="16" fillId="0" borderId="0" xfId="0" applyFont="1" applyAlignment="1">
      <alignment horizontal="left" vertical="center" wrapText="1"/>
    </xf>
    <xf numFmtId="0" fontId="16" fillId="10" borderId="0" xfId="0" applyFont="1" applyFill="1" applyAlignment="1">
      <alignment horizontal="center" vertical="center" wrapText="1"/>
    </xf>
    <xf numFmtId="0" fontId="3" fillId="0" borderId="13" xfId="0" applyFont="1" applyBorder="1" applyAlignment="1">
      <alignment horizontal="center" vertical="center" wrapText="1"/>
    </xf>
    <xf numFmtId="0" fontId="3" fillId="0" borderId="0" xfId="0" applyFont="1" applyAlignment="1">
      <alignment horizontal="center" vertical="center" wrapText="1"/>
    </xf>
    <xf numFmtId="0" fontId="16" fillId="0" borderId="29" xfId="0" applyFont="1" applyBorder="1" applyAlignment="1">
      <alignment vertical="center" wrapText="1"/>
    </xf>
    <xf numFmtId="0" fontId="16" fillId="10" borderId="2" xfId="0" applyFont="1" applyFill="1" applyBorder="1" applyAlignment="1">
      <alignment horizontal="left" vertical="center" wrapText="1"/>
    </xf>
    <xf numFmtId="0" fontId="16" fillId="0" borderId="0" xfId="0" applyFont="1" applyAlignment="1">
      <alignment vertical="center"/>
    </xf>
    <xf numFmtId="164" fontId="16" fillId="0" borderId="0" xfId="0" applyNumberFormat="1" applyFont="1" applyAlignment="1">
      <alignment horizontal="center" vertical="center"/>
    </xf>
    <xf numFmtId="164" fontId="16" fillId="9" borderId="2" xfId="0" applyNumberFormat="1" applyFont="1" applyFill="1" applyBorder="1" applyAlignment="1">
      <alignment horizontal="center" vertical="center"/>
    </xf>
    <xf numFmtId="0" fontId="3" fillId="0" borderId="6" xfId="0" applyFont="1" applyBorder="1" applyAlignment="1">
      <alignment vertical="center" wrapText="1"/>
    </xf>
    <xf numFmtId="0" fontId="3" fillId="10" borderId="0" xfId="0" applyFont="1" applyFill="1" applyAlignment="1">
      <alignment vertical="center" wrapText="1"/>
    </xf>
    <xf numFmtId="0" fontId="3" fillId="0" borderId="0" xfId="0" applyFont="1" applyAlignment="1">
      <alignment vertical="center" wrapText="1"/>
    </xf>
    <xf numFmtId="0" fontId="16" fillId="0" borderId="29" xfId="0" applyFont="1" applyBorder="1" applyAlignment="1">
      <alignment horizontal="center" vertical="center" wrapText="1"/>
    </xf>
    <xf numFmtId="0" fontId="16" fillId="10" borderId="2" xfId="0" applyFont="1" applyFill="1" applyBorder="1" applyAlignment="1">
      <alignment horizontal="justify" vertical="center" wrapText="1"/>
    </xf>
    <xf numFmtId="0" fontId="18" fillId="10" borderId="2" xfId="0" applyFont="1" applyFill="1" applyBorder="1" applyAlignment="1">
      <alignment horizontal="left" wrapText="1"/>
    </xf>
    <xf numFmtId="0" fontId="16" fillId="0" borderId="13" xfId="0" applyFont="1" applyBorder="1" applyAlignment="1">
      <alignment horizontal="center" vertical="center" wrapText="1"/>
    </xf>
    <xf numFmtId="164" fontId="16" fillId="0" borderId="0" xfId="0" applyNumberFormat="1" applyFont="1" applyAlignment="1">
      <alignment vertical="center"/>
    </xf>
    <xf numFmtId="164" fontId="16" fillId="10" borderId="0" xfId="0" applyNumberFormat="1" applyFont="1" applyFill="1" applyAlignment="1">
      <alignment horizontal="center" vertical="center"/>
    </xf>
    <xf numFmtId="0" fontId="3" fillId="0" borderId="13" xfId="0" applyFont="1" applyBorder="1" applyAlignment="1">
      <alignment vertical="center" wrapText="1"/>
    </xf>
    <xf numFmtId="0" fontId="16" fillId="0" borderId="19" xfId="0" applyFont="1" applyBorder="1" applyAlignment="1">
      <alignment horizontal="center" vertical="center" wrapText="1"/>
    </xf>
    <xf numFmtId="0" fontId="16" fillId="0" borderId="15" xfId="0" applyFont="1" applyBorder="1" applyAlignment="1">
      <alignment horizontal="center" vertical="center" wrapText="1"/>
    </xf>
    <xf numFmtId="164" fontId="16" fillId="0" borderId="15" xfId="0" applyNumberFormat="1" applyFont="1" applyBorder="1" applyAlignment="1" applyProtection="1">
      <alignment vertical="center"/>
      <protection locked="0"/>
    </xf>
    <xf numFmtId="164" fontId="16" fillId="0" borderId="2" xfId="0" applyNumberFormat="1" applyFont="1" applyBorder="1" applyAlignment="1" applyProtection="1">
      <alignment vertical="center"/>
      <protection locked="0"/>
    </xf>
    <xf numFmtId="164" fontId="16" fillId="0" borderId="2" xfId="1" applyNumberFormat="1" applyFont="1" applyFill="1" applyBorder="1" applyAlignment="1" applyProtection="1">
      <alignment vertical="center"/>
      <protection locked="0"/>
    </xf>
    <xf numFmtId="164" fontId="16" fillId="0" borderId="15" xfId="0" applyNumberFormat="1" applyFont="1" applyBorder="1" applyAlignment="1">
      <alignment vertical="center"/>
    </xf>
    <xf numFmtId="164" fontId="16" fillId="0" borderId="2" xfId="0" applyNumberFormat="1" applyFont="1" applyBorder="1" applyAlignment="1">
      <alignment vertical="center"/>
    </xf>
    <xf numFmtId="164" fontId="16" fillId="0" borderId="2" xfId="1" applyNumberFormat="1" applyFont="1" applyFill="1" applyBorder="1" applyAlignment="1">
      <alignment vertical="center"/>
    </xf>
    <xf numFmtId="0" fontId="16" fillId="0" borderId="21" xfId="0" applyFont="1" applyBorder="1" applyAlignment="1">
      <alignment horizontal="center" vertical="center" wrapText="1"/>
    </xf>
    <xf numFmtId="0" fontId="16" fillId="0" borderId="4" xfId="0" applyFont="1" applyBorder="1" applyAlignment="1">
      <alignment horizontal="center" vertical="center" wrapText="1"/>
    </xf>
    <xf numFmtId="0" fontId="16" fillId="10" borderId="22" xfId="0" applyFont="1" applyFill="1" applyBorder="1" applyAlignment="1">
      <alignment horizontal="center" vertical="center" wrapText="1"/>
    </xf>
    <xf numFmtId="0" fontId="16" fillId="0" borderId="20" xfId="0" applyFont="1" applyBorder="1" applyAlignment="1">
      <alignment horizontal="center" vertical="center" wrapText="1"/>
    </xf>
    <xf numFmtId="164" fontId="3" fillId="9" borderId="2" xfId="0" applyNumberFormat="1" applyFont="1" applyFill="1" applyBorder="1" applyAlignment="1">
      <alignment vertical="center"/>
    </xf>
    <xf numFmtId="0" fontId="16" fillId="0" borderId="0" xfId="0" applyFont="1" applyAlignment="1">
      <alignment horizontal="left"/>
    </xf>
    <xf numFmtId="0" fontId="16" fillId="0" borderId="0" xfId="0" applyFont="1" applyAlignment="1">
      <alignment horizontal="center"/>
    </xf>
    <xf numFmtId="0" fontId="16" fillId="10" borderId="0" xfId="0" applyFont="1" applyFill="1" applyAlignment="1">
      <alignment horizontal="center"/>
    </xf>
    <xf numFmtId="0" fontId="3" fillId="0" borderId="0" xfId="0" applyFont="1" applyAlignment="1">
      <alignment horizontal="left" vertical="center"/>
    </xf>
    <xf numFmtId="0" fontId="16" fillId="10" borderId="0" xfId="0" applyFont="1" applyFill="1"/>
    <xf numFmtId="0" fontId="16" fillId="0" borderId="0" xfId="0" applyFont="1" applyAlignment="1">
      <alignment horizontal="left" vertical="center"/>
    </xf>
    <xf numFmtId="0" fontId="16" fillId="10" borderId="0" xfId="0" applyFont="1" applyFill="1" applyAlignment="1">
      <alignment horizontal="left"/>
    </xf>
    <xf numFmtId="0" fontId="16" fillId="0" borderId="2" xfId="0" applyFont="1" applyBorder="1" applyAlignment="1">
      <alignment horizontal="center" vertical="center" wrapText="1"/>
    </xf>
    <xf numFmtId="0" fontId="16" fillId="0" borderId="0" xfId="0" applyFont="1" applyAlignment="1">
      <alignment horizontal="center" vertical="center"/>
    </xf>
    <xf numFmtId="0" fontId="16" fillId="10" borderId="0" xfId="0" applyFont="1" applyFill="1" applyAlignment="1">
      <alignment horizontal="center" vertical="center"/>
    </xf>
    <xf numFmtId="0" fontId="16" fillId="0" borderId="13" xfId="0" applyFont="1" applyBorder="1" applyAlignment="1">
      <alignment vertical="center" wrapText="1"/>
    </xf>
    <xf numFmtId="0" fontId="16" fillId="0" borderId="0" xfId="0" applyFont="1" applyAlignment="1">
      <alignment vertical="center" wrapText="1"/>
    </xf>
    <xf numFmtId="0" fontId="16" fillId="10" borderId="26" xfId="0" applyFont="1" applyFill="1" applyBorder="1" applyAlignment="1">
      <alignment horizontal="justify" vertical="center" wrapText="1"/>
    </xf>
    <xf numFmtId="0" fontId="16" fillId="10" borderId="27" xfId="0" applyFont="1" applyFill="1" applyBorder="1" applyAlignment="1">
      <alignment horizontal="justify" vertical="center" wrapText="1"/>
    </xf>
    <xf numFmtId="0" fontId="16" fillId="10" borderId="28" xfId="0" applyFont="1" applyFill="1" applyBorder="1" applyAlignment="1">
      <alignment horizontal="justify" vertical="center" wrapText="1"/>
    </xf>
    <xf numFmtId="0" fontId="16" fillId="10" borderId="2" xfId="0" applyFont="1" applyFill="1" applyBorder="1" applyAlignment="1">
      <alignment vertical="center" wrapText="1"/>
    </xf>
    <xf numFmtId="0" fontId="16" fillId="0" borderId="2" xfId="0" applyFont="1" applyBorder="1" applyAlignment="1">
      <alignment horizontal="left" vertical="center" wrapText="1"/>
    </xf>
    <xf numFmtId="164" fontId="16" fillId="0" borderId="0" xfId="1" applyNumberFormat="1" applyFont="1" applyFill="1" applyBorder="1" applyAlignment="1" applyProtection="1">
      <alignment vertical="center"/>
      <protection locked="0"/>
    </xf>
    <xf numFmtId="164" fontId="16" fillId="0" borderId="0" xfId="0" applyNumberFormat="1" applyFont="1" applyAlignment="1" applyProtection="1">
      <alignment vertical="center"/>
      <protection locked="0"/>
    </xf>
    <xf numFmtId="164" fontId="3" fillId="8" borderId="2" xfId="0" applyNumberFormat="1" applyFont="1" applyFill="1" applyBorder="1" applyAlignment="1" applyProtection="1">
      <alignment vertical="center"/>
      <protection locked="0"/>
    </xf>
    <xf numFmtId="164" fontId="16" fillId="0" borderId="0" xfId="1" applyNumberFormat="1" applyFont="1" applyFill="1" applyBorder="1" applyAlignment="1">
      <alignment vertical="center"/>
    </xf>
    <xf numFmtId="44" fontId="16" fillId="0" borderId="0" xfId="1" applyFont="1" applyBorder="1" applyAlignment="1">
      <alignment vertical="center" wrapText="1"/>
    </xf>
    <xf numFmtId="164" fontId="3" fillId="6" borderId="2" xfId="1" applyNumberFormat="1" applyFont="1" applyFill="1" applyBorder="1" applyAlignment="1">
      <alignment vertical="center" wrapText="1"/>
    </xf>
    <xf numFmtId="0" fontId="3" fillId="0" borderId="0" xfId="0" applyFont="1" applyAlignment="1">
      <alignment vertical="center"/>
    </xf>
    <xf numFmtId="0" fontId="16" fillId="10" borderId="0" xfId="0" applyFont="1" applyFill="1" applyAlignment="1">
      <alignment vertical="center"/>
    </xf>
    <xf numFmtId="0" fontId="9" fillId="0" borderId="10" xfId="0" applyFont="1" applyBorder="1"/>
    <xf numFmtId="0" fontId="16" fillId="0" borderId="8" xfId="0" applyFont="1" applyBorder="1" applyAlignment="1">
      <alignment horizontal="center" vertical="center" wrapText="1"/>
    </xf>
    <xf numFmtId="164" fontId="3" fillId="8" borderId="2" xfId="0" applyNumberFormat="1" applyFont="1" applyFill="1" applyBorder="1" applyAlignment="1">
      <alignment horizontal="center" vertical="center"/>
    </xf>
    <xf numFmtId="0" fontId="18" fillId="10" borderId="3" xfId="0" applyFont="1" applyFill="1" applyBorder="1" applyAlignment="1">
      <alignment horizontal="left" wrapText="1"/>
    </xf>
    <xf numFmtId="164" fontId="16" fillId="0" borderId="15" xfId="1" applyNumberFormat="1" applyFont="1" applyFill="1" applyBorder="1" applyAlignment="1">
      <alignment vertical="center"/>
    </xf>
    <xf numFmtId="164" fontId="16" fillId="10" borderId="2" xfId="0" applyNumberFormat="1" applyFont="1" applyFill="1" applyBorder="1" applyAlignment="1">
      <alignment horizontal="left" vertical="center" wrapText="1"/>
    </xf>
    <xf numFmtId="44" fontId="16" fillId="10" borderId="2" xfId="1" applyFont="1" applyFill="1" applyBorder="1" applyAlignment="1">
      <alignment horizontal="left" vertical="center" wrapText="1"/>
    </xf>
    <xf numFmtId="164" fontId="3" fillId="11" borderId="7" xfId="0" applyNumberFormat="1" applyFont="1" applyFill="1" applyBorder="1" applyAlignment="1">
      <alignment vertical="center"/>
    </xf>
    <xf numFmtId="0" fontId="3" fillId="0" borderId="0" xfId="0" applyFont="1"/>
    <xf numFmtId="164" fontId="3" fillId="0" borderId="0" xfId="0" applyNumberFormat="1" applyFont="1" applyAlignment="1">
      <alignment vertical="center"/>
    </xf>
    <xf numFmtId="164" fontId="3" fillId="9" borderId="2" xfId="0" applyNumberFormat="1" applyFont="1" applyFill="1" applyBorder="1" applyAlignment="1">
      <alignment horizontal="center" vertical="center"/>
    </xf>
    <xf numFmtId="164" fontId="3" fillId="0" borderId="0" xfId="0" applyNumberFormat="1" applyFont="1" applyAlignment="1">
      <alignment horizontal="center" vertical="center"/>
    </xf>
    <xf numFmtId="164" fontId="3" fillId="9" borderId="7" xfId="0" applyNumberFormat="1" applyFont="1" applyFill="1" applyBorder="1" applyAlignment="1">
      <alignment vertical="center"/>
    </xf>
    <xf numFmtId="164" fontId="3" fillId="12" borderId="2" xfId="0" applyNumberFormat="1" applyFont="1" applyFill="1" applyBorder="1" applyAlignment="1">
      <alignment vertical="center"/>
    </xf>
    <xf numFmtId="164" fontId="3" fillId="13" borderId="2" xfId="0" applyNumberFormat="1" applyFont="1" applyFill="1" applyBorder="1" applyAlignment="1">
      <alignment vertical="center"/>
    </xf>
    <xf numFmtId="164" fontId="3" fillId="8" borderId="7" xfId="0" applyNumberFormat="1" applyFont="1" applyFill="1" applyBorder="1" applyAlignment="1">
      <alignment vertical="center"/>
    </xf>
    <xf numFmtId="0" fontId="3" fillId="0" borderId="2" xfId="0" applyFont="1" applyBorder="1" applyAlignment="1">
      <alignment horizontal="center" vertical="center" wrapText="1"/>
    </xf>
    <xf numFmtId="0" fontId="7" fillId="0" borderId="0" xfId="0" applyFont="1" applyAlignment="1">
      <alignment horizontal="left" vertical="center"/>
    </xf>
    <xf numFmtId="0" fontId="17" fillId="0" borderId="0" xfId="0" applyFont="1" applyAlignment="1">
      <alignment vertical="center"/>
    </xf>
    <xf numFmtId="0" fontId="7" fillId="0" borderId="0" xfId="0" applyFont="1" applyAlignment="1">
      <alignment vertical="center"/>
    </xf>
    <xf numFmtId="0" fontId="13" fillId="0" borderId="0" xfId="0" applyFont="1" applyAlignment="1">
      <alignment vertical="center"/>
    </xf>
    <xf numFmtId="0" fontId="7" fillId="0" borderId="0" xfId="0" applyFont="1"/>
    <xf numFmtId="0" fontId="24" fillId="0" borderId="0" xfId="0" applyFont="1" applyAlignment="1">
      <alignment vertical="center"/>
    </xf>
    <xf numFmtId="0" fontId="25" fillId="0" borderId="0" xfId="0" applyFont="1" applyAlignment="1">
      <alignment vertical="center"/>
    </xf>
    <xf numFmtId="164" fontId="3" fillId="9" borderId="7" xfId="0" applyNumberFormat="1" applyFont="1" applyFill="1" applyBorder="1" applyAlignment="1">
      <alignment horizontal="center" vertical="center"/>
    </xf>
    <xf numFmtId="164" fontId="3" fillId="0" borderId="0" xfId="1" applyNumberFormat="1" applyFont="1" applyFill="1" applyBorder="1" applyAlignment="1">
      <alignment vertical="center"/>
    </xf>
    <xf numFmtId="164" fontId="3" fillId="13" borderId="2" xfId="0" applyNumberFormat="1" applyFont="1" applyFill="1" applyBorder="1" applyAlignment="1">
      <alignment horizontal="center" vertical="center"/>
    </xf>
    <xf numFmtId="0" fontId="4" fillId="0" borderId="0" xfId="0" applyFont="1"/>
    <xf numFmtId="164" fontId="16" fillId="10" borderId="2" xfId="1" applyNumberFormat="1" applyFont="1" applyFill="1" applyBorder="1" applyAlignment="1">
      <alignment horizontal="left" vertical="center" wrapText="1"/>
    </xf>
    <xf numFmtId="164" fontId="3" fillId="13" borderId="2" xfId="1" applyNumberFormat="1" applyFont="1" applyFill="1" applyBorder="1" applyAlignment="1">
      <alignment vertical="center" wrapText="1"/>
    </xf>
    <xf numFmtId="0" fontId="16" fillId="10" borderId="2" xfId="0" applyFont="1" applyFill="1" applyBorder="1" applyAlignment="1">
      <alignment horizontal="justify" vertical="center"/>
    </xf>
    <xf numFmtId="0" fontId="16" fillId="0" borderId="14" xfId="0" applyFont="1" applyBorder="1" applyAlignment="1">
      <alignment horizontal="center" vertical="center" wrapText="1"/>
    </xf>
    <xf numFmtId="0" fontId="16" fillId="0" borderId="18" xfId="0" applyFont="1" applyBorder="1" applyAlignment="1">
      <alignment horizontal="left" vertical="center" wrapText="1"/>
    </xf>
    <xf numFmtId="0" fontId="16" fillId="0" borderId="18" xfId="0" applyFont="1" applyBorder="1" applyAlignment="1">
      <alignment horizontal="center" vertical="center" wrapText="1"/>
    </xf>
    <xf numFmtId="0" fontId="16" fillId="10" borderId="2" xfId="0" applyFont="1" applyFill="1" applyBorder="1" applyAlignment="1">
      <alignment vertical="center"/>
    </xf>
    <xf numFmtId="0" fontId="16" fillId="0" borderId="0" xfId="0" applyFont="1" applyAlignment="1" applyProtection="1">
      <alignment vertical="center"/>
      <protection locked="0"/>
    </xf>
    <xf numFmtId="164" fontId="16" fillId="0" borderId="0" xfId="0" applyNumberFormat="1" applyFont="1" applyAlignment="1" applyProtection="1">
      <alignment horizontal="center" vertical="center"/>
      <protection locked="0"/>
    </xf>
    <xf numFmtId="164" fontId="3" fillId="8" borderId="2" xfId="0" applyNumberFormat="1" applyFont="1" applyFill="1" applyBorder="1" applyAlignment="1" applyProtection="1">
      <alignment horizontal="center" vertical="center"/>
      <protection locked="0"/>
    </xf>
    <xf numFmtId="164" fontId="16" fillId="0" borderId="0" xfId="1" applyNumberFormat="1" applyFont="1" applyFill="1" applyBorder="1" applyAlignment="1">
      <alignment horizontal="center" vertical="center"/>
    </xf>
    <xf numFmtId="164" fontId="3" fillId="13" borderId="7" xfId="0" applyNumberFormat="1" applyFont="1" applyFill="1" applyBorder="1" applyAlignment="1">
      <alignment horizontal="center" vertical="center"/>
    </xf>
    <xf numFmtId="164" fontId="16" fillId="0" borderId="2" xfId="1" applyNumberFormat="1" applyFont="1" applyFill="1" applyBorder="1" applyAlignment="1" applyProtection="1">
      <alignment vertical="center" wrapText="1"/>
      <protection locked="0"/>
    </xf>
    <xf numFmtId="164" fontId="16" fillId="0" borderId="2" xfId="0" applyNumberFormat="1" applyFont="1" applyBorder="1" applyAlignment="1" applyProtection="1">
      <alignment vertical="center" wrapText="1"/>
      <protection locked="0"/>
    </xf>
    <xf numFmtId="164" fontId="16" fillId="10" borderId="15" xfId="1" applyNumberFormat="1" applyFont="1" applyFill="1" applyBorder="1" applyAlignment="1">
      <alignment vertical="center"/>
    </xf>
    <xf numFmtId="164" fontId="16" fillId="0" borderId="0" xfId="1" applyNumberFormat="1" applyFont="1" applyFill="1" applyBorder="1" applyAlignment="1" applyProtection="1">
      <alignment vertical="center" wrapText="1"/>
      <protection locked="0"/>
    </xf>
    <xf numFmtId="164" fontId="3" fillId="8" borderId="7" xfId="0" applyNumberFormat="1" applyFont="1" applyFill="1" applyBorder="1" applyAlignment="1" applyProtection="1">
      <alignment vertical="center" wrapText="1"/>
      <protection locked="0"/>
    </xf>
    <xf numFmtId="0" fontId="3" fillId="10" borderId="0" xfId="0" applyFont="1" applyFill="1" applyAlignment="1">
      <alignment horizontal="center"/>
    </xf>
    <xf numFmtId="164" fontId="16" fillId="0" borderId="0" xfId="1" applyNumberFormat="1" applyFont="1" applyFill="1" applyBorder="1" applyAlignment="1">
      <alignment vertical="center" wrapText="1"/>
    </xf>
    <xf numFmtId="164" fontId="16" fillId="0" borderId="0" xfId="0" applyNumberFormat="1" applyFont="1" applyAlignment="1">
      <alignment vertical="center" wrapText="1"/>
    </xf>
    <xf numFmtId="0" fontId="3" fillId="10" borderId="0" xfId="0" applyFont="1" applyFill="1" applyAlignment="1">
      <alignment vertical="center"/>
    </xf>
    <xf numFmtId="164" fontId="3" fillId="8" borderId="2" xfId="0" applyNumberFormat="1" applyFont="1" applyFill="1" applyBorder="1" applyAlignment="1">
      <alignment vertical="center" wrapText="1"/>
    </xf>
    <xf numFmtId="44" fontId="3" fillId="13" borderId="2" xfId="1" applyFont="1" applyFill="1" applyBorder="1" applyAlignment="1">
      <alignment vertical="center" wrapText="1"/>
    </xf>
    <xf numFmtId="0" fontId="3" fillId="10" borderId="0" xfId="0" applyFont="1" applyFill="1" applyAlignment="1">
      <alignment horizontal="left" vertical="top" wrapText="1"/>
    </xf>
    <xf numFmtId="0" fontId="3" fillId="10" borderId="0" xfId="0" applyFont="1" applyFill="1" applyAlignment="1">
      <alignment horizontal="left" vertical="center" wrapText="1"/>
    </xf>
    <xf numFmtId="164" fontId="16" fillId="10" borderId="2" xfId="1" applyNumberFormat="1" applyFont="1" applyFill="1" applyBorder="1" applyAlignment="1">
      <alignment horizontal="justify" vertical="center" wrapText="1"/>
    </xf>
    <xf numFmtId="0" fontId="3" fillId="3" borderId="6" xfId="0" applyFont="1" applyFill="1" applyBorder="1" applyAlignment="1">
      <alignment horizontal="center" vertical="center" wrapText="1"/>
    </xf>
    <xf numFmtId="0" fontId="3" fillId="3" borderId="8" xfId="0" applyFont="1" applyFill="1" applyBorder="1" applyAlignment="1">
      <alignment horizontal="center" vertical="center" wrapText="1"/>
    </xf>
    <xf numFmtId="164" fontId="16" fillId="0" borderId="3" xfId="1" applyNumberFormat="1" applyFont="1" applyFill="1" applyBorder="1" applyAlignment="1">
      <alignment vertical="center"/>
    </xf>
    <xf numFmtId="0" fontId="16" fillId="0" borderId="7" xfId="0" applyFont="1" applyBorder="1" applyAlignment="1">
      <alignment vertical="center"/>
    </xf>
    <xf numFmtId="164" fontId="16" fillId="0" borderId="3" xfId="0" applyNumberFormat="1" applyFont="1" applyBorder="1" applyAlignment="1">
      <alignment horizontal="center" vertical="center"/>
    </xf>
    <xf numFmtId="164" fontId="16" fillId="0" borderId="7" xfId="0" applyNumberFormat="1" applyFont="1" applyBorder="1" applyAlignment="1">
      <alignment horizontal="center" vertical="center"/>
    </xf>
    <xf numFmtId="164" fontId="16" fillId="10" borderId="3" xfId="0" applyNumberFormat="1" applyFont="1" applyFill="1" applyBorder="1" applyAlignment="1">
      <alignment horizontal="center" vertical="center"/>
    </xf>
    <xf numFmtId="164" fontId="16" fillId="10" borderId="5" xfId="0" applyNumberFormat="1" applyFont="1" applyFill="1" applyBorder="1" applyAlignment="1">
      <alignment horizontal="center" vertical="center"/>
    </xf>
    <xf numFmtId="164" fontId="16" fillId="10" borderId="7" xfId="0" applyNumberFormat="1" applyFont="1" applyFill="1" applyBorder="1" applyAlignment="1">
      <alignment horizontal="center" vertical="center"/>
    </xf>
    <xf numFmtId="0" fontId="3" fillId="11" borderId="9" xfId="0" applyFont="1" applyFill="1" applyBorder="1" applyAlignment="1">
      <alignment horizontal="center" vertical="center"/>
    </xf>
    <xf numFmtId="0" fontId="3" fillId="11" borderId="10" xfId="0" applyFont="1" applyFill="1" applyBorder="1" applyAlignment="1">
      <alignment horizontal="center" vertical="center"/>
    </xf>
    <xf numFmtId="0" fontId="3" fillId="11" borderId="11" xfId="0" applyFont="1" applyFill="1" applyBorder="1" applyAlignment="1">
      <alignment horizontal="center" vertical="center"/>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3" borderId="3" xfId="2" applyFont="1" applyFill="1" applyBorder="1" applyAlignment="1">
      <alignment horizontal="center" vertical="center" wrapText="1"/>
    </xf>
    <xf numFmtId="0" fontId="3" fillId="3" borderId="5" xfId="2" applyFont="1" applyFill="1" applyBorder="1" applyAlignment="1">
      <alignment horizontal="center" vertical="center" wrapText="1"/>
    </xf>
    <xf numFmtId="0" fontId="3" fillId="3" borderId="7" xfId="2"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8" borderId="9" xfId="0" applyFont="1" applyFill="1" applyBorder="1" applyAlignment="1">
      <alignment horizontal="center" vertical="center"/>
    </xf>
    <xf numFmtId="0" fontId="3" fillId="8" borderId="10" xfId="0" applyFont="1" applyFill="1" applyBorder="1" applyAlignment="1">
      <alignment horizontal="center" vertical="center"/>
    </xf>
    <xf numFmtId="0" fontId="3" fillId="8" borderId="11" xfId="0" applyFont="1" applyFill="1" applyBorder="1" applyAlignment="1">
      <alignment horizontal="center" vertical="center"/>
    </xf>
    <xf numFmtId="0" fontId="3" fillId="3" borderId="5" xfId="0" applyFont="1" applyFill="1" applyBorder="1" applyAlignment="1">
      <alignment horizontal="center" vertical="center" wrapText="1"/>
    </xf>
    <xf numFmtId="0" fontId="3" fillId="9" borderId="9" xfId="0" applyFont="1" applyFill="1" applyBorder="1" applyAlignment="1">
      <alignment horizontal="center" vertical="center" wrapText="1"/>
    </xf>
    <xf numFmtId="0" fontId="3" fillId="9" borderId="10" xfId="0" applyFont="1" applyFill="1" applyBorder="1" applyAlignment="1">
      <alignment horizontal="center" vertical="center" wrapText="1"/>
    </xf>
    <xf numFmtId="0" fontId="3" fillId="9" borderId="11" xfId="0" applyFont="1" applyFill="1" applyBorder="1" applyAlignment="1">
      <alignment horizontal="center" vertical="center" wrapText="1"/>
    </xf>
    <xf numFmtId="0" fontId="3" fillId="0" borderId="3" xfId="2" applyFont="1" applyFill="1" applyBorder="1" applyAlignment="1" applyProtection="1">
      <alignment horizontal="center" vertical="center" wrapText="1"/>
    </xf>
    <xf numFmtId="0" fontId="16" fillId="0" borderId="5" xfId="0" applyFont="1" applyBorder="1" applyAlignment="1">
      <alignment horizontal="center" vertical="center" wrapText="1"/>
    </xf>
    <xf numFmtId="0" fontId="16" fillId="0" borderId="7" xfId="0" applyFont="1" applyBorder="1" applyAlignment="1">
      <alignment horizontal="center" vertical="center" wrapText="1"/>
    </xf>
    <xf numFmtId="0" fontId="3" fillId="8" borderId="9" xfId="0" applyFont="1" applyFill="1" applyBorder="1" applyAlignment="1">
      <alignment horizontal="center" vertical="center" wrapText="1"/>
    </xf>
    <xf numFmtId="0" fontId="3" fillId="8" borderId="10" xfId="0" applyFont="1" applyFill="1" applyBorder="1" applyAlignment="1">
      <alignment horizontal="center" vertical="center" wrapText="1"/>
    </xf>
    <xf numFmtId="0" fontId="3" fillId="8" borderId="11" xfId="0" applyFont="1" applyFill="1" applyBorder="1" applyAlignment="1">
      <alignment horizontal="center" vertical="center" wrapText="1"/>
    </xf>
    <xf numFmtId="0" fontId="3" fillId="12" borderId="9" xfId="0" applyFont="1" applyFill="1" applyBorder="1" applyAlignment="1">
      <alignment horizontal="center" vertical="center" wrapText="1"/>
    </xf>
    <xf numFmtId="0" fontId="3" fillId="12" borderId="10" xfId="0" applyFont="1" applyFill="1" applyBorder="1" applyAlignment="1">
      <alignment horizontal="center" vertical="center" wrapText="1"/>
    </xf>
    <xf numFmtId="0" fontId="3" fillId="12" borderId="11" xfId="0" applyFont="1" applyFill="1" applyBorder="1" applyAlignment="1">
      <alignment horizontal="center" vertical="center" wrapText="1"/>
    </xf>
    <xf numFmtId="0" fontId="3" fillId="0" borderId="3" xfId="2" applyFont="1" applyFill="1" applyBorder="1" applyAlignment="1">
      <alignment horizontal="center" vertical="center" wrapText="1"/>
    </xf>
    <xf numFmtId="0" fontId="3" fillId="0" borderId="5"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10" borderId="3" xfId="2" applyFont="1" applyFill="1" applyBorder="1" applyAlignment="1" applyProtection="1">
      <alignment horizontal="center" vertical="center" wrapText="1"/>
    </xf>
    <xf numFmtId="0" fontId="16" fillId="10" borderId="7" xfId="0" applyFont="1" applyFill="1" applyBorder="1" applyAlignment="1">
      <alignment horizontal="center" vertical="center" wrapText="1"/>
    </xf>
    <xf numFmtId="0" fontId="16" fillId="10" borderId="3" xfId="0" applyFont="1" applyFill="1" applyBorder="1" applyAlignment="1">
      <alignment horizontal="center" vertical="center" wrapText="1"/>
    </xf>
    <xf numFmtId="0" fontId="16" fillId="10" borderId="12" xfId="0" applyFont="1" applyFill="1" applyBorder="1" applyAlignment="1">
      <alignment horizontal="center" vertical="center" wrapText="1"/>
    </xf>
    <xf numFmtId="0" fontId="16" fillId="10" borderId="8" xfId="0" applyFont="1" applyFill="1" applyBorder="1" applyAlignment="1">
      <alignment horizontal="center" vertical="center" wrapText="1"/>
    </xf>
    <xf numFmtId="0" fontId="3" fillId="8" borderId="14" xfId="0" applyFont="1" applyFill="1" applyBorder="1" applyAlignment="1">
      <alignment horizontal="center" vertical="center" wrapText="1"/>
    </xf>
    <xf numFmtId="0" fontId="3" fillId="8" borderId="18"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16"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164" fontId="16" fillId="10" borderId="3" xfId="1" applyNumberFormat="1" applyFont="1" applyFill="1" applyBorder="1" applyAlignment="1">
      <alignment horizontal="center" vertical="center"/>
    </xf>
    <xf numFmtId="164" fontId="16" fillId="10" borderId="5" xfId="1" applyNumberFormat="1" applyFont="1" applyFill="1" applyBorder="1" applyAlignment="1">
      <alignment horizontal="center" vertical="center"/>
    </xf>
    <xf numFmtId="164" fontId="16" fillId="10" borderId="7" xfId="1" applyNumberFormat="1" applyFont="1" applyFill="1" applyBorder="1" applyAlignment="1">
      <alignment horizontal="center" vertical="center"/>
    </xf>
    <xf numFmtId="164" fontId="16" fillId="0" borderId="3" xfId="1" applyNumberFormat="1" applyFont="1" applyFill="1" applyBorder="1" applyAlignment="1">
      <alignment horizontal="center" vertical="center"/>
    </xf>
    <xf numFmtId="164" fontId="16" fillId="0" borderId="5" xfId="1" applyNumberFormat="1" applyFont="1" applyFill="1" applyBorder="1" applyAlignment="1">
      <alignment horizontal="center" vertical="center"/>
    </xf>
    <xf numFmtId="164" fontId="16" fillId="0" borderId="7" xfId="1" applyNumberFormat="1" applyFont="1" applyFill="1" applyBorder="1" applyAlignment="1">
      <alignment horizontal="center" vertical="center"/>
    </xf>
    <xf numFmtId="0" fontId="20" fillId="4" borderId="17" xfId="0" applyFont="1" applyFill="1" applyBorder="1" applyAlignment="1">
      <alignment horizontal="center" vertical="center" wrapText="1"/>
    </xf>
    <xf numFmtId="0" fontId="20" fillId="4" borderId="16" xfId="0" applyFont="1" applyFill="1" applyBorder="1" applyAlignment="1">
      <alignment horizontal="center" vertical="center" wrapText="1"/>
    </xf>
    <xf numFmtId="0" fontId="20" fillId="4" borderId="12" xfId="0" applyFont="1" applyFill="1" applyBorder="1" applyAlignment="1">
      <alignment horizontal="center" vertical="center" wrapText="1"/>
    </xf>
    <xf numFmtId="0" fontId="20" fillId="4" borderId="13" xfId="0" applyFont="1" applyFill="1" applyBorder="1" applyAlignment="1">
      <alignment horizontal="center" vertical="center" wrapText="1"/>
    </xf>
    <xf numFmtId="0" fontId="20" fillId="4" borderId="0" xfId="0" applyFont="1" applyFill="1" applyAlignment="1">
      <alignment horizontal="center" vertical="center" wrapText="1"/>
    </xf>
    <xf numFmtId="0" fontId="20" fillId="4" borderId="6" xfId="0" applyFont="1" applyFill="1" applyBorder="1" applyAlignment="1">
      <alignment horizontal="center" vertical="center" wrapText="1"/>
    </xf>
    <xf numFmtId="0" fontId="20" fillId="4" borderId="14" xfId="0" applyFont="1" applyFill="1" applyBorder="1" applyAlignment="1">
      <alignment horizontal="center" vertical="center" wrapText="1"/>
    </xf>
    <xf numFmtId="0" fontId="20" fillId="4" borderId="1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20" fillId="5" borderId="9" xfId="0" applyFont="1" applyFill="1" applyBorder="1" applyAlignment="1">
      <alignment horizontal="center" vertical="center" wrapText="1"/>
    </xf>
    <xf numFmtId="0" fontId="20" fillId="5" borderId="10" xfId="0" applyFont="1" applyFill="1" applyBorder="1" applyAlignment="1">
      <alignment horizontal="center" vertical="center" wrapText="1"/>
    </xf>
    <xf numFmtId="0" fontId="20" fillId="5" borderId="11"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7" borderId="3" xfId="2" applyFont="1" applyFill="1" applyBorder="1" applyAlignment="1">
      <alignment horizontal="center" vertical="center" wrapText="1"/>
    </xf>
    <xf numFmtId="0" fontId="3" fillId="7" borderId="5" xfId="2" applyFont="1" applyFill="1" applyBorder="1" applyAlignment="1">
      <alignment horizontal="center" vertical="center" wrapText="1"/>
    </xf>
    <xf numFmtId="0" fontId="3" fillId="7" borderId="7" xfId="2" applyFont="1" applyFill="1" applyBorder="1" applyAlignment="1">
      <alignment horizontal="center" vertical="center" wrapText="1"/>
    </xf>
    <xf numFmtId="0" fontId="3" fillId="10" borderId="3" xfId="2" applyFont="1" applyFill="1" applyBorder="1" applyAlignment="1">
      <alignment horizontal="center" vertical="center" wrapText="1"/>
    </xf>
    <xf numFmtId="0" fontId="3" fillId="0" borderId="2" xfId="2" applyFont="1" applyFill="1" applyBorder="1" applyAlignment="1">
      <alignment horizontal="center" vertical="center" wrapText="1"/>
    </xf>
    <xf numFmtId="0" fontId="3" fillId="8" borderId="23" xfId="0" applyFont="1" applyFill="1" applyBorder="1" applyAlignment="1">
      <alignment horizontal="center" vertical="center" wrapText="1"/>
    </xf>
    <xf numFmtId="0" fontId="3" fillId="8" borderId="24" xfId="0" applyFont="1" applyFill="1" applyBorder="1" applyAlignment="1">
      <alignment horizontal="center" vertical="center" wrapText="1"/>
    </xf>
    <xf numFmtId="0" fontId="3" fillId="8" borderId="25" xfId="0" applyFont="1" applyFill="1" applyBorder="1" applyAlignment="1">
      <alignment horizontal="center" vertical="center" wrapText="1"/>
    </xf>
    <xf numFmtId="0" fontId="3" fillId="0" borderId="12" xfId="2" applyFont="1" applyFill="1" applyBorder="1" applyAlignment="1">
      <alignment horizontal="center" vertical="center" wrapText="1"/>
    </xf>
    <xf numFmtId="0" fontId="3" fillId="0" borderId="6" xfId="2" applyFont="1" applyFill="1" applyBorder="1" applyAlignment="1">
      <alignment horizontal="center" vertical="center" wrapText="1"/>
    </xf>
    <xf numFmtId="0" fontId="3" fillId="0" borderId="0" xfId="2" applyFont="1" applyFill="1" applyBorder="1" applyAlignment="1">
      <alignment horizontal="center" vertical="center" wrapText="1"/>
    </xf>
    <xf numFmtId="0" fontId="3" fillId="0" borderId="14" xfId="2" applyFont="1" applyFill="1" applyBorder="1" applyAlignment="1">
      <alignment horizontal="center" vertical="center" wrapText="1"/>
    </xf>
    <xf numFmtId="0" fontId="3" fillId="10" borderId="17" xfId="0" applyFont="1" applyFill="1" applyBorder="1" applyAlignment="1">
      <alignment horizontal="center" vertical="center" wrapText="1"/>
    </xf>
    <xf numFmtId="0" fontId="3" fillId="10" borderId="13" xfId="0" applyFont="1" applyFill="1" applyBorder="1" applyAlignment="1">
      <alignment horizontal="center" vertical="center" wrapText="1"/>
    </xf>
    <xf numFmtId="0" fontId="3" fillId="10" borderId="14" xfId="0" applyFont="1" applyFill="1" applyBorder="1" applyAlignment="1">
      <alignment horizontal="center" vertical="center" wrapText="1"/>
    </xf>
    <xf numFmtId="0" fontId="21" fillId="4" borderId="17" xfId="0" applyFont="1" applyFill="1" applyBorder="1" applyAlignment="1">
      <alignment horizontal="center" vertical="center" wrapText="1"/>
    </xf>
    <xf numFmtId="0" fontId="21" fillId="4" borderId="16" xfId="0" applyFont="1" applyFill="1" applyBorder="1" applyAlignment="1">
      <alignment horizontal="center" vertical="center" wrapText="1"/>
    </xf>
    <xf numFmtId="0" fontId="21" fillId="4" borderId="12" xfId="0" applyFont="1" applyFill="1" applyBorder="1" applyAlignment="1">
      <alignment horizontal="center" vertical="center" wrapText="1"/>
    </xf>
    <xf numFmtId="0" fontId="21" fillId="4" borderId="13" xfId="0" applyFont="1" applyFill="1" applyBorder="1" applyAlignment="1">
      <alignment horizontal="center" vertical="center" wrapText="1"/>
    </xf>
    <xf numFmtId="0" fontId="21" fillId="4" borderId="0" xfId="0" applyFont="1" applyFill="1" applyAlignment="1">
      <alignment horizontal="center" vertical="center" wrapText="1"/>
    </xf>
    <xf numFmtId="0" fontId="21" fillId="4" borderId="6" xfId="0" applyFont="1" applyFill="1" applyBorder="1" applyAlignment="1">
      <alignment horizontal="center" vertical="center" wrapText="1"/>
    </xf>
    <xf numFmtId="0" fontId="21" fillId="4" borderId="14" xfId="0" applyFont="1" applyFill="1" applyBorder="1" applyAlignment="1">
      <alignment horizontal="center" vertical="center" wrapText="1"/>
    </xf>
    <xf numFmtId="0" fontId="21" fillId="4" borderId="18" xfId="0" applyFont="1" applyFill="1" applyBorder="1" applyAlignment="1">
      <alignment horizontal="center" vertical="center" wrapText="1"/>
    </xf>
    <xf numFmtId="0" fontId="21" fillId="4" borderId="8" xfId="0" applyFont="1" applyFill="1" applyBorder="1" applyAlignment="1">
      <alignment horizontal="center" vertical="center" wrapText="1"/>
    </xf>
    <xf numFmtId="0" fontId="22" fillId="0" borderId="0" xfId="0" applyFont="1" applyAlignment="1">
      <alignment horizontal="left" vertical="top" wrapText="1"/>
    </xf>
    <xf numFmtId="0" fontId="23" fillId="0" borderId="0" xfId="0" applyFont="1" applyAlignment="1">
      <alignment horizontal="left"/>
    </xf>
    <xf numFmtId="0" fontId="16" fillId="0" borderId="0" xfId="0" applyFont="1" applyAlignment="1">
      <alignment horizontal="left" vertical="top" wrapText="1"/>
    </xf>
    <xf numFmtId="0" fontId="19" fillId="0" borderId="0" xfId="0" applyFont="1" applyAlignment="1">
      <alignment horizontal="left"/>
    </xf>
    <xf numFmtId="164" fontId="3" fillId="0" borderId="0" xfId="0" applyNumberFormat="1" applyFont="1" applyAlignment="1">
      <alignment horizontal="center" vertical="center"/>
    </xf>
    <xf numFmtId="0" fontId="16" fillId="0" borderId="8" xfId="0" applyFont="1" applyBorder="1" applyAlignment="1">
      <alignment horizontal="center" vertical="center" wrapText="1"/>
    </xf>
    <xf numFmtId="167" fontId="16" fillId="0" borderId="3" xfId="0" applyNumberFormat="1" applyFont="1" applyBorder="1" applyAlignment="1">
      <alignment horizontal="center" vertical="center" wrapText="1"/>
    </xf>
    <xf numFmtId="167" fontId="16" fillId="0" borderId="5" xfId="0" applyNumberFormat="1" applyFont="1" applyBorder="1" applyAlignment="1">
      <alignment horizontal="center" vertical="center" wrapText="1"/>
    </xf>
    <xf numFmtId="167" fontId="16" fillId="0" borderId="7" xfId="0" applyNumberFormat="1" applyFont="1" applyBorder="1" applyAlignment="1">
      <alignment horizontal="center" vertical="center" wrapText="1"/>
    </xf>
    <xf numFmtId="164" fontId="16" fillId="0" borderId="3" xfId="1" applyNumberFormat="1" applyFont="1" applyFill="1" applyBorder="1" applyAlignment="1">
      <alignment horizontal="center" vertical="center" wrapText="1"/>
    </xf>
    <xf numFmtId="164" fontId="16" fillId="0" borderId="5" xfId="1" applyNumberFormat="1" applyFont="1" applyFill="1" applyBorder="1" applyAlignment="1">
      <alignment horizontal="center" vertical="center" wrapText="1"/>
    </xf>
    <xf numFmtId="164" fontId="16" fillId="0" borderId="7" xfId="1" applyNumberFormat="1" applyFont="1" applyFill="1" applyBorder="1" applyAlignment="1">
      <alignment horizontal="center" vertical="center" wrapText="1"/>
    </xf>
    <xf numFmtId="0" fontId="16" fillId="0" borderId="13" xfId="0" applyFont="1" applyBorder="1" applyAlignment="1">
      <alignment horizontal="center" vertical="center" wrapText="1"/>
    </xf>
    <xf numFmtId="0" fontId="16" fillId="0" borderId="0" xfId="0" applyFont="1" applyAlignment="1">
      <alignment horizontal="center" vertical="center" wrapText="1"/>
    </xf>
    <xf numFmtId="0" fontId="3" fillId="0" borderId="17"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3" xfId="0" applyFont="1" applyBorder="1" applyAlignment="1">
      <alignment horizontal="center"/>
    </xf>
    <xf numFmtId="0" fontId="16" fillId="0" borderId="0" xfId="0" applyFont="1" applyAlignment="1">
      <alignment horizontal="center"/>
    </xf>
    <xf numFmtId="0" fontId="16" fillId="0" borderId="6" xfId="0" applyFont="1" applyBorder="1" applyAlignment="1">
      <alignment horizontal="center"/>
    </xf>
    <xf numFmtId="0" fontId="16" fillId="0" borderId="14" xfId="0" applyFont="1" applyBorder="1" applyAlignment="1">
      <alignment horizontal="center"/>
    </xf>
    <xf numFmtId="0" fontId="16" fillId="0" borderId="18" xfId="0" applyFont="1" applyBorder="1" applyAlignment="1">
      <alignment horizontal="center"/>
    </xf>
    <xf numFmtId="0" fontId="16" fillId="0" borderId="8" xfId="0" applyFont="1" applyBorder="1" applyAlignment="1">
      <alignment horizontal="center"/>
    </xf>
    <xf numFmtId="0" fontId="16" fillId="3" borderId="5" xfId="0" applyFont="1" applyFill="1" applyBorder="1"/>
    <xf numFmtId="0" fontId="16" fillId="3" borderId="7" xfId="0" applyFont="1" applyFill="1" applyBorder="1"/>
    <xf numFmtId="0" fontId="16" fillId="3" borderId="5" xfId="0" applyFont="1" applyFill="1" applyBorder="1" applyAlignment="1">
      <alignment horizontal="center"/>
    </xf>
    <xf numFmtId="0" fontId="16" fillId="3" borderId="7" xfId="0" applyFont="1" applyFill="1" applyBorder="1" applyAlignment="1">
      <alignment horizontal="center"/>
    </xf>
    <xf numFmtId="164" fontId="16" fillId="0" borderId="3" xfId="0" applyNumberFormat="1" applyFont="1" applyBorder="1" applyAlignment="1">
      <alignment horizontal="center" vertical="center" wrapText="1"/>
    </xf>
    <xf numFmtId="164" fontId="16" fillId="0" borderId="5" xfId="0" applyNumberFormat="1" applyFont="1" applyBorder="1" applyAlignment="1">
      <alignment horizontal="center" vertical="center" wrapText="1"/>
    </xf>
    <xf numFmtId="164" fontId="16" fillId="0" borderId="7" xfId="0" applyNumberFormat="1" applyFont="1" applyBorder="1" applyAlignment="1">
      <alignment horizontal="center" vertical="center" wrapText="1"/>
    </xf>
    <xf numFmtId="0" fontId="3" fillId="13" borderId="17" xfId="0" applyFont="1" applyFill="1" applyBorder="1" applyAlignment="1">
      <alignment horizontal="center" vertical="center" wrapText="1"/>
    </xf>
    <xf numFmtId="0" fontId="3" fillId="13" borderId="16" xfId="0" applyFont="1" applyFill="1" applyBorder="1" applyAlignment="1">
      <alignment horizontal="center" vertical="center" wrapText="1"/>
    </xf>
    <xf numFmtId="0" fontId="3" fillId="13" borderId="12" xfId="0" applyFont="1" applyFill="1" applyBorder="1" applyAlignment="1">
      <alignment horizontal="center" vertical="center" wrapText="1"/>
    </xf>
    <xf numFmtId="0" fontId="3" fillId="13" borderId="14" xfId="0" applyFont="1" applyFill="1" applyBorder="1" applyAlignment="1">
      <alignment horizontal="center" vertical="center" wrapText="1"/>
    </xf>
    <xf numFmtId="0" fontId="3" fillId="13" borderId="18" xfId="0" applyFont="1" applyFill="1" applyBorder="1" applyAlignment="1">
      <alignment horizontal="center" vertical="center" wrapText="1"/>
    </xf>
    <xf numFmtId="0" fontId="3" fillId="13" borderId="8" xfId="0" applyFont="1" applyFill="1" applyBorder="1" applyAlignment="1">
      <alignment horizontal="center" vertical="center" wrapText="1"/>
    </xf>
    <xf numFmtId="164" fontId="16" fillId="0" borderId="7" xfId="1" applyNumberFormat="1" applyFont="1" applyFill="1" applyBorder="1" applyAlignment="1">
      <alignment vertical="center"/>
    </xf>
    <xf numFmtId="0" fontId="3" fillId="6" borderId="9"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13" borderId="9" xfId="0" applyFont="1" applyFill="1" applyBorder="1" applyAlignment="1">
      <alignment horizontal="center" vertical="center" wrapText="1"/>
    </xf>
    <xf numFmtId="0" fontId="3" fillId="13" borderId="10" xfId="0" applyFont="1" applyFill="1" applyBorder="1" applyAlignment="1">
      <alignment horizontal="center" vertical="center" wrapText="1"/>
    </xf>
    <xf numFmtId="0" fontId="3" fillId="13" borderId="11" xfId="0" applyFont="1" applyFill="1" applyBorder="1" applyAlignment="1">
      <alignment horizontal="center" vertical="center" wrapText="1"/>
    </xf>
    <xf numFmtId="0" fontId="21" fillId="5" borderId="17" xfId="0" applyFont="1" applyFill="1" applyBorder="1" applyAlignment="1">
      <alignment horizontal="center" vertical="center" wrapText="1"/>
    </xf>
    <xf numFmtId="0" fontId="21" fillId="5" borderId="16" xfId="0" applyFont="1" applyFill="1" applyBorder="1" applyAlignment="1">
      <alignment horizontal="center" vertical="center" wrapText="1"/>
    </xf>
    <xf numFmtId="0" fontId="21" fillId="5" borderId="12" xfId="0" applyFont="1" applyFill="1" applyBorder="1" applyAlignment="1">
      <alignment horizontal="center" vertical="center" wrapText="1"/>
    </xf>
    <xf numFmtId="0" fontId="21" fillId="5" borderId="14" xfId="0" applyFont="1" applyFill="1" applyBorder="1" applyAlignment="1">
      <alignment horizontal="center" vertical="center" wrapText="1"/>
    </xf>
    <xf numFmtId="0" fontId="21" fillId="5" borderId="18" xfId="0" applyFont="1" applyFill="1" applyBorder="1" applyAlignment="1">
      <alignment horizontal="center" vertical="center" wrapText="1"/>
    </xf>
    <xf numFmtId="0" fontId="21" fillId="5" borderId="8" xfId="0" applyFont="1" applyFill="1" applyBorder="1" applyAlignment="1">
      <alignment horizontal="center" vertical="center" wrapText="1"/>
    </xf>
    <xf numFmtId="164" fontId="16" fillId="0" borderId="3" xfId="0" applyNumberFormat="1" applyFont="1" applyBorder="1" applyAlignment="1" applyProtection="1">
      <alignment horizontal="center" vertical="center"/>
      <protection locked="0"/>
    </xf>
    <xf numFmtId="164" fontId="16" fillId="0" borderId="7" xfId="0" applyNumberFormat="1" applyFont="1" applyBorder="1" applyAlignment="1" applyProtection="1">
      <alignment horizontal="center" vertical="center"/>
      <protection locked="0"/>
    </xf>
    <xf numFmtId="164" fontId="16" fillId="0" borderId="3" xfId="1" applyNumberFormat="1" applyFont="1" applyFill="1" applyBorder="1" applyAlignment="1" applyProtection="1">
      <alignment vertical="center"/>
      <protection locked="0"/>
    </xf>
    <xf numFmtId="0" fontId="16" fillId="0" borderId="7" xfId="0" applyFont="1" applyBorder="1" applyAlignment="1" applyProtection="1">
      <alignment vertical="center"/>
      <protection locked="0"/>
    </xf>
    <xf numFmtId="0" fontId="3" fillId="11" borderId="17" xfId="0" applyFont="1" applyFill="1" applyBorder="1" applyAlignment="1">
      <alignment horizontal="center" vertical="center" wrapText="1"/>
    </xf>
    <xf numFmtId="0" fontId="3" fillId="11" borderId="16" xfId="0" applyFont="1" applyFill="1" applyBorder="1" applyAlignment="1">
      <alignment horizontal="center" vertical="center" wrapText="1"/>
    </xf>
    <xf numFmtId="0" fontId="3" fillId="11" borderId="12" xfId="0" applyFont="1" applyFill="1" applyBorder="1" applyAlignment="1">
      <alignment horizontal="center" vertical="center" wrapText="1"/>
    </xf>
    <xf numFmtId="0" fontId="3" fillId="11" borderId="14" xfId="0" applyFont="1" applyFill="1" applyBorder="1" applyAlignment="1">
      <alignment horizontal="center" vertical="center" wrapText="1"/>
    </xf>
    <xf numFmtId="0" fontId="3" fillId="11" borderId="18" xfId="0" applyFont="1" applyFill="1" applyBorder="1" applyAlignment="1">
      <alignment horizontal="center" vertical="center" wrapText="1"/>
    </xf>
    <xf numFmtId="0" fontId="3" fillId="11" borderId="8" xfId="0" applyFont="1" applyFill="1" applyBorder="1" applyAlignment="1">
      <alignment horizontal="center" vertical="center" wrapText="1"/>
    </xf>
    <xf numFmtId="164" fontId="16" fillId="10" borderId="3" xfId="0" applyNumberFormat="1" applyFont="1" applyFill="1" applyBorder="1" applyAlignment="1">
      <alignment horizontal="center" vertical="center" wrapText="1"/>
    </xf>
    <xf numFmtId="164" fontId="16" fillId="10" borderId="5" xfId="0" applyNumberFormat="1" applyFont="1" applyFill="1" applyBorder="1" applyAlignment="1">
      <alignment horizontal="center" vertical="center" wrapText="1"/>
    </xf>
    <xf numFmtId="164" fontId="16" fillId="10" borderId="7" xfId="0" applyNumberFormat="1" applyFont="1" applyFill="1" applyBorder="1" applyAlignment="1">
      <alignment horizontal="center" vertical="center" wrapText="1"/>
    </xf>
    <xf numFmtId="0" fontId="9" fillId="0" borderId="0" xfId="0" applyFont="1" applyAlignment="1">
      <alignment horizontal="left" vertical="top" wrapText="1"/>
    </xf>
    <xf numFmtId="0" fontId="14" fillId="0" borderId="0" xfId="0" applyFont="1" applyAlignment="1">
      <alignment horizontal="left"/>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167" fontId="10" fillId="0" borderId="9" xfId="1" applyNumberFormat="1" applyFont="1" applyFill="1" applyBorder="1" applyAlignment="1">
      <alignment horizontal="center" vertical="center"/>
    </xf>
    <xf numFmtId="167" fontId="10" fillId="0" borderId="11" xfId="1" applyNumberFormat="1" applyFont="1" applyFill="1" applyBorder="1" applyAlignment="1">
      <alignment horizontal="center" vertical="center"/>
    </xf>
    <xf numFmtId="0" fontId="26" fillId="8" borderId="9" xfId="0" applyFont="1" applyFill="1" applyBorder="1" applyAlignment="1">
      <alignment horizontal="center" vertical="center"/>
    </xf>
    <xf numFmtId="0" fontId="26" fillId="8" borderId="10" xfId="0" applyFont="1" applyFill="1" applyBorder="1" applyAlignment="1">
      <alignment horizontal="center" vertical="center"/>
    </xf>
    <xf numFmtId="0" fontId="26" fillId="8" borderId="11" xfId="0" applyFont="1" applyFill="1" applyBorder="1" applyAlignment="1">
      <alignment horizontal="center" vertical="center"/>
    </xf>
    <xf numFmtId="0" fontId="5" fillId="13" borderId="9" xfId="0" applyFont="1" applyFill="1" applyBorder="1" applyAlignment="1">
      <alignment horizontal="center" vertical="center" wrapText="1"/>
    </xf>
    <xf numFmtId="0" fontId="5" fillId="13" borderId="11" xfId="0" applyFont="1" applyFill="1" applyBorder="1" applyAlignment="1">
      <alignment horizontal="center" vertical="center" wrapText="1"/>
    </xf>
    <xf numFmtId="0" fontId="5" fillId="7" borderId="9" xfId="0" applyFont="1" applyFill="1" applyBorder="1" applyAlignment="1">
      <alignment horizontal="center" vertical="center"/>
    </xf>
    <xf numFmtId="0" fontId="5" fillId="7" borderId="10" xfId="0" applyFont="1" applyFill="1" applyBorder="1" applyAlignment="1">
      <alignment horizontal="center" vertical="center"/>
    </xf>
    <xf numFmtId="0" fontId="5" fillId="7" borderId="11" xfId="0" applyFont="1" applyFill="1" applyBorder="1" applyAlignment="1">
      <alignment horizontal="center" vertical="center"/>
    </xf>
    <xf numFmtId="0" fontId="5" fillId="7" borderId="9" xfId="0" applyFont="1" applyFill="1" applyBorder="1" applyAlignment="1">
      <alignment horizontal="center" vertical="center" wrapText="1"/>
    </xf>
    <xf numFmtId="0" fontId="5" fillId="7" borderId="11" xfId="0" applyFont="1" applyFill="1" applyBorder="1" applyAlignment="1">
      <alignment horizontal="center" vertical="center" wrapText="1"/>
    </xf>
    <xf numFmtId="0" fontId="5" fillId="13" borderId="17" xfId="0" applyFont="1" applyFill="1" applyBorder="1" applyAlignment="1">
      <alignment horizontal="left" vertical="center" wrapText="1"/>
    </xf>
    <xf numFmtId="0" fontId="5" fillId="13" borderId="16" xfId="0" applyFont="1" applyFill="1" applyBorder="1" applyAlignment="1">
      <alignment horizontal="left" vertical="center" wrapText="1"/>
    </xf>
    <xf numFmtId="0" fontId="5" fillId="13" borderId="12" xfId="0" applyFont="1" applyFill="1" applyBorder="1" applyAlignment="1">
      <alignment horizontal="left" vertical="center" wrapText="1"/>
    </xf>
    <xf numFmtId="0" fontId="5" fillId="13" borderId="13" xfId="0" applyFont="1" applyFill="1" applyBorder="1" applyAlignment="1">
      <alignment horizontal="left" vertical="center" wrapText="1"/>
    </xf>
    <xf numFmtId="0" fontId="5" fillId="13" borderId="0" xfId="0" applyFont="1" applyFill="1" applyAlignment="1">
      <alignment horizontal="left" vertical="center" wrapText="1"/>
    </xf>
    <xf numFmtId="0" fontId="5" fillId="13" borderId="6" xfId="0" applyFont="1" applyFill="1" applyBorder="1" applyAlignment="1">
      <alignment horizontal="left" vertical="center" wrapText="1"/>
    </xf>
    <xf numFmtId="0" fontId="5" fillId="13" borderId="14" xfId="0" applyFont="1" applyFill="1" applyBorder="1" applyAlignment="1">
      <alignment horizontal="left" vertical="center" wrapText="1"/>
    </xf>
    <xf numFmtId="0" fontId="5" fillId="13" borderId="18" xfId="0" applyFont="1" applyFill="1" applyBorder="1" applyAlignment="1">
      <alignment horizontal="left" vertical="center" wrapText="1"/>
    </xf>
    <xf numFmtId="0" fontId="5" fillId="13" borderId="8" xfId="0" applyFont="1" applyFill="1" applyBorder="1" applyAlignment="1">
      <alignment horizontal="left" vertical="center" wrapText="1"/>
    </xf>
    <xf numFmtId="0" fontId="10" fillId="0" borderId="0" xfId="0" applyFont="1" applyAlignment="1">
      <alignment horizontal="center" vertical="center"/>
    </xf>
    <xf numFmtId="167" fontId="5" fillId="13" borderId="17" xfId="0" applyNumberFormat="1" applyFont="1" applyFill="1" applyBorder="1" applyAlignment="1">
      <alignment horizontal="center" vertical="center"/>
    </xf>
    <xf numFmtId="167" fontId="5" fillId="13" borderId="12" xfId="0" applyNumberFormat="1" applyFont="1" applyFill="1" applyBorder="1" applyAlignment="1">
      <alignment horizontal="center" vertical="center"/>
    </xf>
    <xf numFmtId="167" fontId="5" fillId="13" borderId="13" xfId="0" applyNumberFormat="1" applyFont="1" applyFill="1" applyBorder="1" applyAlignment="1">
      <alignment horizontal="center" vertical="center"/>
    </xf>
    <xf numFmtId="167" fontId="5" fillId="13" borderId="6" xfId="0" applyNumberFormat="1" applyFont="1" applyFill="1" applyBorder="1" applyAlignment="1">
      <alignment horizontal="center" vertical="center"/>
    </xf>
    <xf numFmtId="167" fontId="5" fillId="13" borderId="14" xfId="0" applyNumberFormat="1" applyFont="1" applyFill="1" applyBorder="1" applyAlignment="1">
      <alignment horizontal="center" vertical="center"/>
    </xf>
    <xf numFmtId="167" fontId="5" fillId="13" borderId="8" xfId="0" applyNumberFormat="1" applyFont="1" applyFill="1" applyBorder="1" applyAlignment="1">
      <alignment horizontal="center" vertical="center"/>
    </xf>
  </cellXfs>
  <cellStyles count="5">
    <cellStyle name="Celda de comprobación" xfId="2" builtinId="23"/>
    <cellStyle name="Moneda" xfId="1" builtinId="4"/>
    <cellStyle name="Moneda 2" xfId="4" xr:uid="{00000000-0005-0000-0000-000002000000}"/>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1</xdr:row>
      <xdr:rowOff>203636</xdr:rowOff>
    </xdr:from>
    <xdr:to>
      <xdr:col>1</xdr:col>
      <xdr:colOff>2238375</xdr:colOff>
      <xdr:row>3</xdr:row>
      <xdr:rowOff>402797</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38100" y="803711"/>
          <a:ext cx="2809875" cy="1018311"/>
        </a:xfrm>
        <a:prstGeom prst="rect">
          <a:avLst/>
        </a:prstGeom>
      </xdr:spPr>
    </xdr:pic>
    <xdr:clientData/>
  </xdr:twoCellAnchor>
  <xdr:twoCellAnchor>
    <xdr:from>
      <xdr:col>3</xdr:col>
      <xdr:colOff>371191</xdr:colOff>
      <xdr:row>58</xdr:row>
      <xdr:rowOff>37000</xdr:rowOff>
    </xdr:from>
    <xdr:to>
      <xdr:col>3</xdr:col>
      <xdr:colOff>416910</xdr:colOff>
      <xdr:row>61</xdr:row>
      <xdr:rowOff>0</xdr:rowOff>
    </xdr:to>
    <xdr:sp macro="" textlink="">
      <xdr:nvSpPr>
        <xdr:cNvPr id="3" name="Text Box 4">
          <a:extLst>
            <a:ext uri="{FF2B5EF4-FFF2-40B4-BE49-F238E27FC236}">
              <a16:creationId xmlns:a16="http://schemas.microsoft.com/office/drawing/2014/main" id="{00000000-0008-0000-0900-000003000000}"/>
            </a:ext>
          </a:extLst>
        </xdr:cNvPr>
        <xdr:cNvSpPr txBox="1">
          <a:spLocks noChangeArrowheads="1"/>
        </xdr:cNvSpPr>
      </xdr:nvSpPr>
      <xdr:spPr bwMode="auto">
        <a:xfrm flipH="1">
          <a:off x="6686266" y="37079725"/>
          <a:ext cx="45719" cy="18299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58</xdr:row>
      <xdr:rowOff>37000</xdr:rowOff>
    </xdr:from>
    <xdr:to>
      <xdr:col>3</xdr:col>
      <xdr:colOff>416910</xdr:colOff>
      <xdr:row>61</xdr:row>
      <xdr:rowOff>0</xdr:rowOff>
    </xdr:to>
    <xdr:sp macro="" textlink="">
      <xdr:nvSpPr>
        <xdr:cNvPr id="4" name="Text Box 4">
          <a:extLst>
            <a:ext uri="{FF2B5EF4-FFF2-40B4-BE49-F238E27FC236}">
              <a16:creationId xmlns:a16="http://schemas.microsoft.com/office/drawing/2014/main" id="{00000000-0008-0000-0900-000004000000}"/>
            </a:ext>
          </a:extLst>
        </xdr:cNvPr>
        <xdr:cNvSpPr txBox="1">
          <a:spLocks noChangeArrowheads="1"/>
        </xdr:cNvSpPr>
      </xdr:nvSpPr>
      <xdr:spPr bwMode="auto">
        <a:xfrm flipH="1">
          <a:off x="6686266" y="37079725"/>
          <a:ext cx="45719" cy="18299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60</xdr:row>
      <xdr:rowOff>37000</xdr:rowOff>
    </xdr:from>
    <xdr:to>
      <xdr:col>3</xdr:col>
      <xdr:colOff>416910</xdr:colOff>
      <xdr:row>61</xdr:row>
      <xdr:rowOff>0</xdr:rowOff>
    </xdr:to>
    <xdr:sp macro="" textlink="">
      <xdr:nvSpPr>
        <xdr:cNvPr id="5" name="Text Box 4">
          <a:extLst>
            <a:ext uri="{FF2B5EF4-FFF2-40B4-BE49-F238E27FC236}">
              <a16:creationId xmlns:a16="http://schemas.microsoft.com/office/drawing/2014/main" id="{00000000-0008-0000-0900-000005000000}"/>
            </a:ext>
          </a:extLst>
        </xdr:cNvPr>
        <xdr:cNvSpPr txBox="1">
          <a:spLocks noChangeArrowheads="1"/>
        </xdr:cNvSpPr>
      </xdr:nvSpPr>
      <xdr:spPr bwMode="auto">
        <a:xfrm flipH="1">
          <a:off x="6686266" y="38698975"/>
          <a:ext cx="45719" cy="2106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60</xdr:row>
      <xdr:rowOff>37000</xdr:rowOff>
    </xdr:from>
    <xdr:to>
      <xdr:col>3</xdr:col>
      <xdr:colOff>416910</xdr:colOff>
      <xdr:row>61</xdr:row>
      <xdr:rowOff>0</xdr:rowOff>
    </xdr:to>
    <xdr:sp macro="" textlink="">
      <xdr:nvSpPr>
        <xdr:cNvPr id="6" name="Text Box 4">
          <a:extLst>
            <a:ext uri="{FF2B5EF4-FFF2-40B4-BE49-F238E27FC236}">
              <a16:creationId xmlns:a16="http://schemas.microsoft.com/office/drawing/2014/main" id="{00000000-0008-0000-0900-000006000000}"/>
            </a:ext>
          </a:extLst>
        </xdr:cNvPr>
        <xdr:cNvSpPr txBox="1">
          <a:spLocks noChangeArrowheads="1"/>
        </xdr:cNvSpPr>
      </xdr:nvSpPr>
      <xdr:spPr bwMode="auto">
        <a:xfrm flipH="1">
          <a:off x="6686266" y="38698975"/>
          <a:ext cx="45719" cy="2106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56</xdr:row>
      <xdr:rowOff>37000</xdr:rowOff>
    </xdr:from>
    <xdr:to>
      <xdr:col>3</xdr:col>
      <xdr:colOff>416910</xdr:colOff>
      <xdr:row>59</xdr:row>
      <xdr:rowOff>0</xdr:rowOff>
    </xdr:to>
    <xdr:sp macro="" textlink="">
      <xdr:nvSpPr>
        <xdr:cNvPr id="7" name="Text Box 4">
          <a:extLst>
            <a:ext uri="{FF2B5EF4-FFF2-40B4-BE49-F238E27FC236}">
              <a16:creationId xmlns:a16="http://schemas.microsoft.com/office/drawing/2014/main" id="{00000000-0008-0000-0900-000007000000}"/>
            </a:ext>
          </a:extLst>
        </xdr:cNvPr>
        <xdr:cNvSpPr txBox="1">
          <a:spLocks noChangeArrowheads="1"/>
        </xdr:cNvSpPr>
      </xdr:nvSpPr>
      <xdr:spPr bwMode="auto">
        <a:xfrm flipH="1">
          <a:off x="6686266" y="36412975"/>
          <a:ext cx="45719" cy="20013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56</xdr:row>
      <xdr:rowOff>37000</xdr:rowOff>
    </xdr:from>
    <xdr:to>
      <xdr:col>3</xdr:col>
      <xdr:colOff>416910</xdr:colOff>
      <xdr:row>59</xdr:row>
      <xdr:rowOff>0</xdr:rowOff>
    </xdr:to>
    <xdr:sp macro="" textlink="">
      <xdr:nvSpPr>
        <xdr:cNvPr id="8" name="Text Box 4">
          <a:extLst>
            <a:ext uri="{FF2B5EF4-FFF2-40B4-BE49-F238E27FC236}">
              <a16:creationId xmlns:a16="http://schemas.microsoft.com/office/drawing/2014/main" id="{00000000-0008-0000-0900-000008000000}"/>
            </a:ext>
          </a:extLst>
        </xdr:cNvPr>
        <xdr:cNvSpPr txBox="1">
          <a:spLocks noChangeArrowheads="1"/>
        </xdr:cNvSpPr>
      </xdr:nvSpPr>
      <xdr:spPr bwMode="auto">
        <a:xfrm flipH="1">
          <a:off x="6686266" y="36412975"/>
          <a:ext cx="45719" cy="20013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58</xdr:row>
      <xdr:rowOff>37000</xdr:rowOff>
    </xdr:from>
    <xdr:to>
      <xdr:col>3</xdr:col>
      <xdr:colOff>416910</xdr:colOff>
      <xdr:row>59</xdr:row>
      <xdr:rowOff>0</xdr:rowOff>
    </xdr:to>
    <xdr:sp macro="" textlink="">
      <xdr:nvSpPr>
        <xdr:cNvPr id="9" name="Text Box 4">
          <a:extLst>
            <a:ext uri="{FF2B5EF4-FFF2-40B4-BE49-F238E27FC236}">
              <a16:creationId xmlns:a16="http://schemas.microsoft.com/office/drawing/2014/main" id="{00000000-0008-0000-0900-000009000000}"/>
            </a:ext>
          </a:extLst>
        </xdr:cNvPr>
        <xdr:cNvSpPr txBox="1">
          <a:spLocks noChangeArrowheads="1"/>
        </xdr:cNvSpPr>
      </xdr:nvSpPr>
      <xdr:spPr bwMode="auto">
        <a:xfrm flipH="1">
          <a:off x="6686266" y="37079725"/>
          <a:ext cx="45719" cy="1334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58</xdr:row>
      <xdr:rowOff>37000</xdr:rowOff>
    </xdr:from>
    <xdr:to>
      <xdr:col>3</xdr:col>
      <xdr:colOff>416910</xdr:colOff>
      <xdr:row>59</xdr:row>
      <xdr:rowOff>0</xdr:rowOff>
    </xdr:to>
    <xdr:sp macro="" textlink="">
      <xdr:nvSpPr>
        <xdr:cNvPr id="10" name="Text Box 4">
          <a:extLst>
            <a:ext uri="{FF2B5EF4-FFF2-40B4-BE49-F238E27FC236}">
              <a16:creationId xmlns:a16="http://schemas.microsoft.com/office/drawing/2014/main" id="{00000000-0008-0000-0900-00000A000000}"/>
            </a:ext>
          </a:extLst>
        </xdr:cNvPr>
        <xdr:cNvSpPr txBox="1">
          <a:spLocks noChangeArrowheads="1"/>
        </xdr:cNvSpPr>
      </xdr:nvSpPr>
      <xdr:spPr bwMode="auto">
        <a:xfrm flipH="1">
          <a:off x="6686266" y="37079725"/>
          <a:ext cx="45719" cy="1334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1</xdr:col>
      <xdr:colOff>47625</xdr:colOff>
      <xdr:row>59</xdr:row>
      <xdr:rowOff>47625</xdr:rowOff>
    </xdr:from>
    <xdr:to>
      <xdr:col>4</xdr:col>
      <xdr:colOff>760145</xdr:colOff>
      <xdr:row>70</xdr:row>
      <xdr:rowOff>30101</xdr:rowOff>
    </xdr:to>
    <xdr:pic>
      <xdr:nvPicPr>
        <xdr:cNvPr id="11" name="Imagen 10">
          <a:extLst>
            <a:ext uri="{FF2B5EF4-FFF2-40B4-BE49-F238E27FC236}">
              <a16:creationId xmlns:a16="http://schemas.microsoft.com/office/drawing/2014/main" id="{00000000-0008-0000-0900-00000B000000}"/>
            </a:ext>
          </a:extLst>
        </xdr:cNvPr>
        <xdr:cNvPicPr/>
      </xdr:nvPicPr>
      <xdr:blipFill>
        <a:blip xmlns:r="http://schemas.openxmlformats.org/officeDocument/2006/relationships" r:embed="rId2"/>
        <a:srcRect l="2893" t="56771" r="31600" b="25911"/>
        <a:stretch>
          <a:fillRect/>
        </a:stretch>
      </xdr:blipFill>
      <xdr:spPr>
        <a:xfrm>
          <a:off x="657225" y="38461950"/>
          <a:ext cx="9561245" cy="2506601"/>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62453</xdr:colOff>
      <xdr:row>2</xdr:row>
      <xdr:rowOff>203635</xdr:rowOff>
    </xdr:from>
    <xdr:to>
      <xdr:col>2</xdr:col>
      <xdr:colOff>2127251</xdr:colOff>
      <xdr:row>4</xdr:row>
      <xdr:rowOff>252840</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395828" y="1365685"/>
          <a:ext cx="2674398" cy="868355"/>
        </a:xfrm>
        <a:prstGeom prst="rect">
          <a:avLst/>
        </a:prstGeom>
      </xdr:spPr>
    </xdr:pic>
    <xdr:clientData/>
  </xdr:twoCellAnchor>
  <xdr:twoCellAnchor>
    <xdr:from>
      <xdr:col>3</xdr:col>
      <xdr:colOff>371191</xdr:colOff>
      <xdr:row>73</xdr:row>
      <xdr:rowOff>37000</xdr:rowOff>
    </xdr:from>
    <xdr:to>
      <xdr:col>3</xdr:col>
      <xdr:colOff>416910</xdr:colOff>
      <xdr:row>76</xdr:row>
      <xdr:rowOff>0</xdr:rowOff>
    </xdr:to>
    <xdr:sp macro="" textlink="">
      <xdr:nvSpPr>
        <xdr:cNvPr id="3" name="Text Box 4">
          <a:extLst>
            <a:ext uri="{FF2B5EF4-FFF2-40B4-BE49-F238E27FC236}">
              <a16:creationId xmlns:a16="http://schemas.microsoft.com/office/drawing/2014/main" id="{00000000-0008-0000-0A00-000003000000}"/>
            </a:ext>
          </a:extLst>
        </xdr:cNvPr>
        <xdr:cNvSpPr txBox="1">
          <a:spLocks noChangeArrowheads="1"/>
        </xdr:cNvSpPr>
      </xdr:nvSpPr>
      <xdr:spPr bwMode="auto">
        <a:xfrm flipH="1">
          <a:off x="3657316" y="52672150"/>
          <a:ext cx="45719" cy="25538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73</xdr:row>
      <xdr:rowOff>37000</xdr:rowOff>
    </xdr:from>
    <xdr:to>
      <xdr:col>3</xdr:col>
      <xdr:colOff>416910</xdr:colOff>
      <xdr:row>76</xdr:row>
      <xdr:rowOff>0</xdr:rowOff>
    </xdr:to>
    <xdr:sp macro="" textlink="">
      <xdr:nvSpPr>
        <xdr:cNvPr id="4" name="Text Box 4">
          <a:extLst>
            <a:ext uri="{FF2B5EF4-FFF2-40B4-BE49-F238E27FC236}">
              <a16:creationId xmlns:a16="http://schemas.microsoft.com/office/drawing/2014/main" id="{00000000-0008-0000-0A00-000004000000}"/>
            </a:ext>
          </a:extLst>
        </xdr:cNvPr>
        <xdr:cNvSpPr txBox="1">
          <a:spLocks noChangeArrowheads="1"/>
        </xdr:cNvSpPr>
      </xdr:nvSpPr>
      <xdr:spPr bwMode="auto">
        <a:xfrm flipH="1">
          <a:off x="3657316" y="52672150"/>
          <a:ext cx="45719" cy="25538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75</xdr:row>
      <xdr:rowOff>37000</xdr:rowOff>
    </xdr:from>
    <xdr:to>
      <xdr:col>3</xdr:col>
      <xdr:colOff>416910</xdr:colOff>
      <xdr:row>76</xdr:row>
      <xdr:rowOff>0</xdr:rowOff>
    </xdr:to>
    <xdr:sp macro="" textlink="">
      <xdr:nvSpPr>
        <xdr:cNvPr id="5" name="Text Box 4">
          <a:extLst>
            <a:ext uri="{FF2B5EF4-FFF2-40B4-BE49-F238E27FC236}">
              <a16:creationId xmlns:a16="http://schemas.microsoft.com/office/drawing/2014/main" id="{00000000-0008-0000-0A00-000005000000}"/>
            </a:ext>
          </a:extLst>
        </xdr:cNvPr>
        <xdr:cNvSpPr txBox="1">
          <a:spLocks noChangeArrowheads="1"/>
        </xdr:cNvSpPr>
      </xdr:nvSpPr>
      <xdr:spPr bwMode="auto">
        <a:xfrm flipH="1">
          <a:off x="3657316" y="53186500"/>
          <a:ext cx="45719" cy="20394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75</xdr:row>
      <xdr:rowOff>37000</xdr:rowOff>
    </xdr:from>
    <xdr:to>
      <xdr:col>3</xdr:col>
      <xdr:colOff>416910</xdr:colOff>
      <xdr:row>76</xdr:row>
      <xdr:rowOff>0</xdr:rowOff>
    </xdr:to>
    <xdr:sp macro="" textlink="">
      <xdr:nvSpPr>
        <xdr:cNvPr id="6" name="Text Box 4">
          <a:extLst>
            <a:ext uri="{FF2B5EF4-FFF2-40B4-BE49-F238E27FC236}">
              <a16:creationId xmlns:a16="http://schemas.microsoft.com/office/drawing/2014/main" id="{00000000-0008-0000-0A00-000006000000}"/>
            </a:ext>
          </a:extLst>
        </xdr:cNvPr>
        <xdr:cNvSpPr txBox="1">
          <a:spLocks noChangeArrowheads="1"/>
        </xdr:cNvSpPr>
      </xdr:nvSpPr>
      <xdr:spPr bwMode="auto">
        <a:xfrm flipH="1">
          <a:off x="3657316" y="53186500"/>
          <a:ext cx="45719" cy="20394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1</xdr:col>
      <xdr:colOff>362032</xdr:colOff>
      <xdr:row>75</xdr:row>
      <xdr:rowOff>823027</xdr:rowOff>
    </xdr:from>
    <xdr:to>
      <xdr:col>4</xdr:col>
      <xdr:colOff>2806990</xdr:colOff>
      <xdr:row>80</xdr:row>
      <xdr:rowOff>243281</xdr:rowOff>
    </xdr:to>
    <xdr:pic>
      <xdr:nvPicPr>
        <xdr:cNvPr id="7" name="Imagen 6">
          <a:extLst>
            <a:ext uri="{FF2B5EF4-FFF2-40B4-BE49-F238E27FC236}">
              <a16:creationId xmlns:a16="http://schemas.microsoft.com/office/drawing/2014/main" id="{00000000-0008-0000-0A00-000007000000}"/>
            </a:ext>
          </a:extLst>
        </xdr:cNvPr>
        <xdr:cNvPicPr/>
      </xdr:nvPicPr>
      <xdr:blipFill>
        <a:blip xmlns:r="http://schemas.openxmlformats.org/officeDocument/2006/relationships" r:embed="rId2"/>
        <a:srcRect l="2893" t="56771" r="31600" b="25911"/>
        <a:stretch>
          <a:fillRect/>
        </a:stretch>
      </xdr:blipFill>
      <xdr:spPr>
        <a:xfrm>
          <a:off x="695407" y="54051902"/>
          <a:ext cx="9572833" cy="2515879"/>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808577</xdr:colOff>
      <xdr:row>1</xdr:row>
      <xdr:rowOff>254435</xdr:rowOff>
    </xdr:from>
    <xdr:to>
      <xdr:col>2</xdr:col>
      <xdr:colOff>1476374</xdr:colOff>
      <xdr:row>3</xdr:row>
      <xdr:rowOff>418581</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1494377" y="968810"/>
          <a:ext cx="3010947" cy="983296"/>
        </a:xfrm>
        <a:prstGeom prst="rect">
          <a:avLst/>
        </a:prstGeom>
      </xdr:spPr>
    </xdr:pic>
    <xdr:clientData/>
  </xdr:twoCellAnchor>
  <xdr:twoCellAnchor>
    <xdr:from>
      <xdr:col>3</xdr:col>
      <xdr:colOff>371191</xdr:colOff>
      <xdr:row>59</xdr:row>
      <xdr:rowOff>37000</xdr:rowOff>
    </xdr:from>
    <xdr:to>
      <xdr:col>3</xdr:col>
      <xdr:colOff>416910</xdr:colOff>
      <xdr:row>60</xdr:row>
      <xdr:rowOff>0</xdr:rowOff>
    </xdr:to>
    <xdr:sp macro="" textlink="">
      <xdr:nvSpPr>
        <xdr:cNvPr id="3" name="Text Box 4">
          <a:extLst>
            <a:ext uri="{FF2B5EF4-FFF2-40B4-BE49-F238E27FC236}">
              <a16:creationId xmlns:a16="http://schemas.microsoft.com/office/drawing/2014/main" id="{00000000-0008-0000-0B00-000003000000}"/>
            </a:ext>
          </a:extLst>
        </xdr:cNvPr>
        <xdr:cNvSpPr txBox="1">
          <a:spLocks noChangeArrowheads="1"/>
        </xdr:cNvSpPr>
      </xdr:nvSpPr>
      <xdr:spPr bwMode="auto">
        <a:xfrm flipH="1">
          <a:off x="6371941" y="43394800"/>
          <a:ext cx="45719" cy="2106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59</xdr:row>
      <xdr:rowOff>37000</xdr:rowOff>
    </xdr:from>
    <xdr:to>
      <xdr:col>3</xdr:col>
      <xdr:colOff>416910</xdr:colOff>
      <xdr:row>60</xdr:row>
      <xdr:rowOff>0</xdr:rowOff>
    </xdr:to>
    <xdr:sp macro="" textlink="">
      <xdr:nvSpPr>
        <xdr:cNvPr id="4" name="Text Box 4">
          <a:extLst>
            <a:ext uri="{FF2B5EF4-FFF2-40B4-BE49-F238E27FC236}">
              <a16:creationId xmlns:a16="http://schemas.microsoft.com/office/drawing/2014/main" id="{00000000-0008-0000-0B00-000004000000}"/>
            </a:ext>
          </a:extLst>
        </xdr:cNvPr>
        <xdr:cNvSpPr txBox="1">
          <a:spLocks noChangeArrowheads="1"/>
        </xdr:cNvSpPr>
      </xdr:nvSpPr>
      <xdr:spPr bwMode="auto">
        <a:xfrm flipH="1">
          <a:off x="6371941" y="43394800"/>
          <a:ext cx="45719" cy="2106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59</xdr:row>
      <xdr:rowOff>37000</xdr:rowOff>
    </xdr:from>
    <xdr:to>
      <xdr:col>3</xdr:col>
      <xdr:colOff>416910</xdr:colOff>
      <xdr:row>60</xdr:row>
      <xdr:rowOff>0</xdr:rowOff>
    </xdr:to>
    <xdr:sp macro="" textlink="">
      <xdr:nvSpPr>
        <xdr:cNvPr id="5" name="Text Box 4">
          <a:extLst>
            <a:ext uri="{FF2B5EF4-FFF2-40B4-BE49-F238E27FC236}">
              <a16:creationId xmlns:a16="http://schemas.microsoft.com/office/drawing/2014/main" id="{00000000-0008-0000-0B00-000005000000}"/>
            </a:ext>
          </a:extLst>
        </xdr:cNvPr>
        <xdr:cNvSpPr txBox="1">
          <a:spLocks noChangeArrowheads="1"/>
        </xdr:cNvSpPr>
      </xdr:nvSpPr>
      <xdr:spPr bwMode="auto">
        <a:xfrm flipH="1">
          <a:off x="6371941" y="43394800"/>
          <a:ext cx="45719" cy="2106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61</xdr:row>
      <xdr:rowOff>37000</xdr:rowOff>
    </xdr:from>
    <xdr:to>
      <xdr:col>3</xdr:col>
      <xdr:colOff>416910</xdr:colOff>
      <xdr:row>64</xdr:row>
      <xdr:rowOff>0</xdr:rowOff>
    </xdr:to>
    <xdr:sp macro="" textlink="">
      <xdr:nvSpPr>
        <xdr:cNvPr id="6" name="Text Box 4">
          <a:extLst>
            <a:ext uri="{FF2B5EF4-FFF2-40B4-BE49-F238E27FC236}">
              <a16:creationId xmlns:a16="http://schemas.microsoft.com/office/drawing/2014/main" id="{00000000-0008-0000-0B00-000006000000}"/>
            </a:ext>
          </a:extLst>
        </xdr:cNvPr>
        <xdr:cNvSpPr txBox="1">
          <a:spLocks noChangeArrowheads="1"/>
        </xdr:cNvSpPr>
      </xdr:nvSpPr>
      <xdr:spPr bwMode="auto">
        <a:xfrm flipH="1">
          <a:off x="6371941" y="43937725"/>
          <a:ext cx="45719" cy="18013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61</xdr:row>
      <xdr:rowOff>37000</xdr:rowOff>
    </xdr:from>
    <xdr:to>
      <xdr:col>3</xdr:col>
      <xdr:colOff>416910</xdr:colOff>
      <xdr:row>64</xdr:row>
      <xdr:rowOff>0</xdr:rowOff>
    </xdr:to>
    <xdr:sp macro="" textlink="">
      <xdr:nvSpPr>
        <xdr:cNvPr id="7" name="Text Box 4">
          <a:extLst>
            <a:ext uri="{FF2B5EF4-FFF2-40B4-BE49-F238E27FC236}">
              <a16:creationId xmlns:a16="http://schemas.microsoft.com/office/drawing/2014/main" id="{00000000-0008-0000-0B00-000007000000}"/>
            </a:ext>
          </a:extLst>
        </xdr:cNvPr>
        <xdr:cNvSpPr txBox="1">
          <a:spLocks noChangeArrowheads="1"/>
        </xdr:cNvSpPr>
      </xdr:nvSpPr>
      <xdr:spPr bwMode="auto">
        <a:xfrm flipH="1">
          <a:off x="6371941" y="43937725"/>
          <a:ext cx="45719" cy="18013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63</xdr:row>
      <xdr:rowOff>37000</xdr:rowOff>
    </xdr:from>
    <xdr:to>
      <xdr:col>3</xdr:col>
      <xdr:colOff>416910</xdr:colOff>
      <xdr:row>64</xdr:row>
      <xdr:rowOff>0</xdr:rowOff>
    </xdr:to>
    <xdr:sp macro="" textlink="">
      <xdr:nvSpPr>
        <xdr:cNvPr id="8" name="Text Box 4">
          <a:extLst>
            <a:ext uri="{FF2B5EF4-FFF2-40B4-BE49-F238E27FC236}">
              <a16:creationId xmlns:a16="http://schemas.microsoft.com/office/drawing/2014/main" id="{00000000-0008-0000-0B00-000008000000}"/>
            </a:ext>
          </a:extLst>
        </xdr:cNvPr>
        <xdr:cNvSpPr txBox="1">
          <a:spLocks noChangeArrowheads="1"/>
        </xdr:cNvSpPr>
      </xdr:nvSpPr>
      <xdr:spPr bwMode="auto">
        <a:xfrm flipH="1">
          <a:off x="6371941" y="44528275"/>
          <a:ext cx="45719" cy="12107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63</xdr:row>
      <xdr:rowOff>37000</xdr:rowOff>
    </xdr:from>
    <xdr:to>
      <xdr:col>3</xdr:col>
      <xdr:colOff>416910</xdr:colOff>
      <xdr:row>64</xdr:row>
      <xdr:rowOff>0</xdr:rowOff>
    </xdr:to>
    <xdr:sp macro="" textlink="">
      <xdr:nvSpPr>
        <xdr:cNvPr id="9" name="Text Box 4">
          <a:extLst>
            <a:ext uri="{FF2B5EF4-FFF2-40B4-BE49-F238E27FC236}">
              <a16:creationId xmlns:a16="http://schemas.microsoft.com/office/drawing/2014/main" id="{00000000-0008-0000-0B00-000009000000}"/>
            </a:ext>
          </a:extLst>
        </xdr:cNvPr>
        <xdr:cNvSpPr txBox="1">
          <a:spLocks noChangeArrowheads="1"/>
        </xdr:cNvSpPr>
      </xdr:nvSpPr>
      <xdr:spPr bwMode="auto">
        <a:xfrm flipH="1">
          <a:off x="6371941" y="44528275"/>
          <a:ext cx="45719" cy="12107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1</xdr:col>
      <xdr:colOff>220189</xdr:colOff>
      <xdr:row>64</xdr:row>
      <xdr:rowOff>153389</xdr:rowOff>
    </xdr:from>
    <xdr:to>
      <xdr:col>4</xdr:col>
      <xdr:colOff>253588</xdr:colOff>
      <xdr:row>77</xdr:row>
      <xdr:rowOff>18555</xdr:rowOff>
    </xdr:to>
    <xdr:pic>
      <xdr:nvPicPr>
        <xdr:cNvPr id="10" name="Imagen 9">
          <a:extLst>
            <a:ext uri="{FF2B5EF4-FFF2-40B4-BE49-F238E27FC236}">
              <a16:creationId xmlns:a16="http://schemas.microsoft.com/office/drawing/2014/main" id="{00000000-0008-0000-0B00-00000A000000}"/>
            </a:ext>
          </a:extLst>
        </xdr:cNvPr>
        <xdr:cNvPicPr/>
      </xdr:nvPicPr>
      <xdr:blipFill>
        <a:blip xmlns:r="http://schemas.openxmlformats.org/officeDocument/2006/relationships" r:embed="rId2"/>
        <a:srcRect l="2893" t="56771" r="31600" b="25911"/>
        <a:stretch>
          <a:fillRect/>
        </a:stretch>
      </xdr:blipFill>
      <xdr:spPr>
        <a:xfrm>
          <a:off x="912916" y="45890707"/>
          <a:ext cx="9593036" cy="2566803"/>
        </a:xfrm>
        <a:prstGeom prst="rect">
          <a:avLst/>
        </a:prstGeom>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467894</xdr:colOff>
      <xdr:row>2</xdr:row>
      <xdr:rowOff>225693</xdr:rowOff>
    </xdr:from>
    <xdr:to>
      <xdr:col>2</xdr:col>
      <xdr:colOff>1839798</xdr:colOff>
      <xdr:row>4</xdr:row>
      <xdr:rowOff>314158</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1236578" y="944246"/>
          <a:ext cx="2775588" cy="923991"/>
        </a:xfrm>
        <a:prstGeom prst="rect">
          <a:avLst/>
        </a:prstGeom>
      </xdr:spPr>
    </xdr:pic>
    <xdr:clientData/>
  </xdr:twoCellAnchor>
  <xdr:twoCellAnchor>
    <xdr:from>
      <xdr:col>3</xdr:col>
      <xdr:colOff>371191</xdr:colOff>
      <xdr:row>18</xdr:row>
      <xdr:rowOff>37000</xdr:rowOff>
    </xdr:from>
    <xdr:to>
      <xdr:col>3</xdr:col>
      <xdr:colOff>416910</xdr:colOff>
      <xdr:row>19</xdr:row>
      <xdr:rowOff>0</xdr:rowOff>
    </xdr:to>
    <xdr:sp macro="" textlink="">
      <xdr:nvSpPr>
        <xdr:cNvPr id="10" name="Text Box 4">
          <a:extLst>
            <a:ext uri="{FF2B5EF4-FFF2-40B4-BE49-F238E27FC236}">
              <a16:creationId xmlns:a16="http://schemas.microsoft.com/office/drawing/2014/main" id="{00000000-0008-0000-0C00-00000A000000}"/>
            </a:ext>
          </a:extLst>
        </xdr:cNvPr>
        <xdr:cNvSpPr txBox="1">
          <a:spLocks noChangeArrowheads="1"/>
        </xdr:cNvSpPr>
      </xdr:nvSpPr>
      <xdr:spPr bwMode="auto">
        <a:xfrm flipH="1">
          <a:off x="6371941" y="43394800"/>
          <a:ext cx="45719" cy="2106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18</xdr:row>
      <xdr:rowOff>37000</xdr:rowOff>
    </xdr:from>
    <xdr:to>
      <xdr:col>3</xdr:col>
      <xdr:colOff>416910</xdr:colOff>
      <xdr:row>19</xdr:row>
      <xdr:rowOff>0</xdr:rowOff>
    </xdr:to>
    <xdr:sp macro="" textlink="">
      <xdr:nvSpPr>
        <xdr:cNvPr id="11" name="Text Box 4">
          <a:extLst>
            <a:ext uri="{FF2B5EF4-FFF2-40B4-BE49-F238E27FC236}">
              <a16:creationId xmlns:a16="http://schemas.microsoft.com/office/drawing/2014/main" id="{00000000-0008-0000-0C00-00000B000000}"/>
            </a:ext>
          </a:extLst>
        </xdr:cNvPr>
        <xdr:cNvSpPr txBox="1">
          <a:spLocks noChangeArrowheads="1"/>
        </xdr:cNvSpPr>
      </xdr:nvSpPr>
      <xdr:spPr bwMode="auto">
        <a:xfrm flipH="1">
          <a:off x="6371941" y="43394800"/>
          <a:ext cx="45719" cy="2106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18</xdr:row>
      <xdr:rowOff>37000</xdr:rowOff>
    </xdr:from>
    <xdr:to>
      <xdr:col>3</xdr:col>
      <xdr:colOff>416910</xdr:colOff>
      <xdr:row>19</xdr:row>
      <xdr:rowOff>0</xdr:rowOff>
    </xdr:to>
    <xdr:sp macro="" textlink="">
      <xdr:nvSpPr>
        <xdr:cNvPr id="12" name="Text Box 4">
          <a:extLst>
            <a:ext uri="{FF2B5EF4-FFF2-40B4-BE49-F238E27FC236}">
              <a16:creationId xmlns:a16="http://schemas.microsoft.com/office/drawing/2014/main" id="{00000000-0008-0000-0C00-00000C000000}"/>
            </a:ext>
          </a:extLst>
        </xdr:cNvPr>
        <xdr:cNvSpPr txBox="1">
          <a:spLocks noChangeArrowheads="1"/>
        </xdr:cNvSpPr>
      </xdr:nvSpPr>
      <xdr:spPr bwMode="auto">
        <a:xfrm flipH="1">
          <a:off x="6371941" y="43394800"/>
          <a:ext cx="45719" cy="2106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20</xdr:row>
      <xdr:rowOff>37000</xdr:rowOff>
    </xdr:from>
    <xdr:to>
      <xdr:col>3</xdr:col>
      <xdr:colOff>416910</xdr:colOff>
      <xdr:row>23</xdr:row>
      <xdr:rowOff>0</xdr:rowOff>
    </xdr:to>
    <xdr:sp macro="" textlink="">
      <xdr:nvSpPr>
        <xdr:cNvPr id="13" name="Text Box 4">
          <a:extLst>
            <a:ext uri="{FF2B5EF4-FFF2-40B4-BE49-F238E27FC236}">
              <a16:creationId xmlns:a16="http://schemas.microsoft.com/office/drawing/2014/main" id="{00000000-0008-0000-0C00-00000D000000}"/>
            </a:ext>
          </a:extLst>
        </xdr:cNvPr>
        <xdr:cNvSpPr txBox="1">
          <a:spLocks noChangeArrowheads="1"/>
        </xdr:cNvSpPr>
      </xdr:nvSpPr>
      <xdr:spPr bwMode="auto">
        <a:xfrm flipH="1">
          <a:off x="6371941" y="43937725"/>
          <a:ext cx="45719" cy="18013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20</xdr:row>
      <xdr:rowOff>37000</xdr:rowOff>
    </xdr:from>
    <xdr:to>
      <xdr:col>3</xdr:col>
      <xdr:colOff>416910</xdr:colOff>
      <xdr:row>23</xdr:row>
      <xdr:rowOff>0</xdr:rowOff>
    </xdr:to>
    <xdr:sp macro="" textlink="">
      <xdr:nvSpPr>
        <xdr:cNvPr id="14" name="Text Box 4">
          <a:extLst>
            <a:ext uri="{FF2B5EF4-FFF2-40B4-BE49-F238E27FC236}">
              <a16:creationId xmlns:a16="http://schemas.microsoft.com/office/drawing/2014/main" id="{00000000-0008-0000-0C00-00000E000000}"/>
            </a:ext>
          </a:extLst>
        </xdr:cNvPr>
        <xdr:cNvSpPr txBox="1">
          <a:spLocks noChangeArrowheads="1"/>
        </xdr:cNvSpPr>
      </xdr:nvSpPr>
      <xdr:spPr bwMode="auto">
        <a:xfrm flipH="1">
          <a:off x="6371941" y="43937725"/>
          <a:ext cx="45719" cy="18013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22</xdr:row>
      <xdr:rowOff>37000</xdr:rowOff>
    </xdr:from>
    <xdr:to>
      <xdr:col>3</xdr:col>
      <xdr:colOff>416910</xdr:colOff>
      <xdr:row>23</xdr:row>
      <xdr:rowOff>0</xdr:rowOff>
    </xdr:to>
    <xdr:sp macro="" textlink="">
      <xdr:nvSpPr>
        <xdr:cNvPr id="15" name="Text Box 4">
          <a:extLst>
            <a:ext uri="{FF2B5EF4-FFF2-40B4-BE49-F238E27FC236}">
              <a16:creationId xmlns:a16="http://schemas.microsoft.com/office/drawing/2014/main" id="{00000000-0008-0000-0C00-00000F000000}"/>
            </a:ext>
          </a:extLst>
        </xdr:cNvPr>
        <xdr:cNvSpPr txBox="1">
          <a:spLocks noChangeArrowheads="1"/>
        </xdr:cNvSpPr>
      </xdr:nvSpPr>
      <xdr:spPr bwMode="auto">
        <a:xfrm flipH="1">
          <a:off x="6371941" y="44528275"/>
          <a:ext cx="45719" cy="12107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22</xdr:row>
      <xdr:rowOff>37000</xdr:rowOff>
    </xdr:from>
    <xdr:to>
      <xdr:col>3</xdr:col>
      <xdr:colOff>416910</xdr:colOff>
      <xdr:row>23</xdr:row>
      <xdr:rowOff>0</xdr:rowOff>
    </xdr:to>
    <xdr:sp macro="" textlink="">
      <xdr:nvSpPr>
        <xdr:cNvPr id="16" name="Text Box 4">
          <a:extLst>
            <a:ext uri="{FF2B5EF4-FFF2-40B4-BE49-F238E27FC236}">
              <a16:creationId xmlns:a16="http://schemas.microsoft.com/office/drawing/2014/main" id="{00000000-0008-0000-0C00-000010000000}"/>
            </a:ext>
          </a:extLst>
        </xdr:cNvPr>
        <xdr:cNvSpPr txBox="1">
          <a:spLocks noChangeArrowheads="1"/>
        </xdr:cNvSpPr>
      </xdr:nvSpPr>
      <xdr:spPr bwMode="auto">
        <a:xfrm flipH="1">
          <a:off x="6371941" y="44528275"/>
          <a:ext cx="45719" cy="12107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1</xdr:col>
      <xdr:colOff>0</xdr:colOff>
      <xdr:row>24</xdr:row>
      <xdr:rowOff>0</xdr:rowOff>
    </xdr:from>
    <xdr:to>
      <xdr:col>6</xdr:col>
      <xdr:colOff>686325</xdr:colOff>
      <xdr:row>36</xdr:row>
      <xdr:rowOff>160487</xdr:rowOff>
    </xdr:to>
    <xdr:pic>
      <xdr:nvPicPr>
        <xdr:cNvPr id="17" name="Imagen 16">
          <a:extLst>
            <a:ext uri="{FF2B5EF4-FFF2-40B4-BE49-F238E27FC236}">
              <a16:creationId xmlns:a16="http://schemas.microsoft.com/office/drawing/2014/main" id="{00000000-0008-0000-0C00-000011000000}"/>
            </a:ext>
          </a:extLst>
        </xdr:cNvPr>
        <xdr:cNvPicPr/>
      </xdr:nvPicPr>
      <xdr:blipFill>
        <a:blip xmlns:r="http://schemas.openxmlformats.org/officeDocument/2006/relationships" r:embed="rId2"/>
        <a:srcRect l="2893" t="56771" r="31600" b="25911"/>
        <a:stretch>
          <a:fillRect/>
        </a:stretch>
      </xdr:blipFill>
      <xdr:spPr>
        <a:xfrm>
          <a:off x="768684" y="13468684"/>
          <a:ext cx="9593036" cy="2566803"/>
        </a:xfrm>
        <a:prstGeom prst="rect">
          <a:avLst/>
        </a:prstGeom>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H74"/>
  <sheetViews>
    <sheetView showGridLines="0" topLeftCell="A4" zoomScale="60" zoomScaleNormal="60" workbookViewId="0">
      <selection activeCell="V13" sqref="V13"/>
    </sheetView>
  </sheetViews>
  <sheetFormatPr baseColWidth="10" defaultColWidth="11.44140625" defaultRowHeight="15.6" x14ac:dyDescent="0.3"/>
  <cols>
    <col min="1" max="1" width="9.109375" style="3" customWidth="1"/>
    <col min="2" max="2" width="40.44140625" style="3" customWidth="1"/>
    <col min="3" max="3" width="45.109375" style="3" customWidth="1"/>
    <col min="4" max="4" width="47.109375" style="6" customWidth="1"/>
    <col min="5" max="6" width="17.33203125" style="7" customWidth="1"/>
    <col min="7" max="7" width="17" style="26" customWidth="1"/>
    <col min="8" max="9" width="17.33203125" style="26" hidden="1" customWidth="1"/>
    <col min="10" max="10" width="28.33203125" style="26" hidden="1" customWidth="1"/>
    <col min="11" max="11" width="4.88671875" style="26" hidden="1" customWidth="1"/>
    <col min="12" max="13" width="17.33203125" style="26" hidden="1" customWidth="1"/>
    <col min="14" max="14" width="21.5546875" style="26" hidden="1" customWidth="1"/>
    <col min="15" max="15" width="5.5546875" style="26" hidden="1" customWidth="1"/>
    <col min="16" max="16" width="21.44140625" style="3" customWidth="1"/>
    <col min="17" max="17" width="20" style="3" customWidth="1"/>
    <col min="18" max="18" width="19" style="3" customWidth="1"/>
    <col min="19" max="16384" width="11.44140625" style="3"/>
  </cols>
  <sheetData>
    <row r="1" spans="1:86" s="20" customFormat="1" ht="47.25" customHeight="1" thickBot="1" x14ac:dyDescent="0.5">
      <c r="A1" s="168" t="s">
        <v>152</v>
      </c>
      <c r="B1" s="169"/>
      <c r="C1" s="169"/>
      <c r="D1" s="169"/>
      <c r="E1" s="169"/>
      <c r="F1" s="169"/>
      <c r="G1" s="169"/>
      <c r="H1" s="169"/>
      <c r="I1" s="169"/>
      <c r="J1" s="169"/>
      <c r="K1" s="169"/>
      <c r="L1" s="169"/>
      <c r="M1" s="169"/>
      <c r="N1" s="169"/>
      <c r="O1" s="169"/>
      <c r="P1" s="169"/>
      <c r="Q1" s="169"/>
      <c r="R1" s="170"/>
    </row>
    <row r="2" spans="1:86" s="20" customFormat="1" ht="32.25" customHeight="1" x14ac:dyDescent="0.45">
      <c r="A2" s="33"/>
      <c r="B2" s="30"/>
      <c r="C2" s="204" t="s">
        <v>146</v>
      </c>
      <c r="D2" s="205"/>
      <c r="E2" s="205"/>
      <c r="F2" s="205"/>
      <c r="G2" s="205"/>
      <c r="H2" s="205"/>
      <c r="I2" s="205"/>
      <c r="J2" s="205"/>
      <c r="K2" s="205"/>
      <c r="L2" s="205"/>
      <c r="M2" s="205"/>
      <c r="N2" s="205"/>
      <c r="O2" s="205"/>
      <c r="P2" s="205"/>
      <c r="Q2" s="205"/>
      <c r="R2" s="206"/>
    </row>
    <row r="3" spans="1:86" s="20" customFormat="1" ht="32.25" customHeight="1" x14ac:dyDescent="0.45">
      <c r="A3" s="33"/>
      <c r="B3" s="30"/>
      <c r="C3" s="207"/>
      <c r="D3" s="208"/>
      <c r="E3" s="208"/>
      <c r="F3" s="208"/>
      <c r="G3" s="208"/>
      <c r="H3" s="208"/>
      <c r="I3" s="208"/>
      <c r="J3" s="208"/>
      <c r="K3" s="208"/>
      <c r="L3" s="208"/>
      <c r="M3" s="208"/>
      <c r="N3" s="208"/>
      <c r="O3" s="208"/>
      <c r="P3" s="208"/>
      <c r="Q3" s="208"/>
      <c r="R3" s="209"/>
    </row>
    <row r="4" spans="1:86" s="20" customFormat="1" ht="51.75" customHeight="1" thickBot="1" x14ac:dyDescent="0.5">
      <c r="A4" s="34"/>
      <c r="B4" s="35"/>
      <c r="C4" s="210"/>
      <c r="D4" s="211"/>
      <c r="E4" s="211"/>
      <c r="F4" s="211"/>
      <c r="G4" s="211"/>
      <c r="H4" s="211"/>
      <c r="I4" s="211"/>
      <c r="J4" s="211"/>
      <c r="K4" s="211"/>
      <c r="L4" s="211"/>
      <c r="M4" s="211"/>
      <c r="N4" s="211"/>
      <c r="O4" s="211"/>
      <c r="P4" s="211"/>
      <c r="Q4" s="211"/>
      <c r="R4" s="212"/>
    </row>
    <row r="5" spans="1:86" s="20" customFormat="1" ht="10.5" customHeight="1" thickBot="1" x14ac:dyDescent="0.5">
      <c r="A5" s="30"/>
      <c r="B5" s="73"/>
      <c r="C5" s="27"/>
      <c r="D5" s="27"/>
      <c r="E5" s="27"/>
      <c r="F5" s="27"/>
      <c r="G5" s="27"/>
      <c r="H5" s="27"/>
      <c r="I5" s="27"/>
      <c r="J5" s="27"/>
      <c r="K5" s="27"/>
      <c r="L5" s="27"/>
      <c r="M5" s="27"/>
      <c r="N5" s="27"/>
      <c r="O5" s="27"/>
      <c r="P5" s="30"/>
      <c r="Q5" s="30"/>
      <c r="R5" s="30"/>
    </row>
    <row r="6" spans="1:86" s="94" customFormat="1" ht="69" customHeight="1" thickBot="1" x14ac:dyDescent="0.5">
      <c r="A6" s="160" t="s">
        <v>98</v>
      </c>
      <c r="B6" s="161"/>
      <c r="C6" s="161"/>
      <c r="D6" s="161"/>
      <c r="E6" s="161"/>
      <c r="F6" s="161"/>
      <c r="G6" s="161"/>
      <c r="H6" s="161"/>
      <c r="I6" s="161"/>
      <c r="J6" s="161"/>
      <c r="K6" s="161"/>
      <c r="L6" s="161"/>
      <c r="M6" s="161"/>
      <c r="N6" s="161"/>
      <c r="O6" s="161"/>
      <c r="P6" s="161"/>
      <c r="Q6" s="161"/>
      <c r="R6" s="162"/>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row>
    <row r="7" spans="1:86" s="20" customFormat="1" ht="30" customHeight="1" thickBot="1" x14ac:dyDescent="0.5">
      <c r="A7" s="30"/>
      <c r="B7" s="30"/>
      <c r="C7" s="30"/>
      <c r="D7" s="30"/>
      <c r="E7" s="30"/>
      <c r="F7" s="30"/>
      <c r="G7" s="73"/>
      <c r="H7" s="73"/>
      <c r="I7" s="73"/>
      <c r="J7" s="73"/>
      <c r="K7" s="73"/>
      <c r="L7" s="73"/>
      <c r="M7" s="73"/>
      <c r="N7" s="73"/>
      <c r="O7" s="30"/>
      <c r="P7" s="30"/>
      <c r="Q7" s="30"/>
      <c r="R7" s="30"/>
    </row>
    <row r="8" spans="1:86" s="20" customFormat="1" ht="62.25" customHeight="1" thickBot="1" x14ac:dyDescent="0.5">
      <c r="A8" s="39"/>
      <c r="B8" s="40"/>
      <c r="C8" s="40"/>
      <c r="D8" s="40"/>
      <c r="E8" s="40"/>
      <c r="F8" s="40"/>
      <c r="G8" s="27"/>
      <c r="H8" s="27"/>
      <c r="I8" s="27"/>
      <c r="J8" s="27"/>
      <c r="K8" s="27"/>
      <c r="L8" s="279" t="s">
        <v>141</v>
      </c>
      <c r="M8" s="280"/>
      <c r="N8" s="281"/>
      <c r="O8" s="27"/>
      <c r="P8" s="272" t="s">
        <v>95</v>
      </c>
      <c r="Q8" s="273"/>
      <c r="R8" s="274"/>
    </row>
    <row r="9" spans="1:86" s="20" customFormat="1" ht="43.5" customHeight="1" thickBot="1" x14ac:dyDescent="0.5">
      <c r="A9" s="39"/>
      <c r="B9" s="40"/>
      <c r="C9" s="40"/>
      <c r="D9" s="40"/>
      <c r="E9" s="40"/>
      <c r="F9" s="40"/>
      <c r="G9" s="27"/>
      <c r="H9" s="172" t="s">
        <v>140</v>
      </c>
      <c r="I9" s="173"/>
      <c r="J9" s="174"/>
      <c r="K9" s="27"/>
      <c r="L9" s="171" t="s">
        <v>92</v>
      </c>
      <c r="M9" s="171" t="s">
        <v>93</v>
      </c>
      <c r="N9" s="148" t="s">
        <v>94</v>
      </c>
      <c r="O9" s="27"/>
      <c r="P9" s="275"/>
      <c r="Q9" s="276"/>
      <c r="R9" s="277"/>
      <c r="T9" s="20" t="s">
        <v>139</v>
      </c>
    </row>
    <row r="10" spans="1:86" s="20" customFormat="1" ht="33.75" customHeight="1" thickBot="1" x14ac:dyDescent="0.5">
      <c r="A10" s="163" t="s">
        <v>0</v>
      </c>
      <c r="B10" s="163" t="s">
        <v>4</v>
      </c>
      <c r="C10" s="163" t="s">
        <v>3</v>
      </c>
      <c r="D10" s="163" t="s">
        <v>1</v>
      </c>
      <c r="E10" s="166" t="s">
        <v>32</v>
      </c>
      <c r="F10" s="166" t="s">
        <v>31</v>
      </c>
      <c r="G10" s="27"/>
      <c r="H10" s="171" t="s">
        <v>92</v>
      </c>
      <c r="I10" s="171" t="s">
        <v>93</v>
      </c>
      <c r="J10" s="148" t="s">
        <v>94</v>
      </c>
      <c r="K10" s="27"/>
      <c r="L10" s="167"/>
      <c r="M10" s="167"/>
      <c r="N10" s="149"/>
      <c r="O10" s="27"/>
      <c r="P10" s="171" t="s">
        <v>92</v>
      </c>
      <c r="Q10" s="171" t="s">
        <v>93</v>
      </c>
      <c r="R10" s="148" t="s">
        <v>94</v>
      </c>
    </row>
    <row r="11" spans="1:86" s="20" customFormat="1" ht="55.5" customHeight="1" thickBot="1" x14ac:dyDescent="0.5">
      <c r="A11" s="164"/>
      <c r="B11" s="165"/>
      <c r="C11" s="165"/>
      <c r="D11" s="165"/>
      <c r="E11" s="167"/>
      <c r="F11" s="167"/>
      <c r="G11" s="27"/>
      <c r="H11" s="167"/>
      <c r="I11" s="167"/>
      <c r="J11" s="149"/>
      <c r="K11" s="27"/>
      <c r="L11" s="31"/>
      <c r="M11" s="31"/>
      <c r="N11" s="32"/>
      <c r="O11" s="27"/>
      <c r="P11" s="167"/>
      <c r="Q11" s="167"/>
      <c r="R11" s="149"/>
    </row>
    <row r="12" spans="1:86" s="20" customFormat="1" ht="50.25" customHeight="1" thickBot="1" x14ac:dyDescent="0.5">
      <c r="A12" s="41">
        <v>1</v>
      </c>
      <c r="B12" s="184" t="s">
        <v>134</v>
      </c>
      <c r="C12" s="187" t="s">
        <v>132</v>
      </c>
      <c r="D12" s="42" t="s">
        <v>2</v>
      </c>
      <c r="E12" s="189" t="s">
        <v>33</v>
      </c>
      <c r="F12" s="190">
        <v>1</v>
      </c>
      <c r="G12" s="38"/>
      <c r="H12" s="150">
        <v>72000</v>
      </c>
      <c r="I12" s="152">
        <f>ROUND(H12*19%,0)</f>
        <v>13680</v>
      </c>
      <c r="J12" s="152">
        <f>ROUND(H12+I12,0)</f>
        <v>85680</v>
      </c>
      <c r="K12" s="38"/>
      <c r="L12" s="150" t="e">
        <f>#REF!</f>
        <v>#REF!</v>
      </c>
      <c r="M12" s="152" t="e">
        <f>ROUND(L12*19%,0)</f>
        <v>#REF!</v>
      </c>
      <c r="N12" s="152" t="e">
        <f>ROUND(L12+M12,0)</f>
        <v>#REF!</v>
      </c>
      <c r="O12" s="38"/>
      <c r="P12" s="150">
        <v>72000</v>
      </c>
      <c r="Q12" s="152">
        <v>13680</v>
      </c>
      <c r="R12" s="152">
        <v>85680</v>
      </c>
    </row>
    <row r="13" spans="1:86" s="20" customFormat="1" ht="126.75" customHeight="1" thickBot="1" x14ac:dyDescent="0.5">
      <c r="A13" s="41">
        <v>2</v>
      </c>
      <c r="B13" s="185"/>
      <c r="C13" s="188"/>
      <c r="D13" s="42" t="s">
        <v>109</v>
      </c>
      <c r="E13" s="188"/>
      <c r="F13" s="191"/>
      <c r="G13" s="38"/>
      <c r="H13" s="151"/>
      <c r="I13" s="153"/>
      <c r="J13" s="153"/>
      <c r="K13" s="38"/>
      <c r="L13" s="278"/>
      <c r="M13" s="153"/>
      <c r="N13" s="153"/>
      <c r="O13" s="38"/>
      <c r="P13" s="278"/>
      <c r="Q13" s="153"/>
      <c r="R13" s="153"/>
    </row>
    <row r="14" spans="1:86" s="20" customFormat="1" ht="50.25" customHeight="1" thickBot="1" x14ac:dyDescent="0.5">
      <c r="A14" s="39"/>
      <c r="B14" s="185"/>
      <c r="C14" s="192" t="s">
        <v>116</v>
      </c>
      <c r="D14" s="193"/>
      <c r="E14" s="193"/>
      <c r="F14" s="194"/>
      <c r="G14" s="27"/>
      <c r="H14" s="43"/>
      <c r="I14" s="44"/>
      <c r="J14" s="104">
        <f>SUM(J12)</f>
        <v>85680</v>
      </c>
      <c r="K14" s="27"/>
      <c r="L14" s="92"/>
      <c r="M14" s="105"/>
      <c r="N14" s="104" t="e">
        <f>SUM(N12)</f>
        <v>#REF!</v>
      </c>
      <c r="O14" s="27"/>
      <c r="P14" s="92"/>
      <c r="Q14" s="105"/>
      <c r="R14" s="120">
        <v>85680</v>
      </c>
      <c r="S14" s="115"/>
    </row>
    <row r="15" spans="1:86" s="20" customFormat="1" ht="50.25" customHeight="1" thickBot="1" x14ac:dyDescent="0.5">
      <c r="A15" s="39"/>
      <c r="B15" s="185"/>
      <c r="C15" s="39"/>
      <c r="D15" s="40"/>
      <c r="E15" s="40"/>
      <c r="F15" s="46"/>
      <c r="G15" s="47"/>
      <c r="H15" s="47"/>
      <c r="I15" s="47"/>
      <c r="J15" s="47"/>
      <c r="K15" s="47"/>
      <c r="L15" s="102"/>
      <c r="M15" s="102"/>
      <c r="N15" s="102"/>
      <c r="O15" s="47"/>
      <c r="P15" s="102"/>
      <c r="Q15" s="102"/>
      <c r="R15" s="102"/>
      <c r="S15" s="115"/>
    </row>
    <row r="16" spans="1:86" s="20" customFormat="1" ht="50.25" customHeight="1" thickBot="1" x14ac:dyDescent="0.5">
      <c r="A16" s="49">
        <v>1</v>
      </c>
      <c r="B16" s="185"/>
      <c r="C16" s="196" t="s">
        <v>110</v>
      </c>
      <c r="D16" s="42" t="s">
        <v>5</v>
      </c>
      <c r="E16" s="195" t="s">
        <v>33</v>
      </c>
      <c r="F16" s="195">
        <v>1</v>
      </c>
      <c r="G16" s="38"/>
      <c r="H16" s="154">
        <v>643000</v>
      </c>
      <c r="I16" s="154">
        <f>ROUND(H16*19%,0)</f>
        <v>122170</v>
      </c>
      <c r="J16" s="154">
        <f>ROUND(SUM(H16+I16),0)</f>
        <v>765170</v>
      </c>
      <c r="K16" s="38"/>
      <c r="L16" s="248">
        <f>J16</f>
        <v>765170</v>
      </c>
      <c r="M16" s="248">
        <f>ROUND(L16*19%,0)</f>
        <v>145382</v>
      </c>
      <c r="N16" s="251">
        <f>ROUND(M16+L16,0)</f>
        <v>910552</v>
      </c>
      <c r="O16" s="38"/>
      <c r="P16" s="248">
        <v>643000</v>
      </c>
      <c r="Q16" s="248">
        <v>122170</v>
      </c>
      <c r="R16" s="251">
        <v>765170</v>
      </c>
    </row>
    <row r="17" spans="1:19" s="20" customFormat="1" ht="73.5" customHeight="1" thickBot="1" x14ac:dyDescent="0.5">
      <c r="A17" s="49">
        <v>2</v>
      </c>
      <c r="B17" s="185"/>
      <c r="C17" s="197"/>
      <c r="D17" s="42" t="s">
        <v>111</v>
      </c>
      <c r="E17" s="176"/>
      <c r="F17" s="176"/>
      <c r="G17" s="38"/>
      <c r="H17" s="155"/>
      <c r="I17" s="155"/>
      <c r="J17" s="155"/>
      <c r="K17" s="38"/>
      <c r="L17" s="249"/>
      <c r="M17" s="249"/>
      <c r="N17" s="252"/>
      <c r="O17" s="38"/>
      <c r="P17" s="249"/>
      <c r="Q17" s="249"/>
      <c r="R17" s="252"/>
    </row>
    <row r="18" spans="1:19" s="20" customFormat="1" ht="50.25" customHeight="1" thickBot="1" x14ac:dyDescent="0.5">
      <c r="A18" s="49">
        <v>3</v>
      </c>
      <c r="B18" s="185"/>
      <c r="C18" s="197"/>
      <c r="D18" s="42" t="s">
        <v>112</v>
      </c>
      <c r="E18" s="176"/>
      <c r="F18" s="176"/>
      <c r="G18" s="38"/>
      <c r="H18" s="155"/>
      <c r="I18" s="155"/>
      <c r="J18" s="155"/>
      <c r="K18" s="38"/>
      <c r="L18" s="249"/>
      <c r="M18" s="249"/>
      <c r="N18" s="252"/>
      <c r="O18" s="38"/>
      <c r="P18" s="249"/>
      <c r="Q18" s="249"/>
      <c r="R18" s="252"/>
    </row>
    <row r="19" spans="1:19" s="20" customFormat="1" ht="50.25" customHeight="1" thickBot="1" x14ac:dyDescent="0.5">
      <c r="A19" s="49">
        <v>4</v>
      </c>
      <c r="B19" s="185"/>
      <c r="C19" s="197"/>
      <c r="D19" s="42" t="s">
        <v>7</v>
      </c>
      <c r="E19" s="176"/>
      <c r="F19" s="176"/>
      <c r="G19" s="38"/>
      <c r="H19" s="155"/>
      <c r="I19" s="155"/>
      <c r="J19" s="155"/>
      <c r="K19" s="38"/>
      <c r="L19" s="249"/>
      <c r="M19" s="249"/>
      <c r="N19" s="252"/>
      <c r="O19" s="38"/>
      <c r="P19" s="249"/>
      <c r="Q19" s="249"/>
      <c r="R19" s="252"/>
    </row>
    <row r="20" spans="1:19" s="20" customFormat="1" ht="50.25" customHeight="1" thickBot="1" x14ac:dyDescent="0.5">
      <c r="A20" s="49">
        <v>5</v>
      </c>
      <c r="B20" s="185"/>
      <c r="C20" s="197"/>
      <c r="D20" s="50" t="s">
        <v>8</v>
      </c>
      <c r="E20" s="176"/>
      <c r="F20" s="176"/>
      <c r="G20" s="38"/>
      <c r="H20" s="155"/>
      <c r="I20" s="155"/>
      <c r="J20" s="155"/>
      <c r="K20" s="38"/>
      <c r="L20" s="249"/>
      <c r="M20" s="249"/>
      <c r="N20" s="252"/>
      <c r="O20" s="38"/>
      <c r="P20" s="249"/>
      <c r="Q20" s="249"/>
      <c r="R20" s="252"/>
    </row>
    <row r="21" spans="1:19" s="20" customFormat="1" ht="49.5" customHeight="1" thickBot="1" x14ac:dyDescent="0.5">
      <c r="A21" s="49">
        <v>6</v>
      </c>
      <c r="B21" s="185"/>
      <c r="C21" s="197"/>
      <c r="D21" s="50" t="s">
        <v>142</v>
      </c>
      <c r="E21" s="176"/>
      <c r="F21" s="176"/>
      <c r="G21" s="38"/>
      <c r="H21" s="155"/>
      <c r="I21" s="155"/>
      <c r="J21" s="155"/>
      <c r="K21" s="38"/>
      <c r="L21" s="249"/>
      <c r="M21" s="249"/>
      <c r="N21" s="252"/>
      <c r="O21" s="38"/>
      <c r="P21" s="249"/>
      <c r="Q21" s="249"/>
      <c r="R21" s="252"/>
    </row>
    <row r="22" spans="1:19" s="20" customFormat="1" ht="49.5" customHeight="1" thickBot="1" x14ac:dyDescent="0.5">
      <c r="A22" s="49">
        <v>7</v>
      </c>
      <c r="B22" s="185"/>
      <c r="C22" s="197"/>
      <c r="D22" s="50" t="s">
        <v>143</v>
      </c>
      <c r="E22" s="176"/>
      <c r="F22" s="176"/>
      <c r="G22" s="38"/>
      <c r="H22" s="155"/>
      <c r="I22" s="155"/>
      <c r="J22" s="155"/>
      <c r="K22" s="38"/>
      <c r="L22" s="249"/>
      <c r="M22" s="249"/>
      <c r="N22" s="252"/>
      <c r="O22" s="38"/>
      <c r="P22" s="249"/>
      <c r="Q22" s="249"/>
      <c r="R22" s="252"/>
    </row>
    <row r="23" spans="1:19" s="20" customFormat="1" ht="49.5" customHeight="1" thickBot="1" x14ac:dyDescent="0.5">
      <c r="A23" s="49">
        <v>8</v>
      </c>
      <c r="B23" s="185"/>
      <c r="C23" s="197"/>
      <c r="D23" s="42" t="s">
        <v>10</v>
      </c>
      <c r="E23" s="176"/>
      <c r="F23" s="176"/>
      <c r="G23" s="38"/>
      <c r="H23" s="155"/>
      <c r="I23" s="155"/>
      <c r="J23" s="155"/>
      <c r="K23" s="38"/>
      <c r="L23" s="249"/>
      <c r="M23" s="249"/>
      <c r="N23" s="252"/>
      <c r="O23" s="38"/>
      <c r="P23" s="249"/>
      <c r="Q23" s="249"/>
      <c r="R23" s="252"/>
    </row>
    <row r="24" spans="1:19" s="20" customFormat="1" ht="49.5" customHeight="1" thickBot="1" x14ac:dyDescent="0.5">
      <c r="A24" s="49">
        <v>9</v>
      </c>
      <c r="B24" s="185"/>
      <c r="C24" s="197"/>
      <c r="D24" s="42" t="s">
        <v>97</v>
      </c>
      <c r="E24" s="176"/>
      <c r="F24" s="176"/>
      <c r="G24" s="38"/>
      <c r="H24" s="155"/>
      <c r="I24" s="155"/>
      <c r="J24" s="155"/>
      <c r="K24" s="38"/>
      <c r="L24" s="249"/>
      <c r="M24" s="249"/>
      <c r="N24" s="252"/>
      <c r="O24" s="38"/>
      <c r="P24" s="249"/>
      <c r="Q24" s="249"/>
      <c r="R24" s="252"/>
    </row>
    <row r="25" spans="1:19" s="20" customFormat="1" ht="49.5" customHeight="1" thickBot="1" x14ac:dyDescent="0.5">
      <c r="A25" s="49">
        <v>10</v>
      </c>
      <c r="B25" s="185"/>
      <c r="C25" s="197"/>
      <c r="D25" s="42" t="s">
        <v>12</v>
      </c>
      <c r="E25" s="176"/>
      <c r="F25" s="176"/>
      <c r="G25" s="38"/>
      <c r="H25" s="155"/>
      <c r="I25" s="155"/>
      <c r="J25" s="155"/>
      <c r="K25" s="38"/>
      <c r="L25" s="249"/>
      <c r="M25" s="249"/>
      <c r="N25" s="252"/>
      <c r="O25" s="38"/>
      <c r="P25" s="249"/>
      <c r="Q25" s="249"/>
      <c r="R25" s="252"/>
    </row>
    <row r="26" spans="1:19" s="20" customFormat="1" ht="57.75" customHeight="1" thickBot="1" x14ac:dyDescent="0.5">
      <c r="A26" s="49">
        <v>11</v>
      </c>
      <c r="B26" s="185"/>
      <c r="C26" s="197"/>
      <c r="D26" s="97" t="s">
        <v>144</v>
      </c>
      <c r="E26" s="177"/>
      <c r="F26" s="177"/>
      <c r="G26" s="38"/>
      <c r="H26" s="156"/>
      <c r="I26" s="156"/>
      <c r="J26" s="156"/>
      <c r="K26" s="38"/>
      <c r="L26" s="250"/>
      <c r="M26" s="250"/>
      <c r="N26" s="253"/>
      <c r="O26" s="38"/>
      <c r="P26" s="250"/>
      <c r="Q26" s="250"/>
      <c r="R26" s="253"/>
    </row>
    <row r="27" spans="1:19" s="20" customFormat="1" ht="49.5" customHeight="1" thickBot="1" x14ac:dyDescent="0.5">
      <c r="A27" s="49">
        <v>12</v>
      </c>
      <c r="B27" s="185"/>
      <c r="C27" s="197"/>
      <c r="D27" s="51" t="s">
        <v>145</v>
      </c>
      <c r="E27" s="195" t="s">
        <v>33</v>
      </c>
      <c r="F27" s="195">
        <v>1</v>
      </c>
      <c r="G27" s="38"/>
      <c r="H27" s="198">
        <v>72600</v>
      </c>
      <c r="I27" s="198">
        <f>ROUND(H27*19%,0)</f>
        <v>13794</v>
      </c>
      <c r="J27" s="198">
        <f>ROUND(SUM(H27+I27),0)</f>
        <v>86394</v>
      </c>
      <c r="K27" s="38"/>
      <c r="L27" s="269" t="e">
        <f>#REF!</f>
        <v>#REF!</v>
      </c>
      <c r="M27" s="269" t="e">
        <f>ROUND(L27*19%,0)</f>
        <v>#REF!</v>
      </c>
      <c r="N27" s="269" t="e">
        <f>ROUND(L27+M27,0)</f>
        <v>#REF!</v>
      </c>
      <c r="O27" s="38"/>
      <c r="P27" s="301">
        <v>70516</v>
      </c>
      <c r="Q27" s="269">
        <v>13398</v>
      </c>
      <c r="R27" s="269">
        <v>83914</v>
      </c>
    </row>
    <row r="28" spans="1:19" s="20" customFormat="1" ht="49.5" customHeight="1" thickBot="1" x14ac:dyDescent="0.5">
      <c r="A28" s="49">
        <v>13</v>
      </c>
      <c r="B28" s="185"/>
      <c r="C28" s="197"/>
      <c r="D28" s="51" t="s">
        <v>13</v>
      </c>
      <c r="E28" s="176"/>
      <c r="F28" s="176"/>
      <c r="G28" s="38"/>
      <c r="H28" s="199"/>
      <c r="I28" s="199"/>
      <c r="J28" s="199"/>
      <c r="K28" s="38"/>
      <c r="L28" s="270"/>
      <c r="M28" s="270"/>
      <c r="N28" s="270"/>
      <c r="O28" s="38"/>
      <c r="P28" s="302"/>
      <c r="Q28" s="270"/>
      <c r="R28" s="270"/>
    </row>
    <row r="29" spans="1:19" s="20" customFormat="1" ht="49.5" customHeight="1" thickBot="1" x14ac:dyDescent="0.5">
      <c r="A29" s="49">
        <v>14</v>
      </c>
      <c r="B29" s="185"/>
      <c r="C29" s="197"/>
      <c r="D29" s="51" t="s">
        <v>14</v>
      </c>
      <c r="E29" s="177"/>
      <c r="F29" s="177"/>
      <c r="G29" s="38"/>
      <c r="H29" s="200"/>
      <c r="I29" s="200"/>
      <c r="J29" s="200"/>
      <c r="K29" s="38"/>
      <c r="L29" s="271"/>
      <c r="M29" s="271"/>
      <c r="N29" s="271"/>
      <c r="O29" s="38"/>
      <c r="P29" s="303"/>
      <c r="Q29" s="271"/>
      <c r="R29" s="271"/>
    </row>
    <row r="30" spans="1:19" s="20" customFormat="1" ht="57.75" customHeight="1" thickBot="1" x14ac:dyDescent="0.5">
      <c r="A30" s="52"/>
      <c r="B30" s="185"/>
      <c r="C30" s="178" t="s">
        <v>117</v>
      </c>
      <c r="D30" s="179"/>
      <c r="E30" s="179"/>
      <c r="F30" s="180"/>
      <c r="G30" s="27"/>
      <c r="H30" s="53"/>
      <c r="I30" s="54"/>
      <c r="J30" s="101">
        <f>SUM(J16:J29)</f>
        <v>851564</v>
      </c>
      <c r="K30" s="27"/>
      <c r="L30" s="246"/>
      <c r="M30" s="246"/>
      <c r="N30" s="118" t="e">
        <f>SUM(N16:N29)</f>
        <v>#REF!</v>
      </c>
      <c r="O30" s="27"/>
      <c r="P30" s="92"/>
      <c r="Q30" s="105"/>
      <c r="R30" s="120">
        <v>849084</v>
      </c>
      <c r="S30" s="115"/>
    </row>
    <row r="31" spans="1:19" s="20" customFormat="1" ht="48.75" customHeight="1" thickBot="1" x14ac:dyDescent="0.5">
      <c r="A31" s="52"/>
      <c r="B31" s="185"/>
      <c r="C31" s="55"/>
      <c r="D31" s="48"/>
      <c r="E31" s="48"/>
      <c r="F31" s="46"/>
      <c r="G31" s="47"/>
      <c r="H31" s="47"/>
      <c r="I31" s="47"/>
      <c r="J31" s="47"/>
      <c r="K31" s="47"/>
      <c r="L31" s="30"/>
      <c r="M31" s="30"/>
      <c r="N31" s="30"/>
      <c r="O31" s="47"/>
      <c r="P31" s="30"/>
      <c r="Q31" s="30"/>
      <c r="R31" s="30"/>
    </row>
    <row r="32" spans="1:19" s="20" customFormat="1" ht="69.75" customHeight="1" thickBot="1" x14ac:dyDescent="0.5">
      <c r="A32" s="49">
        <v>1</v>
      </c>
      <c r="B32" s="185"/>
      <c r="C32" s="175" t="s">
        <v>133</v>
      </c>
      <c r="D32" s="42" t="s">
        <v>15</v>
      </c>
      <c r="E32" s="56" t="s">
        <v>33</v>
      </c>
      <c r="F32" s="57">
        <v>1</v>
      </c>
      <c r="G32" s="38"/>
      <c r="H32" s="58">
        <v>5060</v>
      </c>
      <c r="I32" s="59">
        <f>ROUND(H32*19%,0)</f>
        <v>961</v>
      </c>
      <c r="J32" s="60">
        <f t="shared" ref="J32:J49" si="0">ROUND(H32+I32,0)</f>
        <v>6021</v>
      </c>
      <c r="K32" s="38"/>
      <c r="L32" s="98" t="e">
        <f>#REF!</f>
        <v>#REF!</v>
      </c>
      <c r="M32" s="61" t="e">
        <f>ROUND(L32*19%,0)</f>
        <v>#REF!</v>
      </c>
      <c r="N32" s="61" t="e">
        <f>ROUND(L32+M32,0)</f>
        <v>#REF!</v>
      </c>
      <c r="O32" s="38"/>
      <c r="P32" s="99">
        <v>4915</v>
      </c>
      <c r="Q32" s="100">
        <v>934</v>
      </c>
      <c r="R32" s="99">
        <v>5849</v>
      </c>
    </row>
    <row r="33" spans="1:18" s="20" customFormat="1" ht="49.5" customHeight="1" thickBot="1" x14ac:dyDescent="0.5">
      <c r="A33" s="49">
        <v>2</v>
      </c>
      <c r="B33" s="185"/>
      <c r="C33" s="176"/>
      <c r="D33" s="42" t="s">
        <v>16</v>
      </c>
      <c r="E33" s="64" t="s">
        <v>33</v>
      </c>
      <c r="F33" s="65">
        <v>1</v>
      </c>
      <c r="G33" s="38"/>
      <c r="H33" s="58">
        <v>45100</v>
      </c>
      <c r="I33" s="59">
        <f t="shared" ref="I33:I49" si="1">ROUND(H33*19%,0)</f>
        <v>8569</v>
      </c>
      <c r="J33" s="60">
        <f t="shared" si="0"/>
        <v>53669</v>
      </c>
      <c r="K33" s="38"/>
      <c r="L33" s="98" t="e">
        <f>#REF!</f>
        <v>#REF!</v>
      </c>
      <c r="M33" s="61" t="e">
        <f t="shared" ref="M33:M49" si="2">ROUND(L33*19%,0)</f>
        <v>#REF!</v>
      </c>
      <c r="N33" s="61" t="e">
        <f t="shared" ref="N33:N49" si="3">ROUND(L33+M33,0)</f>
        <v>#REF!</v>
      </c>
      <c r="O33" s="38"/>
      <c r="P33" s="99">
        <v>43806</v>
      </c>
      <c r="Q33" s="100">
        <v>8323</v>
      </c>
      <c r="R33" s="99">
        <v>52129</v>
      </c>
    </row>
    <row r="34" spans="1:18" s="20" customFormat="1" ht="49.5" customHeight="1" thickBot="1" x14ac:dyDescent="0.5">
      <c r="A34" s="49">
        <v>3</v>
      </c>
      <c r="B34" s="185"/>
      <c r="C34" s="176"/>
      <c r="D34" s="42" t="s">
        <v>17</v>
      </c>
      <c r="E34" s="64" t="s">
        <v>33</v>
      </c>
      <c r="F34" s="65">
        <v>1</v>
      </c>
      <c r="G34" s="38"/>
      <c r="H34" s="58">
        <v>5170</v>
      </c>
      <c r="I34" s="59">
        <f t="shared" si="1"/>
        <v>982</v>
      </c>
      <c r="J34" s="60">
        <f t="shared" si="0"/>
        <v>6152</v>
      </c>
      <c r="K34" s="38"/>
      <c r="L34" s="98" t="e">
        <f>#REF!</f>
        <v>#REF!</v>
      </c>
      <c r="M34" s="61" t="e">
        <f t="shared" si="2"/>
        <v>#REF!</v>
      </c>
      <c r="N34" s="61" t="e">
        <f t="shared" si="3"/>
        <v>#REF!</v>
      </c>
      <c r="O34" s="38"/>
      <c r="P34" s="99">
        <v>5022</v>
      </c>
      <c r="Q34" s="100">
        <v>954</v>
      </c>
      <c r="R34" s="99">
        <v>5976</v>
      </c>
    </row>
    <row r="35" spans="1:18" s="20" customFormat="1" ht="49.5" customHeight="1" thickBot="1" x14ac:dyDescent="0.5">
      <c r="A35" s="49">
        <v>4</v>
      </c>
      <c r="B35" s="185"/>
      <c r="C35" s="176"/>
      <c r="D35" s="42" t="s">
        <v>18</v>
      </c>
      <c r="E35" s="64" t="s">
        <v>33</v>
      </c>
      <c r="F35" s="65">
        <v>1</v>
      </c>
      <c r="G35" s="38"/>
      <c r="H35" s="58">
        <v>4400</v>
      </c>
      <c r="I35" s="59">
        <f t="shared" si="1"/>
        <v>836</v>
      </c>
      <c r="J35" s="60">
        <f t="shared" si="0"/>
        <v>5236</v>
      </c>
      <c r="K35" s="38"/>
      <c r="L35" s="98" t="e">
        <f>#REF!</f>
        <v>#REF!</v>
      </c>
      <c r="M35" s="61" t="e">
        <f t="shared" si="2"/>
        <v>#REF!</v>
      </c>
      <c r="N35" s="61" t="e">
        <f t="shared" si="3"/>
        <v>#REF!</v>
      </c>
      <c r="O35" s="38"/>
      <c r="P35" s="99">
        <v>4274</v>
      </c>
      <c r="Q35" s="100">
        <v>812</v>
      </c>
      <c r="R35" s="99">
        <v>5086</v>
      </c>
    </row>
    <row r="36" spans="1:18" s="20" customFormat="1" ht="49.5" customHeight="1" thickBot="1" x14ac:dyDescent="0.5">
      <c r="A36" s="49">
        <v>5</v>
      </c>
      <c r="B36" s="185"/>
      <c r="C36" s="176"/>
      <c r="D36" s="42" t="s">
        <v>19</v>
      </c>
      <c r="E36" s="64" t="s">
        <v>33</v>
      </c>
      <c r="F36" s="65">
        <v>1</v>
      </c>
      <c r="G36" s="38"/>
      <c r="H36" s="58">
        <v>3740</v>
      </c>
      <c r="I36" s="59">
        <f t="shared" si="1"/>
        <v>711</v>
      </c>
      <c r="J36" s="60">
        <f t="shared" si="0"/>
        <v>4451</v>
      </c>
      <c r="K36" s="38"/>
      <c r="L36" s="98" t="e">
        <f>#REF!</f>
        <v>#REF!</v>
      </c>
      <c r="M36" s="61" t="e">
        <f t="shared" si="2"/>
        <v>#REF!</v>
      </c>
      <c r="N36" s="61" t="e">
        <f t="shared" si="3"/>
        <v>#REF!</v>
      </c>
      <c r="O36" s="38"/>
      <c r="P36" s="99">
        <v>3633</v>
      </c>
      <c r="Q36" s="100">
        <v>690</v>
      </c>
      <c r="R36" s="99">
        <v>4323</v>
      </c>
    </row>
    <row r="37" spans="1:18" s="20" customFormat="1" ht="43.5" customHeight="1" thickBot="1" x14ac:dyDescent="0.5">
      <c r="A37" s="49">
        <v>6</v>
      </c>
      <c r="B37" s="185"/>
      <c r="C37" s="176"/>
      <c r="D37" s="42" t="s">
        <v>20</v>
      </c>
      <c r="E37" s="64" t="s">
        <v>33</v>
      </c>
      <c r="F37" s="65">
        <v>1</v>
      </c>
      <c r="G37" s="38"/>
      <c r="H37" s="58">
        <v>3740</v>
      </c>
      <c r="I37" s="59">
        <f t="shared" si="1"/>
        <v>711</v>
      </c>
      <c r="J37" s="60">
        <f t="shared" si="0"/>
        <v>4451</v>
      </c>
      <c r="K37" s="38"/>
      <c r="L37" s="98" t="e">
        <f>#REF!</f>
        <v>#REF!</v>
      </c>
      <c r="M37" s="61" t="e">
        <f t="shared" si="2"/>
        <v>#REF!</v>
      </c>
      <c r="N37" s="61" t="e">
        <f t="shared" si="3"/>
        <v>#REF!</v>
      </c>
      <c r="O37" s="38"/>
      <c r="P37" s="99">
        <v>3633</v>
      </c>
      <c r="Q37" s="100">
        <v>690</v>
      </c>
      <c r="R37" s="99">
        <v>4323</v>
      </c>
    </row>
    <row r="38" spans="1:18" s="20" customFormat="1" ht="63.75" customHeight="1" thickBot="1" x14ac:dyDescent="0.5">
      <c r="A38" s="49">
        <v>7</v>
      </c>
      <c r="B38" s="185"/>
      <c r="C38" s="176"/>
      <c r="D38" s="42" t="s">
        <v>21</v>
      </c>
      <c r="E38" s="64" t="s">
        <v>33</v>
      </c>
      <c r="F38" s="65">
        <v>1</v>
      </c>
      <c r="G38" s="38"/>
      <c r="H38" s="58">
        <v>3740</v>
      </c>
      <c r="I38" s="59">
        <f t="shared" si="1"/>
        <v>711</v>
      </c>
      <c r="J38" s="60">
        <f t="shared" si="0"/>
        <v>4451</v>
      </c>
      <c r="K38" s="38"/>
      <c r="L38" s="98" t="e">
        <f>#REF!</f>
        <v>#REF!</v>
      </c>
      <c r="M38" s="61" t="e">
        <f t="shared" si="2"/>
        <v>#REF!</v>
      </c>
      <c r="N38" s="61" t="e">
        <f t="shared" si="3"/>
        <v>#REF!</v>
      </c>
      <c r="O38" s="38"/>
      <c r="P38" s="99">
        <v>3633</v>
      </c>
      <c r="Q38" s="100">
        <v>690</v>
      </c>
      <c r="R38" s="99">
        <v>4323</v>
      </c>
    </row>
    <row r="39" spans="1:18" s="20" customFormat="1" ht="40.5" customHeight="1" thickBot="1" x14ac:dyDescent="0.5">
      <c r="A39" s="49">
        <v>8</v>
      </c>
      <c r="B39" s="185"/>
      <c r="C39" s="176"/>
      <c r="D39" s="42" t="s">
        <v>22</v>
      </c>
      <c r="E39" s="64" t="s">
        <v>33</v>
      </c>
      <c r="F39" s="65">
        <v>1</v>
      </c>
      <c r="G39" s="38"/>
      <c r="H39" s="58">
        <v>3080</v>
      </c>
      <c r="I39" s="59">
        <f t="shared" si="1"/>
        <v>585</v>
      </c>
      <c r="J39" s="60">
        <f t="shared" si="0"/>
        <v>3665</v>
      </c>
      <c r="K39" s="38"/>
      <c r="L39" s="98" t="e">
        <f>#REF!</f>
        <v>#REF!</v>
      </c>
      <c r="M39" s="61" t="e">
        <f t="shared" si="2"/>
        <v>#REF!</v>
      </c>
      <c r="N39" s="61" t="e">
        <f t="shared" si="3"/>
        <v>#REF!</v>
      </c>
      <c r="O39" s="38"/>
      <c r="P39" s="99">
        <v>2992</v>
      </c>
      <c r="Q39" s="100">
        <v>568</v>
      </c>
      <c r="R39" s="99">
        <v>3560</v>
      </c>
    </row>
    <row r="40" spans="1:18" s="20" customFormat="1" ht="57" customHeight="1" thickBot="1" x14ac:dyDescent="0.5">
      <c r="A40" s="49">
        <v>9</v>
      </c>
      <c r="B40" s="185"/>
      <c r="C40" s="176"/>
      <c r="D40" s="42" t="s">
        <v>23</v>
      </c>
      <c r="E40" s="64" t="s">
        <v>33</v>
      </c>
      <c r="F40" s="65">
        <v>1</v>
      </c>
      <c r="G40" s="38"/>
      <c r="H40" s="58">
        <v>3850</v>
      </c>
      <c r="I40" s="59">
        <f t="shared" si="1"/>
        <v>732</v>
      </c>
      <c r="J40" s="60">
        <f t="shared" si="0"/>
        <v>4582</v>
      </c>
      <c r="K40" s="38"/>
      <c r="L40" s="98" t="e">
        <f>#REF!</f>
        <v>#REF!</v>
      </c>
      <c r="M40" s="61" t="e">
        <f t="shared" si="2"/>
        <v>#REF!</v>
      </c>
      <c r="N40" s="61" t="e">
        <f t="shared" si="3"/>
        <v>#REF!</v>
      </c>
      <c r="O40" s="38"/>
      <c r="P40" s="99">
        <v>3740</v>
      </c>
      <c r="Q40" s="100">
        <v>711</v>
      </c>
      <c r="R40" s="99">
        <v>4451</v>
      </c>
    </row>
    <row r="41" spans="1:18" s="20" customFormat="1" ht="62.25" customHeight="1" thickBot="1" x14ac:dyDescent="0.5">
      <c r="A41" s="49">
        <v>10</v>
      </c>
      <c r="B41" s="185"/>
      <c r="C41" s="176"/>
      <c r="D41" s="42" t="s">
        <v>24</v>
      </c>
      <c r="E41" s="64" t="s">
        <v>33</v>
      </c>
      <c r="F41" s="65">
        <v>1</v>
      </c>
      <c r="G41" s="38"/>
      <c r="H41" s="58">
        <v>2640</v>
      </c>
      <c r="I41" s="59">
        <f t="shared" si="1"/>
        <v>502</v>
      </c>
      <c r="J41" s="60">
        <f t="shared" si="0"/>
        <v>3142</v>
      </c>
      <c r="K41" s="38"/>
      <c r="L41" s="98" t="e">
        <f>#REF!</f>
        <v>#REF!</v>
      </c>
      <c r="M41" s="61" t="e">
        <f t="shared" si="2"/>
        <v>#REF!</v>
      </c>
      <c r="N41" s="61" t="e">
        <f t="shared" si="3"/>
        <v>#REF!</v>
      </c>
      <c r="O41" s="38"/>
      <c r="P41" s="99">
        <v>2564</v>
      </c>
      <c r="Q41" s="100">
        <v>487</v>
      </c>
      <c r="R41" s="99">
        <v>3051</v>
      </c>
    </row>
    <row r="42" spans="1:18" s="20" customFormat="1" ht="62.25" customHeight="1" thickBot="1" x14ac:dyDescent="0.5">
      <c r="A42" s="49">
        <v>11</v>
      </c>
      <c r="B42" s="185"/>
      <c r="C42" s="176"/>
      <c r="D42" s="42" t="s">
        <v>25</v>
      </c>
      <c r="E42" s="64" t="s">
        <v>33</v>
      </c>
      <c r="F42" s="65">
        <v>1</v>
      </c>
      <c r="G42" s="38"/>
      <c r="H42" s="58">
        <v>2640</v>
      </c>
      <c r="I42" s="59">
        <f t="shared" si="1"/>
        <v>502</v>
      </c>
      <c r="J42" s="60">
        <f t="shared" si="0"/>
        <v>3142</v>
      </c>
      <c r="K42" s="38"/>
      <c r="L42" s="98" t="e">
        <f>#REF!</f>
        <v>#REF!</v>
      </c>
      <c r="M42" s="61" t="e">
        <f t="shared" si="2"/>
        <v>#REF!</v>
      </c>
      <c r="N42" s="61" t="e">
        <f t="shared" si="3"/>
        <v>#REF!</v>
      </c>
      <c r="O42" s="38"/>
      <c r="P42" s="99">
        <v>2564</v>
      </c>
      <c r="Q42" s="100">
        <v>487</v>
      </c>
      <c r="R42" s="99">
        <v>3051</v>
      </c>
    </row>
    <row r="43" spans="1:18" s="20" customFormat="1" ht="62.25" customHeight="1" thickBot="1" x14ac:dyDescent="0.5">
      <c r="A43" s="49">
        <v>12</v>
      </c>
      <c r="B43" s="185"/>
      <c r="C43" s="176"/>
      <c r="D43" s="42" t="s">
        <v>26</v>
      </c>
      <c r="E43" s="64" t="s">
        <v>33</v>
      </c>
      <c r="F43" s="65">
        <v>1</v>
      </c>
      <c r="G43" s="38"/>
      <c r="H43" s="58">
        <v>49500</v>
      </c>
      <c r="I43" s="59">
        <f t="shared" si="1"/>
        <v>9405</v>
      </c>
      <c r="J43" s="60">
        <f t="shared" si="0"/>
        <v>58905</v>
      </c>
      <c r="K43" s="38"/>
      <c r="L43" s="98" t="e">
        <f>#REF!</f>
        <v>#REF!</v>
      </c>
      <c r="M43" s="61" t="e">
        <f t="shared" si="2"/>
        <v>#REF!</v>
      </c>
      <c r="N43" s="61" t="e">
        <f t="shared" si="3"/>
        <v>#REF!</v>
      </c>
      <c r="O43" s="38"/>
      <c r="P43" s="99">
        <v>48080</v>
      </c>
      <c r="Q43" s="100">
        <v>9135</v>
      </c>
      <c r="R43" s="99">
        <v>57215</v>
      </c>
    </row>
    <row r="44" spans="1:18" s="20" customFormat="1" ht="51" customHeight="1" thickBot="1" x14ac:dyDescent="0.5">
      <c r="A44" s="49">
        <v>13</v>
      </c>
      <c r="B44" s="185"/>
      <c r="C44" s="176"/>
      <c r="D44" s="42" t="s">
        <v>11</v>
      </c>
      <c r="E44" s="64" t="s">
        <v>33</v>
      </c>
      <c r="F44" s="65">
        <v>1</v>
      </c>
      <c r="G44" s="38"/>
      <c r="H44" s="58">
        <v>61600</v>
      </c>
      <c r="I44" s="59">
        <f t="shared" si="1"/>
        <v>11704</v>
      </c>
      <c r="J44" s="60">
        <f t="shared" si="0"/>
        <v>73304</v>
      </c>
      <c r="K44" s="38"/>
      <c r="L44" s="98" t="e">
        <f>#REF!</f>
        <v>#REF!</v>
      </c>
      <c r="M44" s="61" t="e">
        <f t="shared" si="2"/>
        <v>#REF!</v>
      </c>
      <c r="N44" s="61" t="e">
        <f t="shared" si="3"/>
        <v>#REF!</v>
      </c>
      <c r="O44" s="38"/>
      <c r="P44" s="99">
        <v>59832</v>
      </c>
      <c r="Q44" s="100">
        <v>11368</v>
      </c>
      <c r="R44" s="99">
        <v>71200</v>
      </c>
    </row>
    <row r="45" spans="1:18" s="20" customFormat="1" ht="51" customHeight="1" thickBot="1" x14ac:dyDescent="0.5">
      <c r="A45" s="49">
        <v>14</v>
      </c>
      <c r="B45" s="185"/>
      <c r="C45" s="176"/>
      <c r="D45" s="42" t="s">
        <v>12</v>
      </c>
      <c r="E45" s="64" t="s">
        <v>33</v>
      </c>
      <c r="F45" s="65">
        <v>1</v>
      </c>
      <c r="G45" s="38"/>
      <c r="H45" s="58">
        <v>82500</v>
      </c>
      <c r="I45" s="59">
        <f t="shared" si="1"/>
        <v>15675</v>
      </c>
      <c r="J45" s="60">
        <f t="shared" si="0"/>
        <v>98175</v>
      </c>
      <c r="K45" s="38"/>
      <c r="L45" s="98" t="e">
        <f>#REF!</f>
        <v>#REF!</v>
      </c>
      <c r="M45" s="61" t="e">
        <f t="shared" si="2"/>
        <v>#REF!</v>
      </c>
      <c r="N45" s="61" t="e">
        <f t="shared" si="3"/>
        <v>#REF!</v>
      </c>
      <c r="O45" s="38"/>
      <c r="P45" s="99">
        <v>80133</v>
      </c>
      <c r="Q45" s="100">
        <v>15225</v>
      </c>
      <c r="R45" s="99">
        <v>95358</v>
      </c>
    </row>
    <row r="46" spans="1:18" s="20" customFormat="1" ht="49.5" customHeight="1" thickBot="1" x14ac:dyDescent="0.5">
      <c r="A46" s="49">
        <v>15</v>
      </c>
      <c r="B46" s="185"/>
      <c r="C46" s="176"/>
      <c r="D46" s="42" t="s">
        <v>27</v>
      </c>
      <c r="E46" s="64" t="s">
        <v>33</v>
      </c>
      <c r="F46" s="65">
        <v>1</v>
      </c>
      <c r="G46" s="38"/>
      <c r="H46" s="58">
        <v>5610</v>
      </c>
      <c r="I46" s="59">
        <f t="shared" si="1"/>
        <v>1066</v>
      </c>
      <c r="J46" s="60">
        <f t="shared" si="0"/>
        <v>6676</v>
      </c>
      <c r="K46" s="38"/>
      <c r="L46" s="98" t="e">
        <f>#REF!</f>
        <v>#REF!</v>
      </c>
      <c r="M46" s="61" t="e">
        <f t="shared" si="2"/>
        <v>#REF!</v>
      </c>
      <c r="N46" s="61" t="e">
        <f t="shared" si="3"/>
        <v>#REF!</v>
      </c>
      <c r="O46" s="38"/>
      <c r="P46" s="99">
        <v>5449</v>
      </c>
      <c r="Q46" s="100">
        <v>1035</v>
      </c>
      <c r="R46" s="99">
        <v>6484</v>
      </c>
    </row>
    <row r="47" spans="1:18" s="20" customFormat="1" ht="49.5" customHeight="1" thickBot="1" x14ac:dyDescent="0.5">
      <c r="A47" s="49">
        <v>16</v>
      </c>
      <c r="B47" s="185"/>
      <c r="C47" s="176"/>
      <c r="D47" s="42" t="s">
        <v>28</v>
      </c>
      <c r="E47" s="64" t="s">
        <v>33</v>
      </c>
      <c r="F47" s="65">
        <v>1</v>
      </c>
      <c r="G47" s="38"/>
      <c r="H47" s="58">
        <v>45100</v>
      </c>
      <c r="I47" s="59">
        <f t="shared" si="1"/>
        <v>8569</v>
      </c>
      <c r="J47" s="60">
        <f t="shared" si="0"/>
        <v>53669</v>
      </c>
      <c r="K47" s="38"/>
      <c r="L47" s="98" t="e">
        <f>#REF!</f>
        <v>#REF!</v>
      </c>
      <c r="M47" s="61" t="e">
        <f t="shared" si="2"/>
        <v>#REF!</v>
      </c>
      <c r="N47" s="61" t="e">
        <f t="shared" si="3"/>
        <v>#REF!</v>
      </c>
      <c r="O47" s="38"/>
      <c r="P47" s="99">
        <v>43806</v>
      </c>
      <c r="Q47" s="100">
        <v>8323</v>
      </c>
      <c r="R47" s="99">
        <v>52129</v>
      </c>
    </row>
    <row r="48" spans="1:18" s="20" customFormat="1" ht="49.5" customHeight="1" thickBot="1" x14ac:dyDescent="0.5">
      <c r="A48" s="49">
        <v>17</v>
      </c>
      <c r="B48" s="185"/>
      <c r="C48" s="176"/>
      <c r="D48" s="42" t="s">
        <v>29</v>
      </c>
      <c r="E48" s="64" t="s">
        <v>33</v>
      </c>
      <c r="F48" s="65">
        <v>1</v>
      </c>
      <c r="G48" s="38"/>
      <c r="H48" s="58">
        <v>23100</v>
      </c>
      <c r="I48" s="59">
        <f t="shared" si="1"/>
        <v>4389</v>
      </c>
      <c r="J48" s="60">
        <f t="shared" si="0"/>
        <v>27489</v>
      </c>
      <c r="K48" s="38"/>
      <c r="L48" s="98" t="e">
        <f>#REF!</f>
        <v>#REF!</v>
      </c>
      <c r="M48" s="61" t="e">
        <f t="shared" si="2"/>
        <v>#REF!</v>
      </c>
      <c r="N48" s="61" t="e">
        <f t="shared" si="3"/>
        <v>#REF!</v>
      </c>
      <c r="O48" s="38"/>
      <c r="P48" s="99">
        <v>22437</v>
      </c>
      <c r="Q48" s="100">
        <v>4263</v>
      </c>
      <c r="R48" s="99">
        <v>26700</v>
      </c>
    </row>
    <row r="49" spans="1:18" s="20" customFormat="1" ht="111.75" customHeight="1" thickBot="1" x14ac:dyDescent="0.5">
      <c r="A49" s="49">
        <v>18</v>
      </c>
      <c r="B49" s="185"/>
      <c r="C49" s="177"/>
      <c r="D49" s="42" t="s">
        <v>30</v>
      </c>
      <c r="E49" s="66" t="s">
        <v>33</v>
      </c>
      <c r="F49" s="67">
        <v>1</v>
      </c>
      <c r="G49" s="38"/>
      <c r="H49" s="58">
        <v>65010</v>
      </c>
      <c r="I49" s="59">
        <f t="shared" si="1"/>
        <v>12352</v>
      </c>
      <c r="J49" s="60">
        <f t="shared" si="0"/>
        <v>77362</v>
      </c>
      <c r="K49" s="38"/>
      <c r="L49" s="98" t="e">
        <f>#REF!</f>
        <v>#REF!</v>
      </c>
      <c r="M49" s="61" t="e">
        <f t="shared" si="2"/>
        <v>#REF!</v>
      </c>
      <c r="N49" s="61" t="e">
        <f t="shared" si="3"/>
        <v>#REF!</v>
      </c>
      <c r="O49" s="38"/>
      <c r="P49" s="99">
        <v>63145</v>
      </c>
      <c r="Q49" s="100">
        <v>11998</v>
      </c>
      <c r="R49" s="99">
        <v>75143</v>
      </c>
    </row>
    <row r="50" spans="1:18" s="20" customFormat="1" ht="48" customHeight="1" thickBot="1" x14ac:dyDescent="0.5">
      <c r="A50" s="48"/>
      <c r="B50" s="186"/>
      <c r="C50" s="178" t="s">
        <v>120</v>
      </c>
      <c r="D50" s="179"/>
      <c r="E50" s="179"/>
      <c r="F50" s="180"/>
      <c r="G50" s="27"/>
      <c r="H50" s="53"/>
      <c r="I50" s="30"/>
      <c r="J50" s="68">
        <f>SUM(J32:J49)</f>
        <v>494542</v>
      </c>
      <c r="K50" s="27"/>
      <c r="L50" s="119"/>
      <c r="M50" s="103"/>
      <c r="N50" s="68" t="e">
        <f>SUM(N32:N49)</f>
        <v>#REF!</v>
      </c>
      <c r="O50" s="27"/>
      <c r="P50" s="92"/>
      <c r="Q50" s="105"/>
      <c r="R50" s="120">
        <v>480351</v>
      </c>
    </row>
    <row r="51" spans="1:18" s="4" customFormat="1" ht="54" customHeight="1" thickBot="1" x14ac:dyDescent="0.35">
      <c r="A51" s="48"/>
      <c r="B51" s="48"/>
      <c r="C51" s="48"/>
      <c r="D51" s="48"/>
      <c r="E51" s="48"/>
      <c r="F51" s="48"/>
      <c r="G51" s="47"/>
      <c r="H51" s="48"/>
      <c r="I51" s="48"/>
      <c r="J51" s="48"/>
      <c r="K51" s="47"/>
      <c r="L51" s="47"/>
      <c r="M51" s="47"/>
      <c r="N51" s="47"/>
      <c r="O51" s="47"/>
      <c r="P51" s="48"/>
      <c r="Q51" s="48"/>
      <c r="R51" s="48"/>
    </row>
    <row r="52" spans="1:18" s="20" customFormat="1" ht="58.5" customHeight="1" thickBot="1" x14ac:dyDescent="0.5">
      <c r="A52" s="181" t="s">
        <v>130</v>
      </c>
      <c r="B52" s="182"/>
      <c r="C52" s="182"/>
      <c r="D52" s="182"/>
      <c r="E52" s="182"/>
      <c r="F52" s="183"/>
      <c r="G52" s="27"/>
      <c r="H52" s="43"/>
      <c r="I52" s="43"/>
      <c r="J52" s="107">
        <f>J14+J30+J50</f>
        <v>1431786</v>
      </c>
      <c r="K52" s="27"/>
      <c r="L52" s="27"/>
      <c r="M52" s="27"/>
      <c r="N52" s="107" t="e">
        <f>N14+N30+N50</f>
        <v>#REF!</v>
      </c>
      <c r="O52" s="27"/>
      <c r="P52" s="30"/>
      <c r="Q52" s="30"/>
      <c r="R52" s="108">
        <v>1415115</v>
      </c>
    </row>
    <row r="53" spans="1:18" s="20" customFormat="1" ht="25.2" x14ac:dyDescent="0.45">
      <c r="A53" s="30"/>
      <c r="B53" s="30"/>
      <c r="C53" s="30"/>
      <c r="D53" s="69"/>
      <c r="E53" s="70"/>
      <c r="F53" s="70"/>
      <c r="G53" s="71"/>
      <c r="H53" s="71"/>
      <c r="I53" s="71"/>
      <c r="J53" s="71"/>
      <c r="K53" s="71"/>
      <c r="L53" s="71"/>
      <c r="M53" s="71"/>
      <c r="N53" s="71"/>
      <c r="O53" s="71"/>
      <c r="P53" s="30"/>
      <c r="Q53" s="30"/>
      <c r="R53" s="30"/>
    </row>
    <row r="54" spans="1:18" s="20" customFormat="1" ht="25.2" x14ac:dyDescent="0.45">
      <c r="A54" s="30"/>
      <c r="B54" s="115" t="s">
        <v>151</v>
      </c>
      <c r="C54" s="30"/>
      <c r="D54" s="69"/>
      <c r="E54" s="70"/>
      <c r="F54" s="70"/>
      <c r="G54" s="71"/>
      <c r="H54" s="71"/>
      <c r="I54" s="71"/>
      <c r="J54" s="71"/>
      <c r="K54" s="71"/>
      <c r="L54" s="71"/>
      <c r="M54" s="71"/>
      <c r="N54" s="71"/>
      <c r="O54" s="71"/>
      <c r="P54" s="30"/>
      <c r="Q54" s="30"/>
      <c r="R54" s="30"/>
    </row>
    <row r="55" spans="1:18" s="20" customFormat="1" ht="25.2" x14ac:dyDescent="0.45">
      <c r="A55" s="30"/>
      <c r="B55" s="111" t="s">
        <v>147</v>
      </c>
      <c r="C55" s="30"/>
      <c r="D55" s="69"/>
      <c r="E55" s="70"/>
      <c r="F55" s="70"/>
      <c r="G55" s="71"/>
      <c r="H55" s="71"/>
      <c r="I55" s="71"/>
      <c r="J55" s="71"/>
      <c r="K55" s="71"/>
      <c r="L55" s="71"/>
      <c r="M55" s="71"/>
      <c r="N55" s="71"/>
      <c r="O55" s="71"/>
      <c r="P55" s="30"/>
      <c r="Q55" s="30"/>
      <c r="R55" s="30"/>
    </row>
    <row r="56" spans="1:18" s="20" customFormat="1" ht="25.2" x14ac:dyDescent="0.45">
      <c r="A56" s="30"/>
      <c r="B56" s="102" t="s">
        <v>155</v>
      </c>
      <c r="C56" s="30"/>
      <c r="D56" s="69"/>
      <c r="E56" s="70"/>
      <c r="F56" s="70"/>
      <c r="G56" s="71"/>
      <c r="H56" s="71"/>
      <c r="I56" s="71"/>
      <c r="J56" s="71"/>
      <c r="K56" s="71"/>
      <c r="L56" s="71"/>
      <c r="M56" s="71"/>
      <c r="N56" s="71"/>
      <c r="O56" s="71"/>
      <c r="P56" s="30"/>
      <c r="Q56" s="30"/>
      <c r="R56" s="30"/>
    </row>
    <row r="57" spans="1:18" s="20" customFormat="1" ht="28.2" x14ac:dyDescent="0.45">
      <c r="A57" s="30"/>
      <c r="B57" s="117" t="s">
        <v>148</v>
      </c>
      <c r="C57" s="117"/>
      <c r="D57" s="116"/>
      <c r="E57" s="116"/>
      <c r="F57" s="70"/>
      <c r="G57" s="71"/>
      <c r="H57" s="71"/>
      <c r="I57" s="71"/>
      <c r="J57" s="71"/>
      <c r="K57" s="71"/>
      <c r="L57" s="71"/>
      <c r="M57" s="71"/>
      <c r="N57" s="71"/>
      <c r="O57" s="71"/>
      <c r="P57" s="30"/>
      <c r="Q57" s="30"/>
      <c r="R57" s="30"/>
    </row>
    <row r="58" spans="1:18" s="20" customFormat="1" ht="25.2" x14ac:dyDescent="0.45">
      <c r="A58" s="33"/>
      <c r="B58" s="242" t="s">
        <v>149</v>
      </c>
      <c r="C58" s="243"/>
      <c r="D58" s="243"/>
      <c r="E58" s="243"/>
      <c r="F58" s="70"/>
      <c r="G58" s="71"/>
      <c r="H58" s="71"/>
      <c r="I58" s="71"/>
      <c r="J58" s="71"/>
      <c r="K58" s="71"/>
      <c r="L58" s="71"/>
      <c r="M58" s="71"/>
      <c r="N58" s="71"/>
      <c r="O58" s="71"/>
      <c r="P58" s="30"/>
      <c r="Q58" s="30"/>
      <c r="R58" s="30"/>
    </row>
    <row r="59" spans="1:18" s="2" customFormat="1" ht="108" customHeight="1" x14ac:dyDescent="0.35">
      <c r="A59" s="30"/>
      <c r="B59" s="243"/>
      <c r="C59" s="243"/>
      <c r="D59" s="243"/>
      <c r="E59" s="243"/>
      <c r="F59" s="30"/>
      <c r="G59" s="73"/>
      <c r="H59" s="73"/>
      <c r="I59" s="73"/>
      <c r="J59" s="73"/>
      <c r="K59" s="73"/>
      <c r="L59" s="73"/>
      <c r="M59" s="73"/>
      <c r="N59" s="73"/>
      <c r="O59" s="73"/>
      <c r="P59" s="30"/>
      <c r="Q59" s="30"/>
      <c r="R59" s="30"/>
    </row>
    <row r="60" spans="1:18" s="2" customFormat="1" ht="20.100000000000001" customHeight="1" x14ac:dyDescent="0.35">
      <c r="A60" s="30"/>
      <c r="B60" s="74"/>
      <c r="C60" s="30"/>
      <c r="D60" s="30"/>
      <c r="E60" s="30"/>
      <c r="F60" s="30"/>
      <c r="G60" s="73"/>
      <c r="H60" s="73"/>
      <c r="I60" s="73"/>
      <c r="J60" s="73"/>
      <c r="K60" s="73"/>
      <c r="L60" s="73"/>
      <c r="M60" s="73"/>
      <c r="N60" s="73"/>
      <c r="O60" s="73"/>
      <c r="P60" s="30"/>
      <c r="Q60" s="30"/>
      <c r="R60" s="30"/>
    </row>
    <row r="61" spans="1:18" s="2" customFormat="1" ht="20.100000000000001" customHeight="1" x14ac:dyDescent="0.35">
      <c r="A61" s="30"/>
      <c r="B61" s="74"/>
      <c r="C61" s="74"/>
      <c r="D61" s="30"/>
      <c r="E61" s="30"/>
      <c r="F61" s="30"/>
      <c r="G61" s="73"/>
      <c r="H61" s="73"/>
      <c r="I61" s="73"/>
      <c r="J61" s="73"/>
      <c r="K61" s="73"/>
      <c r="L61" s="73"/>
      <c r="M61" s="73"/>
      <c r="N61" s="73"/>
      <c r="O61" s="73"/>
      <c r="P61" s="30"/>
      <c r="Q61" s="30"/>
      <c r="R61" s="30"/>
    </row>
    <row r="62" spans="1:18" ht="20.399999999999999" x14ac:dyDescent="0.35">
      <c r="A62" s="30"/>
      <c r="B62" s="30"/>
      <c r="C62" s="30"/>
      <c r="D62" s="69"/>
      <c r="E62" s="69"/>
      <c r="F62" s="69"/>
      <c r="G62" s="75"/>
      <c r="H62" s="75"/>
      <c r="I62" s="75"/>
      <c r="J62" s="75"/>
      <c r="K62" s="75"/>
      <c r="L62" s="75"/>
      <c r="M62" s="75"/>
      <c r="N62" s="75"/>
      <c r="O62" s="75"/>
      <c r="P62" s="30"/>
      <c r="Q62" s="30"/>
      <c r="R62" s="30"/>
    </row>
    <row r="63" spans="1:18" ht="20.399999999999999" x14ac:dyDescent="0.35">
      <c r="A63" s="30"/>
      <c r="B63" s="30"/>
      <c r="C63" s="30"/>
      <c r="D63" s="69"/>
      <c r="E63" s="70"/>
      <c r="F63" s="70"/>
      <c r="G63" s="71"/>
      <c r="H63" s="71"/>
      <c r="I63" s="71"/>
      <c r="J63" s="71"/>
      <c r="K63" s="71"/>
      <c r="L63" s="71"/>
      <c r="M63" s="71"/>
      <c r="N63" s="71"/>
      <c r="O63" s="71"/>
      <c r="P63" s="30"/>
      <c r="Q63" s="30"/>
      <c r="R63" s="30"/>
    </row>
    <row r="64" spans="1:18" ht="20.399999999999999" x14ac:dyDescent="0.35">
      <c r="A64" s="30"/>
      <c r="B64" s="30"/>
      <c r="C64" s="30"/>
      <c r="D64" s="69"/>
      <c r="E64" s="70"/>
      <c r="F64" s="70"/>
      <c r="G64" s="71"/>
      <c r="H64" s="71"/>
      <c r="I64" s="71"/>
      <c r="J64" s="71"/>
      <c r="K64" s="71"/>
      <c r="L64" s="71"/>
      <c r="M64" s="71"/>
      <c r="N64" s="71"/>
      <c r="O64" s="71"/>
      <c r="P64" s="30"/>
      <c r="Q64" s="30"/>
      <c r="R64" s="30"/>
    </row>
    <row r="65" spans="1:18" ht="20.399999999999999" x14ac:dyDescent="0.35">
      <c r="A65" s="30"/>
      <c r="B65" s="30"/>
      <c r="C65" s="30"/>
      <c r="D65" s="69"/>
      <c r="E65" s="70"/>
      <c r="F65" s="70"/>
      <c r="G65" s="71"/>
      <c r="H65" s="71"/>
      <c r="I65" s="71"/>
      <c r="J65" s="71"/>
      <c r="K65" s="71"/>
      <c r="L65" s="71"/>
      <c r="M65" s="71"/>
      <c r="N65" s="71"/>
      <c r="O65" s="71"/>
      <c r="P65" s="30"/>
      <c r="Q65" s="30"/>
      <c r="R65" s="30"/>
    </row>
    <row r="73" spans="1:18" ht="20.399999999999999" x14ac:dyDescent="0.35">
      <c r="C73" s="30"/>
    </row>
    <row r="74" spans="1:18" ht="20.399999999999999" x14ac:dyDescent="0.3">
      <c r="C74" s="74"/>
    </row>
  </sheetData>
  <mergeCells count="64">
    <mergeCell ref="H10:H11"/>
    <mergeCell ref="A1:R1"/>
    <mergeCell ref="C2:R4"/>
    <mergeCell ref="A6:R6"/>
    <mergeCell ref="L8:N8"/>
    <mergeCell ref="P8:R9"/>
    <mergeCell ref="H9:J9"/>
    <mergeCell ref="L9:L10"/>
    <mergeCell ref="M9:M10"/>
    <mergeCell ref="N9:N10"/>
    <mergeCell ref="A10:A11"/>
    <mergeCell ref="B10:B11"/>
    <mergeCell ref="C10:C11"/>
    <mergeCell ref="D10:D11"/>
    <mergeCell ref="E10:E11"/>
    <mergeCell ref="F10:F11"/>
    <mergeCell ref="I10:I11"/>
    <mergeCell ref="J10:J11"/>
    <mergeCell ref="P10:P11"/>
    <mergeCell ref="Q10:Q11"/>
    <mergeCell ref="R10:R11"/>
    <mergeCell ref="Q12:Q13"/>
    <mergeCell ref="R12:R13"/>
    <mergeCell ref="C14:F14"/>
    <mergeCell ref="C16:C29"/>
    <mergeCell ref="E16:E26"/>
    <mergeCell ref="F16:F26"/>
    <mergeCell ref="H16:H26"/>
    <mergeCell ref="I16:I26"/>
    <mergeCell ref="J16:J26"/>
    <mergeCell ref="L16:L26"/>
    <mergeCell ref="I12:I13"/>
    <mergeCell ref="J12:J13"/>
    <mergeCell ref="L12:L13"/>
    <mergeCell ref="M12:M13"/>
    <mergeCell ref="N12:N13"/>
    <mergeCell ref="P12:P13"/>
    <mergeCell ref="I27:I29"/>
    <mergeCell ref="J27:J29"/>
    <mergeCell ref="Q27:Q29"/>
    <mergeCell ref="R27:R29"/>
    <mergeCell ref="M16:M26"/>
    <mergeCell ref="N16:N26"/>
    <mergeCell ref="P16:P26"/>
    <mergeCell ref="Q16:Q26"/>
    <mergeCell ref="R16:R26"/>
    <mergeCell ref="N27:N29"/>
    <mergeCell ref="P27:P29"/>
    <mergeCell ref="L30:M30"/>
    <mergeCell ref="C32:C49"/>
    <mergeCell ref="C50:F50"/>
    <mergeCell ref="A52:F52"/>
    <mergeCell ref="B58:E59"/>
    <mergeCell ref="B12:B50"/>
    <mergeCell ref="C12:C13"/>
    <mergeCell ref="E12:E13"/>
    <mergeCell ref="F12:F13"/>
    <mergeCell ref="H12:H13"/>
    <mergeCell ref="C30:F30"/>
    <mergeCell ref="L27:L29"/>
    <mergeCell ref="M27:M29"/>
    <mergeCell ref="E27:E29"/>
    <mergeCell ref="F27:F29"/>
    <mergeCell ref="H27:H29"/>
  </mergeCells>
  <printOptions horizontalCentered="1"/>
  <pageMargins left="0.70866141732283472" right="0.70866141732283472" top="0.74803149606299213" bottom="0.74803149606299213" header="0.31496062992125984" footer="0.31496062992125984"/>
  <pageSetup scale="30" orientation="portrait" horizontalDpi="4294967293" verticalDpi="0" r:id="rId1"/>
  <rowBreaks count="1" manualBreakCount="1">
    <brk id="73" max="17" man="1"/>
  </rowBreaks>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144"/>
  <sheetViews>
    <sheetView showGridLines="0" topLeftCell="A8" zoomScale="55" zoomScaleNormal="55" workbookViewId="0">
      <selection activeCell="R13" sqref="R13:R14"/>
    </sheetView>
  </sheetViews>
  <sheetFormatPr baseColWidth="10" defaultColWidth="11.44140625" defaultRowHeight="15.6" x14ac:dyDescent="0.3"/>
  <cols>
    <col min="1" max="1" width="5" style="3" customWidth="1"/>
    <col min="2" max="2" width="9.109375" style="3" customWidth="1"/>
    <col min="3" max="3" width="35.109375" style="3" customWidth="1"/>
    <col min="4" max="4" width="62.6640625" style="3" customWidth="1"/>
    <col min="5" max="5" width="57.5546875" style="6" customWidth="1"/>
    <col min="6" max="7" width="17.33203125" style="7" customWidth="1"/>
    <col min="8" max="8" width="5.88671875" style="26" customWidth="1"/>
    <col min="9" max="10" width="17.33203125" style="26" hidden="1" customWidth="1"/>
    <col min="11" max="11" width="23" style="26" hidden="1" customWidth="1"/>
    <col min="12" max="12" width="4.88671875" style="26" hidden="1" customWidth="1"/>
    <col min="13" max="15" width="17.33203125" style="26" hidden="1" customWidth="1"/>
    <col min="16" max="16" width="3.44140625" style="26" hidden="1" customWidth="1"/>
    <col min="17" max="17" width="22.5546875" style="3" customWidth="1"/>
    <col min="18" max="18" width="20" style="3" customWidth="1"/>
    <col min="19" max="19" width="19.5546875" style="3" customWidth="1"/>
    <col min="20" max="16384" width="11.44140625" style="3"/>
  </cols>
  <sheetData>
    <row r="1" spans="1:20" ht="21" thickBot="1" x14ac:dyDescent="0.4">
      <c r="A1" s="30"/>
      <c r="B1" s="30"/>
      <c r="C1" s="30"/>
      <c r="D1" s="30"/>
      <c r="E1" s="69"/>
      <c r="F1" s="70"/>
      <c r="G1" s="70"/>
      <c r="H1" s="71"/>
      <c r="I1" s="71"/>
      <c r="J1" s="71"/>
      <c r="K1" s="71"/>
      <c r="L1" s="71"/>
      <c r="M1" s="71"/>
      <c r="N1" s="71"/>
      <c r="O1" s="71"/>
      <c r="P1" s="71"/>
      <c r="Q1" s="30"/>
      <c r="R1" s="30"/>
      <c r="S1" s="30"/>
    </row>
    <row r="2" spans="1:20" ht="70.5" customHeight="1" thickBot="1" x14ac:dyDescent="0.4">
      <c r="A2" s="30"/>
      <c r="B2" s="168" t="s">
        <v>152</v>
      </c>
      <c r="C2" s="169"/>
      <c r="D2" s="169"/>
      <c r="E2" s="169"/>
      <c r="F2" s="169"/>
      <c r="G2" s="169"/>
      <c r="H2" s="169"/>
      <c r="I2" s="169"/>
      <c r="J2" s="169"/>
      <c r="K2" s="169"/>
      <c r="L2" s="169"/>
      <c r="M2" s="169"/>
      <c r="N2" s="169"/>
      <c r="O2" s="169"/>
      <c r="P2" s="169"/>
      <c r="Q2" s="169"/>
      <c r="R2" s="169"/>
      <c r="S2" s="170"/>
    </row>
    <row r="3" spans="1:20" ht="32.25" customHeight="1" x14ac:dyDescent="0.35">
      <c r="A3" s="30"/>
      <c r="B3" s="33"/>
      <c r="C3" s="30"/>
      <c r="D3" s="204" t="s">
        <v>101</v>
      </c>
      <c r="E3" s="205"/>
      <c r="F3" s="205"/>
      <c r="G3" s="205"/>
      <c r="H3" s="205"/>
      <c r="I3" s="205"/>
      <c r="J3" s="205"/>
      <c r="K3" s="205"/>
      <c r="L3" s="205"/>
      <c r="M3" s="205"/>
      <c r="N3" s="205"/>
      <c r="O3" s="205"/>
      <c r="P3" s="205"/>
      <c r="Q3" s="205"/>
      <c r="R3" s="205"/>
      <c r="S3" s="206"/>
    </row>
    <row r="4" spans="1:20" ht="32.25" customHeight="1" x14ac:dyDescent="0.35">
      <c r="A4" s="30"/>
      <c r="B4" s="33"/>
      <c r="C4" s="30"/>
      <c r="D4" s="207"/>
      <c r="E4" s="208"/>
      <c r="F4" s="208"/>
      <c r="G4" s="208"/>
      <c r="H4" s="208"/>
      <c r="I4" s="208"/>
      <c r="J4" s="208"/>
      <c r="K4" s="208"/>
      <c r="L4" s="208"/>
      <c r="M4" s="208"/>
      <c r="N4" s="208"/>
      <c r="O4" s="208"/>
      <c r="P4" s="208"/>
      <c r="Q4" s="208"/>
      <c r="R4" s="208"/>
      <c r="S4" s="209"/>
    </row>
    <row r="5" spans="1:20" ht="51.75" customHeight="1" thickBot="1" x14ac:dyDescent="0.4">
      <c r="A5" s="30"/>
      <c r="B5" s="34"/>
      <c r="C5" s="35"/>
      <c r="D5" s="210"/>
      <c r="E5" s="211"/>
      <c r="F5" s="211"/>
      <c r="G5" s="211"/>
      <c r="H5" s="211"/>
      <c r="I5" s="211"/>
      <c r="J5" s="211"/>
      <c r="K5" s="211"/>
      <c r="L5" s="211"/>
      <c r="M5" s="211"/>
      <c r="N5" s="211"/>
      <c r="O5" s="211"/>
      <c r="P5" s="211"/>
      <c r="Q5" s="211"/>
      <c r="R5" s="211"/>
      <c r="S5" s="212"/>
    </row>
    <row r="6" spans="1:20" ht="51.75" customHeight="1" x14ac:dyDescent="0.35">
      <c r="A6" s="30"/>
      <c r="B6" s="285" t="s">
        <v>99</v>
      </c>
      <c r="C6" s="286"/>
      <c r="D6" s="286"/>
      <c r="E6" s="286"/>
      <c r="F6" s="286"/>
      <c r="G6" s="286"/>
      <c r="H6" s="286"/>
      <c r="I6" s="286"/>
      <c r="J6" s="286"/>
      <c r="K6" s="286"/>
      <c r="L6" s="286"/>
      <c r="M6" s="286"/>
      <c r="N6" s="286"/>
      <c r="O6" s="286"/>
      <c r="P6" s="286"/>
      <c r="Q6" s="286"/>
      <c r="R6" s="286"/>
      <c r="S6" s="287"/>
    </row>
    <row r="7" spans="1:20" ht="87" customHeight="1" thickBot="1" x14ac:dyDescent="0.4">
      <c r="A7" s="30"/>
      <c r="B7" s="288"/>
      <c r="C7" s="289"/>
      <c r="D7" s="289"/>
      <c r="E7" s="289"/>
      <c r="F7" s="289"/>
      <c r="G7" s="289"/>
      <c r="H7" s="289"/>
      <c r="I7" s="289"/>
      <c r="J7" s="289"/>
      <c r="K7" s="289"/>
      <c r="L7" s="289"/>
      <c r="M7" s="289"/>
      <c r="N7" s="289"/>
      <c r="O7" s="289"/>
      <c r="P7" s="289"/>
      <c r="Q7" s="289"/>
      <c r="R7" s="289"/>
      <c r="S7" s="290"/>
    </row>
    <row r="8" spans="1:20" ht="51.75" customHeight="1" thickBot="1" x14ac:dyDescent="0.4">
      <c r="A8" s="30"/>
      <c r="B8" s="30"/>
      <c r="C8" s="30"/>
      <c r="D8" s="36"/>
      <c r="E8" s="37"/>
      <c r="F8" s="36"/>
      <c r="G8" s="36"/>
      <c r="H8" s="38"/>
      <c r="I8" s="38"/>
      <c r="J8" s="38"/>
      <c r="K8" s="38"/>
      <c r="L8" s="38"/>
      <c r="M8" s="38"/>
      <c r="N8" s="38"/>
      <c r="O8" s="38"/>
      <c r="P8" s="38"/>
      <c r="Q8" s="30"/>
      <c r="R8" s="30"/>
      <c r="S8" s="30"/>
    </row>
    <row r="9" spans="1:20" ht="74.25" customHeight="1" thickBot="1" x14ac:dyDescent="0.4">
      <c r="A9" s="30"/>
      <c r="B9" s="40"/>
      <c r="C9" s="40"/>
      <c r="D9" s="40"/>
      <c r="E9" s="40"/>
      <c r="F9" s="40"/>
      <c r="G9" s="40"/>
      <c r="H9" s="27"/>
      <c r="I9" s="27"/>
      <c r="J9" s="27"/>
      <c r="K9" s="27"/>
      <c r="L9" s="27"/>
      <c r="M9" s="279" t="s">
        <v>141</v>
      </c>
      <c r="N9" s="280"/>
      <c r="O9" s="281"/>
      <c r="P9" s="27"/>
      <c r="Q9" s="272" t="s">
        <v>95</v>
      </c>
      <c r="R9" s="273"/>
      <c r="S9" s="274"/>
    </row>
    <row r="10" spans="1:20" ht="49.5" customHeight="1" thickBot="1" x14ac:dyDescent="0.4">
      <c r="A10" s="30"/>
      <c r="B10" s="40"/>
      <c r="C10" s="77"/>
      <c r="D10" s="77"/>
      <c r="E10" s="77"/>
      <c r="F10" s="77"/>
      <c r="G10" s="77"/>
      <c r="H10" s="78"/>
      <c r="I10" s="172" t="s">
        <v>140</v>
      </c>
      <c r="J10" s="173"/>
      <c r="K10" s="174"/>
      <c r="L10" s="78"/>
      <c r="M10" s="171" t="s">
        <v>92</v>
      </c>
      <c r="N10" s="171" t="s">
        <v>93</v>
      </c>
      <c r="O10" s="148" t="s">
        <v>94</v>
      </c>
      <c r="P10" s="78"/>
      <c r="Q10" s="275"/>
      <c r="R10" s="276"/>
      <c r="S10" s="277"/>
    </row>
    <row r="11" spans="1:20" ht="33.75" customHeight="1" thickBot="1" x14ac:dyDescent="0.4">
      <c r="A11" s="30"/>
      <c r="B11" s="218" t="s">
        <v>0</v>
      </c>
      <c r="C11" s="218" t="s">
        <v>4</v>
      </c>
      <c r="D11" s="218" t="s">
        <v>3</v>
      </c>
      <c r="E11" s="218" t="s">
        <v>1</v>
      </c>
      <c r="F11" s="216" t="s">
        <v>32</v>
      </c>
      <c r="G11" s="216" t="s">
        <v>31</v>
      </c>
      <c r="H11" s="27"/>
      <c r="I11" s="171" t="s">
        <v>92</v>
      </c>
      <c r="J11" s="171" t="s">
        <v>93</v>
      </c>
      <c r="K11" s="148" t="s">
        <v>94</v>
      </c>
      <c r="L11" s="27"/>
      <c r="M11" s="167"/>
      <c r="N11" s="167"/>
      <c r="O11" s="149"/>
      <c r="P11" s="27"/>
      <c r="Q11" s="171" t="s">
        <v>92</v>
      </c>
      <c r="R11" s="171" t="s">
        <v>93</v>
      </c>
      <c r="S11" s="148" t="s">
        <v>94</v>
      </c>
      <c r="T11" s="3" t="s">
        <v>139</v>
      </c>
    </row>
    <row r="12" spans="1:20" ht="55.5" customHeight="1" thickBot="1" x14ac:dyDescent="0.4">
      <c r="A12" s="30"/>
      <c r="B12" s="219"/>
      <c r="C12" s="220"/>
      <c r="D12" s="220"/>
      <c r="E12" s="220"/>
      <c r="F12" s="217"/>
      <c r="G12" s="217"/>
      <c r="H12" s="27"/>
      <c r="I12" s="167"/>
      <c r="J12" s="167"/>
      <c r="K12" s="149"/>
      <c r="L12" s="27"/>
      <c r="M12" s="31"/>
      <c r="N12" s="31"/>
      <c r="O12" s="32"/>
      <c r="P12" s="27"/>
      <c r="Q12" s="167"/>
      <c r="R12" s="167"/>
      <c r="S12" s="149"/>
    </row>
    <row r="13" spans="1:20" ht="50.25" customHeight="1" thickBot="1" x14ac:dyDescent="0.4">
      <c r="A13" s="30"/>
      <c r="B13" s="76">
        <v>1</v>
      </c>
      <c r="C13" s="226" t="s">
        <v>96</v>
      </c>
      <c r="D13" s="221" t="s">
        <v>135</v>
      </c>
      <c r="E13" s="42" t="s">
        <v>2</v>
      </c>
      <c r="F13" s="195" t="s">
        <v>33</v>
      </c>
      <c r="G13" s="195">
        <v>1</v>
      </c>
      <c r="H13" s="38"/>
      <c r="I13" s="150">
        <v>75000</v>
      </c>
      <c r="J13" s="152">
        <f>ROUND(I13*19%,0)</f>
        <v>14250</v>
      </c>
      <c r="K13" s="152">
        <f>ROUND(I13+J13,0)</f>
        <v>89250</v>
      </c>
      <c r="L13" s="38"/>
      <c r="M13" s="150" t="e">
        <f>#REF!</f>
        <v>#REF!</v>
      </c>
      <c r="N13" s="152" t="e">
        <f>ROUND(M13*19%,0)</f>
        <v>#REF!</v>
      </c>
      <c r="O13" s="152" t="e">
        <f>ROUND(M13+N13,0)</f>
        <v>#REF!</v>
      </c>
      <c r="P13" s="38"/>
      <c r="Q13" s="150">
        <v>75000</v>
      </c>
      <c r="R13" s="152">
        <v>14250</v>
      </c>
      <c r="S13" s="152">
        <v>89250</v>
      </c>
    </row>
    <row r="14" spans="1:20" ht="80.25" customHeight="1" thickBot="1" x14ac:dyDescent="0.4">
      <c r="A14" s="30"/>
      <c r="B14" s="76">
        <v>2</v>
      </c>
      <c r="C14" s="227"/>
      <c r="D14" s="188"/>
      <c r="E14" s="42" t="s">
        <v>34</v>
      </c>
      <c r="F14" s="177"/>
      <c r="G14" s="177"/>
      <c r="H14" s="38"/>
      <c r="I14" s="151"/>
      <c r="J14" s="153"/>
      <c r="K14" s="153"/>
      <c r="L14" s="38"/>
      <c r="M14" s="151"/>
      <c r="N14" s="153"/>
      <c r="O14" s="153"/>
      <c r="P14" s="38"/>
      <c r="Q14" s="151"/>
      <c r="R14" s="153"/>
      <c r="S14" s="153"/>
    </row>
    <row r="15" spans="1:20" ht="50.25" customHeight="1" thickBot="1" x14ac:dyDescent="0.4">
      <c r="A15" s="30"/>
      <c r="B15" s="197"/>
      <c r="C15" s="185"/>
      <c r="D15" s="178" t="s">
        <v>113</v>
      </c>
      <c r="E15" s="179"/>
      <c r="F15" s="179"/>
      <c r="G15" s="180"/>
      <c r="H15" s="27"/>
      <c r="I15" s="43"/>
      <c r="J15" s="44"/>
      <c r="K15" s="104">
        <f>SUM(K13)</f>
        <v>89250</v>
      </c>
      <c r="L15" s="27"/>
      <c r="M15" s="92"/>
      <c r="N15" s="105"/>
      <c r="O15" s="104" t="e">
        <f>SUM(O13)</f>
        <v>#REF!</v>
      </c>
      <c r="P15" s="27"/>
      <c r="Q15" s="92"/>
      <c r="R15" s="105"/>
      <c r="S15" s="120">
        <v>89250</v>
      </c>
    </row>
    <row r="16" spans="1:20" ht="50.25" customHeight="1" thickBot="1" x14ac:dyDescent="0.4">
      <c r="A16" s="30"/>
      <c r="B16" s="197"/>
      <c r="C16" s="185"/>
      <c r="D16" s="79"/>
      <c r="E16" s="80"/>
      <c r="F16" s="80"/>
      <c r="G16" s="80"/>
      <c r="H16" s="80"/>
      <c r="I16" s="80"/>
      <c r="J16" s="80"/>
      <c r="K16" s="80"/>
      <c r="L16" s="80"/>
      <c r="M16" s="30"/>
      <c r="N16" s="30"/>
      <c r="O16" s="30"/>
      <c r="P16" s="80"/>
      <c r="Q16" s="30"/>
      <c r="R16" s="30"/>
      <c r="S16" s="30"/>
    </row>
    <row r="17" spans="1:20" ht="50.25" customHeight="1" thickBot="1" x14ac:dyDescent="0.4">
      <c r="A17" s="30"/>
      <c r="B17" s="76">
        <v>1</v>
      </c>
      <c r="C17" s="227"/>
      <c r="D17" s="230" t="s">
        <v>136</v>
      </c>
      <c r="E17" s="50" t="s">
        <v>100</v>
      </c>
      <c r="F17" s="257" t="s">
        <v>33</v>
      </c>
      <c r="G17" s="195">
        <v>1</v>
      </c>
      <c r="H17" s="38"/>
      <c r="I17" s="201">
        <v>818400</v>
      </c>
      <c r="J17" s="201">
        <f>ROUND(I17*19%,0)</f>
        <v>155496</v>
      </c>
      <c r="K17" s="201">
        <f>ROUND(SUM(I17+J17),0)</f>
        <v>973896</v>
      </c>
      <c r="L17" s="38"/>
      <c r="M17" s="248" t="e">
        <f>#REF!</f>
        <v>#REF!</v>
      </c>
      <c r="N17" s="248" t="e">
        <f>ROUND(M17*19%,0)</f>
        <v>#REF!</v>
      </c>
      <c r="O17" s="251" t="e">
        <f>ROUND(N17+M17,0)</f>
        <v>#REF!</v>
      </c>
      <c r="P17" s="38"/>
      <c r="Q17" s="248">
        <v>794913</v>
      </c>
      <c r="R17" s="248">
        <v>151033</v>
      </c>
      <c r="S17" s="251">
        <v>945946</v>
      </c>
    </row>
    <row r="18" spans="1:20" ht="74.25" customHeight="1" thickBot="1" x14ac:dyDescent="0.4">
      <c r="A18" s="30"/>
      <c r="B18" s="76">
        <v>2</v>
      </c>
      <c r="C18" s="227"/>
      <c r="D18" s="231"/>
      <c r="E18" s="50" t="s">
        <v>35</v>
      </c>
      <c r="F18" s="258"/>
      <c r="G18" s="176"/>
      <c r="H18" s="38"/>
      <c r="I18" s="202"/>
      <c r="J18" s="202"/>
      <c r="K18" s="202"/>
      <c r="L18" s="38"/>
      <c r="M18" s="249"/>
      <c r="N18" s="249"/>
      <c r="O18" s="252"/>
      <c r="P18" s="38"/>
      <c r="Q18" s="249"/>
      <c r="R18" s="249"/>
      <c r="S18" s="252"/>
    </row>
    <row r="19" spans="1:20" ht="50.25" customHeight="1" thickBot="1" x14ac:dyDescent="0.4">
      <c r="A19" s="30"/>
      <c r="B19" s="76">
        <v>3</v>
      </c>
      <c r="C19" s="227"/>
      <c r="D19" s="231"/>
      <c r="E19" s="50" t="s">
        <v>70</v>
      </c>
      <c r="F19" s="258"/>
      <c r="G19" s="176"/>
      <c r="H19" s="38"/>
      <c r="I19" s="202"/>
      <c r="J19" s="202"/>
      <c r="K19" s="202"/>
      <c r="L19" s="38"/>
      <c r="M19" s="249"/>
      <c r="N19" s="249"/>
      <c r="O19" s="252"/>
      <c r="P19" s="38"/>
      <c r="Q19" s="249"/>
      <c r="R19" s="249"/>
      <c r="S19" s="252"/>
    </row>
    <row r="20" spans="1:20" ht="50.25" customHeight="1" thickBot="1" x14ac:dyDescent="0.4">
      <c r="A20" s="30"/>
      <c r="B20" s="76">
        <v>4</v>
      </c>
      <c r="C20" s="227"/>
      <c r="D20" s="231"/>
      <c r="E20" s="50" t="s">
        <v>7</v>
      </c>
      <c r="F20" s="258"/>
      <c r="G20" s="176"/>
      <c r="H20" s="38"/>
      <c r="I20" s="202"/>
      <c r="J20" s="202"/>
      <c r="K20" s="202"/>
      <c r="L20" s="38"/>
      <c r="M20" s="249"/>
      <c r="N20" s="249"/>
      <c r="O20" s="252"/>
      <c r="P20" s="38"/>
      <c r="Q20" s="249"/>
      <c r="R20" s="249"/>
      <c r="S20" s="252"/>
    </row>
    <row r="21" spans="1:20" ht="50.25" customHeight="1" thickBot="1" x14ac:dyDescent="0.4">
      <c r="A21" s="30"/>
      <c r="B21" s="76">
        <v>5</v>
      </c>
      <c r="C21" s="227"/>
      <c r="D21" s="231"/>
      <c r="E21" s="50" t="s">
        <v>8</v>
      </c>
      <c r="F21" s="258"/>
      <c r="G21" s="176"/>
      <c r="H21" s="38"/>
      <c r="I21" s="202"/>
      <c r="J21" s="202"/>
      <c r="K21" s="202"/>
      <c r="L21" s="38"/>
      <c r="M21" s="249"/>
      <c r="N21" s="249"/>
      <c r="O21" s="252"/>
      <c r="P21" s="38"/>
      <c r="Q21" s="249"/>
      <c r="R21" s="249"/>
      <c r="S21" s="252"/>
    </row>
    <row r="22" spans="1:20" ht="66" customHeight="1" thickBot="1" x14ac:dyDescent="0.4">
      <c r="A22" s="30"/>
      <c r="B22" s="76">
        <v>6</v>
      </c>
      <c r="C22" s="227"/>
      <c r="D22" s="231"/>
      <c r="E22" s="50" t="s">
        <v>36</v>
      </c>
      <c r="F22" s="258"/>
      <c r="G22" s="176"/>
      <c r="H22" s="38"/>
      <c r="I22" s="202"/>
      <c r="J22" s="202"/>
      <c r="K22" s="202"/>
      <c r="L22" s="38"/>
      <c r="M22" s="249"/>
      <c r="N22" s="249"/>
      <c r="O22" s="252"/>
      <c r="P22" s="38"/>
      <c r="Q22" s="249"/>
      <c r="R22" s="249"/>
      <c r="S22" s="252"/>
    </row>
    <row r="23" spans="1:20" ht="69.75" customHeight="1" thickBot="1" x14ac:dyDescent="0.4">
      <c r="A23" s="30"/>
      <c r="B23" s="76">
        <v>7</v>
      </c>
      <c r="C23" s="227"/>
      <c r="D23" s="231"/>
      <c r="E23" s="50" t="s">
        <v>37</v>
      </c>
      <c r="F23" s="258"/>
      <c r="G23" s="176"/>
      <c r="H23" s="38"/>
      <c r="I23" s="202"/>
      <c r="J23" s="202"/>
      <c r="K23" s="202"/>
      <c r="L23" s="38"/>
      <c r="M23" s="249"/>
      <c r="N23" s="249"/>
      <c r="O23" s="252"/>
      <c r="P23" s="38"/>
      <c r="Q23" s="249"/>
      <c r="R23" s="249"/>
      <c r="S23" s="252"/>
    </row>
    <row r="24" spans="1:20" ht="60.75" customHeight="1" thickBot="1" x14ac:dyDescent="0.4">
      <c r="A24" s="30"/>
      <c r="B24" s="76">
        <v>8</v>
      </c>
      <c r="C24" s="227"/>
      <c r="D24" s="231"/>
      <c r="E24" s="50" t="s">
        <v>10</v>
      </c>
      <c r="F24" s="258"/>
      <c r="G24" s="176"/>
      <c r="H24" s="38"/>
      <c r="I24" s="202"/>
      <c r="J24" s="202"/>
      <c r="K24" s="202"/>
      <c r="L24" s="38"/>
      <c r="M24" s="249"/>
      <c r="N24" s="249"/>
      <c r="O24" s="252"/>
      <c r="P24" s="38"/>
      <c r="Q24" s="249"/>
      <c r="R24" s="249"/>
      <c r="S24" s="252"/>
    </row>
    <row r="25" spans="1:20" ht="49.5" customHeight="1" thickBot="1" x14ac:dyDescent="0.4">
      <c r="A25" s="30"/>
      <c r="B25" s="76">
        <v>9</v>
      </c>
      <c r="C25" s="227"/>
      <c r="D25" s="231"/>
      <c r="E25" s="50" t="s">
        <v>38</v>
      </c>
      <c r="F25" s="258"/>
      <c r="G25" s="176"/>
      <c r="H25" s="38"/>
      <c r="I25" s="202"/>
      <c r="J25" s="202"/>
      <c r="K25" s="202"/>
      <c r="L25" s="38"/>
      <c r="M25" s="249"/>
      <c r="N25" s="249"/>
      <c r="O25" s="252"/>
      <c r="P25" s="38"/>
      <c r="Q25" s="249"/>
      <c r="R25" s="249"/>
      <c r="S25" s="252"/>
      <c r="T25" s="3" t="s">
        <v>139</v>
      </c>
    </row>
    <row r="26" spans="1:20" ht="49.5" customHeight="1" thickBot="1" x14ac:dyDescent="0.4">
      <c r="A26" s="30"/>
      <c r="B26" s="76">
        <v>10</v>
      </c>
      <c r="C26" s="227"/>
      <c r="D26" s="231"/>
      <c r="E26" s="50" t="s">
        <v>39</v>
      </c>
      <c r="F26" s="258"/>
      <c r="G26" s="176"/>
      <c r="H26" s="38"/>
      <c r="I26" s="202"/>
      <c r="J26" s="202"/>
      <c r="K26" s="202"/>
      <c r="L26" s="38"/>
      <c r="M26" s="249"/>
      <c r="N26" s="249"/>
      <c r="O26" s="252"/>
      <c r="P26" s="38"/>
      <c r="Q26" s="249"/>
      <c r="R26" s="249"/>
      <c r="S26" s="252"/>
    </row>
    <row r="27" spans="1:20" ht="49.5" customHeight="1" thickBot="1" x14ac:dyDescent="0.4">
      <c r="A27" s="30"/>
      <c r="B27" s="76">
        <v>11</v>
      </c>
      <c r="C27" s="227"/>
      <c r="D27" s="231"/>
      <c r="E27" s="50" t="s">
        <v>40</v>
      </c>
      <c r="F27" s="258"/>
      <c r="G27" s="176"/>
      <c r="H27" s="38"/>
      <c r="I27" s="203"/>
      <c r="J27" s="203"/>
      <c r="K27" s="203"/>
      <c r="L27" s="38"/>
      <c r="M27" s="250"/>
      <c r="N27" s="250"/>
      <c r="O27" s="253"/>
      <c r="P27" s="38"/>
      <c r="Q27" s="250"/>
      <c r="R27" s="250"/>
      <c r="S27" s="253"/>
    </row>
    <row r="28" spans="1:20" ht="49.5" customHeight="1" thickBot="1" x14ac:dyDescent="0.4">
      <c r="A28" s="30"/>
      <c r="B28" s="76">
        <v>12</v>
      </c>
      <c r="C28" s="227"/>
      <c r="D28" s="231"/>
      <c r="E28" s="81" t="s">
        <v>41</v>
      </c>
      <c r="F28" s="258"/>
      <c r="G28" s="176"/>
      <c r="H28" s="38"/>
      <c r="I28" s="201">
        <v>649100</v>
      </c>
      <c r="J28" s="201">
        <f>ROUND(I28*19%,0)</f>
        <v>123329</v>
      </c>
      <c r="K28" s="201">
        <f>ROUND(SUM(I28+J28),0)</f>
        <v>772429</v>
      </c>
      <c r="L28" s="38"/>
      <c r="M28" s="269" t="e">
        <f>#REF!</f>
        <v>#REF!</v>
      </c>
      <c r="N28" s="269" t="e">
        <f>ROUND(M28*19%,0)</f>
        <v>#REF!</v>
      </c>
      <c r="O28" s="269" t="e">
        <f>ROUND(M28+N28,0)</f>
        <v>#REF!</v>
      </c>
      <c r="P28" s="38"/>
      <c r="Q28" s="269">
        <v>630477</v>
      </c>
      <c r="R28" s="269">
        <v>119791</v>
      </c>
      <c r="S28" s="269">
        <v>750268</v>
      </c>
    </row>
    <row r="29" spans="1:20" ht="49.5" customHeight="1" thickBot="1" x14ac:dyDescent="0.4">
      <c r="A29" s="30"/>
      <c r="B29" s="76">
        <v>13</v>
      </c>
      <c r="C29" s="227"/>
      <c r="D29" s="231"/>
      <c r="E29" s="82" t="s">
        <v>42</v>
      </c>
      <c r="F29" s="258"/>
      <c r="G29" s="176"/>
      <c r="H29" s="38"/>
      <c r="I29" s="202"/>
      <c r="J29" s="202"/>
      <c r="K29" s="202"/>
      <c r="L29" s="38"/>
      <c r="M29" s="270"/>
      <c r="N29" s="270"/>
      <c r="O29" s="270"/>
      <c r="P29" s="38"/>
      <c r="Q29" s="270"/>
      <c r="R29" s="270"/>
      <c r="S29" s="270"/>
    </row>
    <row r="30" spans="1:20" ht="57.75" customHeight="1" thickBot="1" x14ac:dyDescent="0.4">
      <c r="A30" s="30"/>
      <c r="B30" s="76">
        <v>14</v>
      </c>
      <c r="C30" s="227"/>
      <c r="D30" s="231"/>
      <c r="E30" s="81" t="s">
        <v>43</v>
      </c>
      <c r="F30" s="258"/>
      <c r="G30" s="176"/>
      <c r="H30" s="38"/>
      <c r="I30" s="202"/>
      <c r="J30" s="202"/>
      <c r="K30" s="202"/>
      <c r="L30" s="38"/>
      <c r="M30" s="270"/>
      <c r="N30" s="270"/>
      <c r="O30" s="270"/>
      <c r="P30" s="38"/>
      <c r="Q30" s="270"/>
      <c r="R30" s="270"/>
      <c r="S30" s="270"/>
    </row>
    <row r="31" spans="1:20" ht="90" customHeight="1" thickBot="1" x14ac:dyDescent="0.4">
      <c r="A31" s="30"/>
      <c r="B31" s="76">
        <v>15</v>
      </c>
      <c r="C31" s="227"/>
      <c r="D31" s="231"/>
      <c r="E31" s="81" t="s">
        <v>44</v>
      </c>
      <c r="F31" s="258"/>
      <c r="G31" s="176"/>
      <c r="H31" s="38"/>
      <c r="I31" s="202"/>
      <c r="J31" s="202"/>
      <c r="K31" s="202"/>
      <c r="L31" s="38"/>
      <c r="M31" s="270"/>
      <c r="N31" s="270"/>
      <c r="O31" s="270"/>
      <c r="P31" s="38"/>
      <c r="Q31" s="270"/>
      <c r="R31" s="270"/>
      <c r="S31" s="270"/>
    </row>
    <row r="32" spans="1:20" ht="78.75" customHeight="1" thickBot="1" x14ac:dyDescent="0.4">
      <c r="A32" s="30"/>
      <c r="B32" s="76">
        <v>16</v>
      </c>
      <c r="C32" s="227"/>
      <c r="D32" s="231"/>
      <c r="E32" s="82" t="s">
        <v>45</v>
      </c>
      <c r="F32" s="258"/>
      <c r="G32" s="176"/>
      <c r="H32" s="38"/>
      <c r="I32" s="202"/>
      <c r="J32" s="202"/>
      <c r="K32" s="202"/>
      <c r="L32" s="38"/>
      <c r="M32" s="270"/>
      <c r="N32" s="270"/>
      <c r="O32" s="270"/>
      <c r="P32" s="38"/>
      <c r="Q32" s="270"/>
      <c r="R32" s="270"/>
      <c r="S32" s="270"/>
    </row>
    <row r="33" spans="1:22" ht="57.75" customHeight="1" thickBot="1" x14ac:dyDescent="0.4">
      <c r="A33" s="30"/>
      <c r="B33" s="76">
        <v>17</v>
      </c>
      <c r="C33" s="227"/>
      <c r="D33" s="231"/>
      <c r="E33" s="81" t="s">
        <v>46</v>
      </c>
      <c r="F33" s="258"/>
      <c r="G33" s="176"/>
      <c r="H33" s="38"/>
      <c r="I33" s="202"/>
      <c r="J33" s="202"/>
      <c r="K33" s="202"/>
      <c r="L33" s="38"/>
      <c r="M33" s="270"/>
      <c r="N33" s="270"/>
      <c r="O33" s="270"/>
      <c r="P33" s="38"/>
      <c r="Q33" s="270"/>
      <c r="R33" s="270"/>
      <c r="S33" s="270"/>
    </row>
    <row r="34" spans="1:22" ht="57.75" customHeight="1" thickBot="1" x14ac:dyDescent="0.4">
      <c r="A34" s="30"/>
      <c r="B34" s="76">
        <v>18</v>
      </c>
      <c r="C34" s="227"/>
      <c r="D34" s="232"/>
      <c r="E34" s="83" t="s">
        <v>47</v>
      </c>
      <c r="F34" s="247"/>
      <c r="G34" s="177"/>
      <c r="H34" s="38"/>
      <c r="I34" s="203"/>
      <c r="J34" s="203"/>
      <c r="K34" s="203"/>
      <c r="L34" s="38"/>
      <c r="M34" s="271"/>
      <c r="N34" s="271"/>
      <c r="O34" s="271"/>
      <c r="P34" s="38"/>
      <c r="Q34" s="271"/>
      <c r="R34" s="271"/>
      <c r="S34" s="271"/>
    </row>
    <row r="35" spans="1:22" ht="49.5" customHeight="1" thickBot="1" x14ac:dyDescent="0.4">
      <c r="A35" s="30"/>
      <c r="B35" s="195"/>
      <c r="C35" s="185"/>
      <c r="D35" s="178" t="s">
        <v>121</v>
      </c>
      <c r="E35" s="179"/>
      <c r="F35" s="179"/>
      <c r="G35" s="180"/>
      <c r="H35" s="27"/>
      <c r="I35" s="43"/>
      <c r="J35" s="43"/>
      <c r="K35" s="109">
        <f>SUM(K17:K34)</f>
        <v>1746325</v>
      </c>
      <c r="L35" s="27"/>
      <c r="M35" s="119"/>
      <c r="N35" s="103"/>
      <c r="O35" s="106" t="e">
        <f>SUM(O17:O34)</f>
        <v>#REF!</v>
      </c>
      <c r="P35" s="27"/>
      <c r="Q35" s="92"/>
      <c r="R35" s="105"/>
      <c r="S35" s="120">
        <v>1696214</v>
      </c>
    </row>
    <row r="36" spans="1:22" ht="49.5" customHeight="1" thickBot="1" x14ac:dyDescent="0.4">
      <c r="A36" s="30"/>
      <c r="B36" s="176"/>
      <c r="C36" s="185"/>
      <c r="D36" s="40"/>
      <c r="E36" s="37"/>
      <c r="F36" s="36"/>
      <c r="G36" s="36"/>
      <c r="H36" s="38"/>
      <c r="I36" s="38"/>
      <c r="J36" s="38"/>
      <c r="K36" s="38"/>
      <c r="L36" s="38"/>
      <c r="M36" s="30"/>
      <c r="N36" s="30"/>
      <c r="O36" s="30"/>
      <c r="P36" s="38"/>
      <c r="Q36" s="30"/>
      <c r="R36" s="30"/>
      <c r="S36" s="30"/>
    </row>
    <row r="37" spans="1:22" ht="69.75" customHeight="1" thickBot="1" x14ac:dyDescent="0.4">
      <c r="A37" s="30"/>
      <c r="B37" s="76">
        <v>1</v>
      </c>
      <c r="C37" s="228"/>
      <c r="D37" s="222" t="s">
        <v>122</v>
      </c>
      <c r="E37" s="50" t="s">
        <v>48</v>
      </c>
      <c r="F37" s="76" t="s">
        <v>33</v>
      </c>
      <c r="G37" s="76">
        <v>1</v>
      </c>
      <c r="H37" s="38"/>
      <c r="I37" s="60">
        <v>6490</v>
      </c>
      <c r="J37" s="59">
        <f>ROUND(I37*19%,0)</f>
        <v>1233</v>
      </c>
      <c r="K37" s="59">
        <f>ROUND(I37+J37,0)</f>
        <v>7723</v>
      </c>
      <c r="L37" s="38"/>
      <c r="M37" s="98" t="e">
        <f>#REF!</f>
        <v>#REF!</v>
      </c>
      <c r="N37" s="61" t="e">
        <f>ROUND(M37*19%,0)</f>
        <v>#REF!</v>
      </c>
      <c r="O37" s="61" t="e">
        <f>ROUND(M37+N37,0)</f>
        <v>#REF!</v>
      </c>
      <c r="P37" s="38"/>
      <c r="Q37" s="122">
        <v>6304</v>
      </c>
      <c r="R37" s="122">
        <v>1198</v>
      </c>
      <c r="S37" s="122">
        <v>7502</v>
      </c>
    </row>
    <row r="38" spans="1:22" ht="49.5" customHeight="1" thickBot="1" x14ac:dyDescent="0.4">
      <c r="A38" s="30"/>
      <c r="B38" s="76">
        <v>2</v>
      </c>
      <c r="C38" s="228"/>
      <c r="D38" s="222"/>
      <c r="E38" s="50" t="s">
        <v>16</v>
      </c>
      <c r="F38" s="76" t="s">
        <v>33</v>
      </c>
      <c r="G38" s="76">
        <v>1</v>
      </c>
      <c r="H38" s="38"/>
      <c r="I38" s="60">
        <v>18920</v>
      </c>
      <c r="J38" s="59">
        <f t="shared" ref="J38:J65" si="0">ROUND(I38*19%,0)</f>
        <v>3595</v>
      </c>
      <c r="K38" s="59">
        <f t="shared" ref="K38:K65" si="1">ROUND(I38+J38,0)</f>
        <v>22515</v>
      </c>
      <c r="L38" s="38"/>
      <c r="M38" s="98" t="e">
        <f>#REF!</f>
        <v>#REF!</v>
      </c>
      <c r="N38" s="61" t="e">
        <f t="shared" ref="N38:N65" si="2">ROUND(M38*19%,0)</f>
        <v>#REF!</v>
      </c>
      <c r="O38" s="61" t="e">
        <f t="shared" ref="O38:O65" si="3">ROUND(M38+N38,0)</f>
        <v>#REF!</v>
      </c>
      <c r="P38" s="38"/>
      <c r="Q38" s="122">
        <v>18377</v>
      </c>
      <c r="R38" s="122">
        <v>3492</v>
      </c>
      <c r="S38" s="122">
        <v>21869</v>
      </c>
    </row>
    <row r="39" spans="1:22" ht="49.5" customHeight="1" thickBot="1" x14ac:dyDescent="0.4">
      <c r="A39" s="30"/>
      <c r="B39" s="76">
        <v>3</v>
      </c>
      <c r="C39" s="228"/>
      <c r="D39" s="222"/>
      <c r="E39" s="50" t="s">
        <v>17</v>
      </c>
      <c r="F39" s="76" t="s">
        <v>33</v>
      </c>
      <c r="G39" s="76">
        <v>1</v>
      </c>
      <c r="H39" s="38"/>
      <c r="I39" s="60">
        <v>7810</v>
      </c>
      <c r="J39" s="59">
        <f t="shared" si="0"/>
        <v>1484</v>
      </c>
      <c r="K39" s="59">
        <f t="shared" si="1"/>
        <v>9294</v>
      </c>
      <c r="L39" s="38"/>
      <c r="M39" s="98" t="e">
        <f>#REF!</f>
        <v>#REF!</v>
      </c>
      <c r="N39" s="61" t="e">
        <f t="shared" si="2"/>
        <v>#REF!</v>
      </c>
      <c r="O39" s="61" t="e">
        <f t="shared" si="3"/>
        <v>#REF!</v>
      </c>
      <c r="P39" s="38"/>
      <c r="Q39" s="122">
        <v>7586</v>
      </c>
      <c r="R39" s="122">
        <v>1441</v>
      </c>
      <c r="S39" s="122">
        <v>9027</v>
      </c>
      <c r="V39" s="3" t="s">
        <v>139</v>
      </c>
    </row>
    <row r="40" spans="1:22" ht="49.5" customHeight="1" thickBot="1" x14ac:dyDescent="0.4">
      <c r="A40" s="30"/>
      <c r="B40" s="76">
        <v>4</v>
      </c>
      <c r="C40" s="228"/>
      <c r="D40" s="222"/>
      <c r="E40" s="50" t="s">
        <v>18</v>
      </c>
      <c r="F40" s="76" t="s">
        <v>33</v>
      </c>
      <c r="G40" s="76">
        <v>1</v>
      </c>
      <c r="H40" s="38"/>
      <c r="I40" s="60">
        <v>5060</v>
      </c>
      <c r="J40" s="59">
        <f t="shared" si="0"/>
        <v>961</v>
      </c>
      <c r="K40" s="59">
        <f t="shared" si="1"/>
        <v>6021</v>
      </c>
      <c r="L40" s="38"/>
      <c r="M40" s="98" t="e">
        <f>#REF!</f>
        <v>#REF!</v>
      </c>
      <c r="N40" s="61" t="e">
        <f t="shared" si="2"/>
        <v>#REF!</v>
      </c>
      <c r="O40" s="61" t="e">
        <f t="shared" si="3"/>
        <v>#REF!</v>
      </c>
      <c r="P40" s="38"/>
      <c r="Q40" s="122">
        <v>4915</v>
      </c>
      <c r="R40" s="122">
        <v>934</v>
      </c>
      <c r="S40" s="122">
        <v>5849</v>
      </c>
    </row>
    <row r="41" spans="1:22" ht="49.5" customHeight="1" thickBot="1" x14ac:dyDescent="0.4">
      <c r="A41" s="30"/>
      <c r="B41" s="76">
        <v>5</v>
      </c>
      <c r="C41" s="228"/>
      <c r="D41" s="222"/>
      <c r="E41" s="50" t="s">
        <v>49</v>
      </c>
      <c r="F41" s="76" t="s">
        <v>33</v>
      </c>
      <c r="G41" s="76">
        <v>1</v>
      </c>
      <c r="H41" s="38"/>
      <c r="I41" s="60">
        <v>11220</v>
      </c>
      <c r="J41" s="59">
        <f t="shared" si="0"/>
        <v>2132</v>
      </c>
      <c r="K41" s="59">
        <f t="shared" si="1"/>
        <v>13352</v>
      </c>
      <c r="L41" s="38"/>
      <c r="M41" s="98" t="e">
        <f>#REF!</f>
        <v>#REF!</v>
      </c>
      <c r="N41" s="61" t="e">
        <f t="shared" si="2"/>
        <v>#REF!</v>
      </c>
      <c r="O41" s="61" t="e">
        <f t="shared" si="3"/>
        <v>#REF!</v>
      </c>
      <c r="P41" s="38"/>
      <c r="Q41" s="122">
        <v>10898</v>
      </c>
      <c r="R41" s="122">
        <v>2071</v>
      </c>
      <c r="S41" s="122">
        <v>12969</v>
      </c>
    </row>
    <row r="42" spans="1:22" ht="69.75" customHeight="1" thickBot="1" x14ac:dyDescent="0.4">
      <c r="A42" s="30"/>
      <c r="B42" s="76">
        <v>6</v>
      </c>
      <c r="C42" s="228"/>
      <c r="D42" s="222"/>
      <c r="E42" s="50" t="s">
        <v>50</v>
      </c>
      <c r="F42" s="76" t="s">
        <v>33</v>
      </c>
      <c r="G42" s="76">
        <v>1</v>
      </c>
      <c r="H42" s="38"/>
      <c r="I42" s="60">
        <v>6270</v>
      </c>
      <c r="J42" s="59">
        <f t="shared" si="0"/>
        <v>1191</v>
      </c>
      <c r="K42" s="59">
        <f t="shared" si="1"/>
        <v>7461</v>
      </c>
      <c r="L42" s="38"/>
      <c r="M42" s="98" t="e">
        <f>#REF!</f>
        <v>#REF!</v>
      </c>
      <c r="N42" s="61" t="e">
        <f t="shared" si="2"/>
        <v>#REF!</v>
      </c>
      <c r="O42" s="61" t="e">
        <f t="shared" si="3"/>
        <v>#REF!</v>
      </c>
      <c r="P42" s="38"/>
      <c r="Q42" s="122">
        <v>6090</v>
      </c>
      <c r="R42" s="122">
        <v>1157</v>
      </c>
      <c r="S42" s="122">
        <v>7247</v>
      </c>
    </row>
    <row r="43" spans="1:22" ht="69.75" customHeight="1" thickBot="1" x14ac:dyDescent="0.4">
      <c r="A43" s="30"/>
      <c r="B43" s="76">
        <v>7</v>
      </c>
      <c r="C43" s="228"/>
      <c r="D43" s="222"/>
      <c r="E43" s="50" t="s">
        <v>51</v>
      </c>
      <c r="F43" s="76" t="s">
        <v>33</v>
      </c>
      <c r="G43" s="76">
        <v>1</v>
      </c>
      <c r="H43" s="38"/>
      <c r="I43" s="60">
        <v>14850</v>
      </c>
      <c r="J43" s="59">
        <f t="shared" si="0"/>
        <v>2822</v>
      </c>
      <c r="K43" s="59">
        <f t="shared" si="1"/>
        <v>17672</v>
      </c>
      <c r="L43" s="38"/>
      <c r="M43" s="98" t="e">
        <f>#REF!</f>
        <v>#REF!</v>
      </c>
      <c r="N43" s="61" t="e">
        <f t="shared" si="2"/>
        <v>#REF!</v>
      </c>
      <c r="O43" s="61" t="e">
        <f t="shared" si="3"/>
        <v>#REF!</v>
      </c>
      <c r="P43" s="38"/>
      <c r="Q43" s="122">
        <v>14424</v>
      </c>
      <c r="R43" s="122">
        <v>2741</v>
      </c>
      <c r="S43" s="122">
        <v>17165</v>
      </c>
    </row>
    <row r="44" spans="1:22" ht="69.75" customHeight="1" thickBot="1" x14ac:dyDescent="0.4">
      <c r="A44" s="30"/>
      <c r="B44" s="76">
        <v>8</v>
      </c>
      <c r="C44" s="228"/>
      <c r="D44" s="222"/>
      <c r="E44" s="50" t="s">
        <v>52</v>
      </c>
      <c r="F44" s="76" t="s">
        <v>33</v>
      </c>
      <c r="G44" s="76">
        <v>1</v>
      </c>
      <c r="H44" s="38"/>
      <c r="I44" s="60">
        <v>14960</v>
      </c>
      <c r="J44" s="59">
        <f t="shared" si="0"/>
        <v>2842</v>
      </c>
      <c r="K44" s="59">
        <f t="shared" si="1"/>
        <v>17802</v>
      </c>
      <c r="L44" s="38"/>
      <c r="M44" s="98" t="e">
        <f>#REF!</f>
        <v>#REF!</v>
      </c>
      <c r="N44" s="61" t="e">
        <f t="shared" si="2"/>
        <v>#REF!</v>
      </c>
      <c r="O44" s="61" t="e">
        <f t="shared" si="3"/>
        <v>#REF!</v>
      </c>
      <c r="P44" s="38"/>
      <c r="Q44" s="122">
        <v>14531</v>
      </c>
      <c r="R44" s="122">
        <v>2761</v>
      </c>
      <c r="S44" s="122">
        <v>17292</v>
      </c>
    </row>
    <row r="45" spans="1:22" ht="69.75" customHeight="1" thickBot="1" x14ac:dyDescent="0.4">
      <c r="A45" s="30"/>
      <c r="B45" s="76">
        <v>9</v>
      </c>
      <c r="C45" s="228"/>
      <c r="D45" s="222"/>
      <c r="E45" s="50" t="s">
        <v>53</v>
      </c>
      <c r="F45" s="76" t="s">
        <v>33</v>
      </c>
      <c r="G45" s="76">
        <v>1</v>
      </c>
      <c r="H45" s="38"/>
      <c r="I45" s="60">
        <v>17600</v>
      </c>
      <c r="J45" s="59">
        <f t="shared" si="0"/>
        <v>3344</v>
      </c>
      <c r="K45" s="59">
        <f t="shared" si="1"/>
        <v>20944</v>
      </c>
      <c r="L45" s="38"/>
      <c r="M45" s="98" t="e">
        <f>#REF!</f>
        <v>#REF!</v>
      </c>
      <c r="N45" s="61" t="e">
        <f t="shared" si="2"/>
        <v>#REF!</v>
      </c>
      <c r="O45" s="61" t="e">
        <f t="shared" si="3"/>
        <v>#REF!</v>
      </c>
      <c r="P45" s="38"/>
      <c r="Q45" s="122">
        <v>17095</v>
      </c>
      <c r="R45" s="122">
        <v>3248</v>
      </c>
      <c r="S45" s="122">
        <v>20343</v>
      </c>
    </row>
    <row r="46" spans="1:22" ht="69.75" customHeight="1" thickBot="1" x14ac:dyDescent="0.4">
      <c r="A46" s="30"/>
      <c r="B46" s="76">
        <v>10</v>
      </c>
      <c r="C46" s="228"/>
      <c r="D46" s="222"/>
      <c r="E46" s="50" t="s">
        <v>54</v>
      </c>
      <c r="F46" s="76" t="s">
        <v>33</v>
      </c>
      <c r="G46" s="76">
        <v>1</v>
      </c>
      <c r="H46" s="38"/>
      <c r="I46" s="60">
        <v>12100</v>
      </c>
      <c r="J46" s="59">
        <f t="shared" si="0"/>
        <v>2299</v>
      </c>
      <c r="K46" s="59">
        <f t="shared" si="1"/>
        <v>14399</v>
      </c>
      <c r="L46" s="38"/>
      <c r="M46" s="98" t="e">
        <f>#REF!</f>
        <v>#REF!</v>
      </c>
      <c r="N46" s="61" t="e">
        <f t="shared" si="2"/>
        <v>#REF!</v>
      </c>
      <c r="O46" s="61" t="e">
        <f t="shared" si="3"/>
        <v>#REF!</v>
      </c>
      <c r="P46" s="38"/>
      <c r="Q46" s="122">
        <v>11753</v>
      </c>
      <c r="R46" s="122">
        <v>2233</v>
      </c>
      <c r="S46" s="122">
        <v>13986</v>
      </c>
    </row>
    <row r="47" spans="1:22" ht="69.75" customHeight="1" thickBot="1" x14ac:dyDescent="0.4">
      <c r="A47" s="30"/>
      <c r="B47" s="76">
        <v>11</v>
      </c>
      <c r="C47" s="228"/>
      <c r="D47" s="222"/>
      <c r="E47" s="50" t="s">
        <v>55</v>
      </c>
      <c r="F47" s="76" t="s">
        <v>33</v>
      </c>
      <c r="G47" s="76">
        <v>1</v>
      </c>
      <c r="H47" s="38"/>
      <c r="I47" s="60">
        <v>8800</v>
      </c>
      <c r="J47" s="59">
        <f t="shared" si="0"/>
        <v>1672</v>
      </c>
      <c r="K47" s="59">
        <f t="shared" si="1"/>
        <v>10472</v>
      </c>
      <c r="L47" s="38"/>
      <c r="M47" s="98" t="e">
        <f>#REF!</f>
        <v>#REF!</v>
      </c>
      <c r="N47" s="61" t="e">
        <f t="shared" si="2"/>
        <v>#REF!</v>
      </c>
      <c r="O47" s="61" t="e">
        <f t="shared" si="3"/>
        <v>#REF!</v>
      </c>
      <c r="P47" s="38"/>
      <c r="Q47" s="122">
        <v>8548</v>
      </c>
      <c r="R47" s="122">
        <v>1624</v>
      </c>
      <c r="S47" s="122">
        <v>10172</v>
      </c>
    </row>
    <row r="48" spans="1:22" ht="69.75" customHeight="1" thickBot="1" x14ac:dyDescent="0.4">
      <c r="A48" s="30"/>
      <c r="B48" s="76">
        <v>12</v>
      </c>
      <c r="C48" s="228"/>
      <c r="D48" s="222"/>
      <c r="E48" s="50" t="s">
        <v>56</v>
      </c>
      <c r="F48" s="76" t="s">
        <v>33</v>
      </c>
      <c r="G48" s="76">
        <v>1</v>
      </c>
      <c r="H48" s="38"/>
      <c r="I48" s="60">
        <v>7150</v>
      </c>
      <c r="J48" s="59">
        <f t="shared" si="0"/>
        <v>1359</v>
      </c>
      <c r="K48" s="59">
        <f t="shared" si="1"/>
        <v>8509</v>
      </c>
      <c r="L48" s="38"/>
      <c r="M48" s="98" t="e">
        <f>#REF!</f>
        <v>#REF!</v>
      </c>
      <c r="N48" s="61" t="e">
        <f t="shared" si="2"/>
        <v>#REF!</v>
      </c>
      <c r="O48" s="61" t="e">
        <f t="shared" si="3"/>
        <v>#REF!</v>
      </c>
      <c r="P48" s="38"/>
      <c r="Q48" s="122">
        <v>6945</v>
      </c>
      <c r="R48" s="122">
        <v>1320</v>
      </c>
      <c r="S48" s="122">
        <v>8265</v>
      </c>
    </row>
    <row r="49" spans="1:19" ht="69.75" customHeight="1" thickBot="1" x14ac:dyDescent="0.4">
      <c r="A49" s="30"/>
      <c r="B49" s="76">
        <v>13</v>
      </c>
      <c r="C49" s="228"/>
      <c r="D49" s="222"/>
      <c r="E49" s="50" t="s">
        <v>57</v>
      </c>
      <c r="F49" s="76" t="s">
        <v>33</v>
      </c>
      <c r="G49" s="76">
        <v>1</v>
      </c>
      <c r="H49" s="38"/>
      <c r="I49" s="60">
        <v>3850</v>
      </c>
      <c r="J49" s="59">
        <f t="shared" si="0"/>
        <v>732</v>
      </c>
      <c r="K49" s="59">
        <f t="shared" si="1"/>
        <v>4582</v>
      </c>
      <c r="L49" s="38"/>
      <c r="M49" s="98" t="e">
        <f>#REF!</f>
        <v>#REF!</v>
      </c>
      <c r="N49" s="61" t="e">
        <f t="shared" si="2"/>
        <v>#REF!</v>
      </c>
      <c r="O49" s="61" t="e">
        <f t="shared" si="3"/>
        <v>#REF!</v>
      </c>
      <c r="P49" s="38"/>
      <c r="Q49" s="122">
        <v>3740</v>
      </c>
      <c r="R49" s="122">
        <v>711</v>
      </c>
      <c r="S49" s="122">
        <v>4451</v>
      </c>
    </row>
    <row r="50" spans="1:19" ht="69.75" customHeight="1" thickBot="1" x14ac:dyDescent="0.4">
      <c r="A50" s="30"/>
      <c r="B50" s="76">
        <v>14</v>
      </c>
      <c r="C50" s="228"/>
      <c r="D50" s="222"/>
      <c r="E50" s="50" t="s">
        <v>58</v>
      </c>
      <c r="F50" s="76" t="s">
        <v>33</v>
      </c>
      <c r="G50" s="76">
        <v>1</v>
      </c>
      <c r="H50" s="38"/>
      <c r="I50" s="60">
        <v>7590</v>
      </c>
      <c r="J50" s="59">
        <f t="shared" si="0"/>
        <v>1442</v>
      </c>
      <c r="K50" s="59">
        <f t="shared" si="1"/>
        <v>9032</v>
      </c>
      <c r="L50" s="38"/>
      <c r="M50" s="98" t="e">
        <f>#REF!</f>
        <v>#REF!</v>
      </c>
      <c r="N50" s="61" t="e">
        <f t="shared" si="2"/>
        <v>#REF!</v>
      </c>
      <c r="O50" s="61" t="e">
        <f t="shared" si="3"/>
        <v>#REF!</v>
      </c>
      <c r="P50" s="38"/>
      <c r="Q50" s="122">
        <v>7372</v>
      </c>
      <c r="R50" s="122">
        <v>1401</v>
      </c>
      <c r="S50" s="122">
        <v>8773</v>
      </c>
    </row>
    <row r="51" spans="1:19" ht="69.75" customHeight="1" thickBot="1" x14ac:dyDescent="0.4">
      <c r="A51" s="30"/>
      <c r="B51" s="76">
        <v>15</v>
      </c>
      <c r="C51" s="228"/>
      <c r="D51" s="222"/>
      <c r="E51" s="50" t="s">
        <v>59</v>
      </c>
      <c r="F51" s="76" t="s">
        <v>33</v>
      </c>
      <c r="G51" s="76">
        <v>1</v>
      </c>
      <c r="H51" s="38"/>
      <c r="I51" s="60">
        <v>15950</v>
      </c>
      <c r="J51" s="59">
        <f t="shared" si="0"/>
        <v>3031</v>
      </c>
      <c r="K51" s="59">
        <f t="shared" si="1"/>
        <v>18981</v>
      </c>
      <c r="L51" s="38"/>
      <c r="M51" s="98" t="e">
        <f>#REF!</f>
        <v>#REF!</v>
      </c>
      <c r="N51" s="61" t="e">
        <f t="shared" si="2"/>
        <v>#REF!</v>
      </c>
      <c r="O51" s="61" t="e">
        <f t="shared" si="3"/>
        <v>#REF!</v>
      </c>
      <c r="P51" s="38"/>
      <c r="Q51" s="122">
        <v>15493</v>
      </c>
      <c r="R51" s="122">
        <v>2944</v>
      </c>
      <c r="S51" s="122">
        <v>18437</v>
      </c>
    </row>
    <row r="52" spans="1:19" ht="69.75" customHeight="1" thickBot="1" x14ac:dyDescent="0.4">
      <c r="A52" s="30"/>
      <c r="B52" s="76">
        <v>16</v>
      </c>
      <c r="C52" s="228"/>
      <c r="D52" s="222"/>
      <c r="E52" s="50" t="s">
        <v>60</v>
      </c>
      <c r="F52" s="76" t="s">
        <v>33</v>
      </c>
      <c r="G52" s="76">
        <v>1</v>
      </c>
      <c r="H52" s="38"/>
      <c r="I52" s="60">
        <v>3850</v>
      </c>
      <c r="J52" s="59">
        <f t="shared" si="0"/>
        <v>732</v>
      </c>
      <c r="K52" s="59">
        <f t="shared" si="1"/>
        <v>4582</v>
      </c>
      <c r="L52" s="38"/>
      <c r="M52" s="98" t="e">
        <f>#REF!</f>
        <v>#REF!</v>
      </c>
      <c r="N52" s="61" t="e">
        <f t="shared" si="2"/>
        <v>#REF!</v>
      </c>
      <c r="O52" s="61" t="e">
        <f t="shared" si="3"/>
        <v>#REF!</v>
      </c>
      <c r="P52" s="38"/>
      <c r="Q52" s="122">
        <v>3740</v>
      </c>
      <c r="R52" s="122">
        <v>711</v>
      </c>
      <c r="S52" s="122">
        <v>4451</v>
      </c>
    </row>
    <row r="53" spans="1:19" ht="69.75" customHeight="1" thickBot="1" x14ac:dyDescent="0.4">
      <c r="A53" s="30"/>
      <c r="B53" s="76">
        <v>17</v>
      </c>
      <c r="C53" s="228"/>
      <c r="D53" s="222"/>
      <c r="E53" s="50" t="s">
        <v>20</v>
      </c>
      <c r="F53" s="76" t="s">
        <v>33</v>
      </c>
      <c r="G53" s="76">
        <v>1</v>
      </c>
      <c r="H53" s="38"/>
      <c r="I53" s="60">
        <v>10450</v>
      </c>
      <c r="J53" s="59">
        <f t="shared" si="0"/>
        <v>1986</v>
      </c>
      <c r="K53" s="59">
        <f t="shared" si="1"/>
        <v>12436</v>
      </c>
      <c r="L53" s="38"/>
      <c r="M53" s="98" t="e">
        <f>#REF!</f>
        <v>#REF!</v>
      </c>
      <c r="N53" s="61" t="e">
        <f t="shared" si="2"/>
        <v>#REF!</v>
      </c>
      <c r="O53" s="61" t="e">
        <f t="shared" si="3"/>
        <v>#REF!</v>
      </c>
      <c r="P53" s="38"/>
      <c r="Q53" s="122">
        <v>10150</v>
      </c>
      <c r="R53" s="122">
        <v>1929</v>
      </c>
      <c r="S53" s="122">
        <v>12079</v>
      </c>
    </row>
    <row r="54" spans="1:19" ht="77.25" customHeight="1" thickBot="1" x14ac:dyDescent="0.4">
      <c r="A54" s="30"/>
      <c r="B54" s="76">
        <v>18</v>
      </c>
      <c r="C54" s="228"/>
      <c r="D54" s="222"/>
      <c r="E54" s="50" t="s">
        <v>61</v>
      </c>
      <c r="F54" s="76" t="s">
        <v>33</v>
      </c>
      <c r="G54" s="76">
        <v>1</v>
      </c>
      <c r="H54" s="38"/>
      <c r="I54" s="60">
        <v>6600</v>
      </c>
      <c r="J54" s="59">
        <f t="shared" si="0"/>
        <v>1254</v>
      </c>
      <c r="K54" s="59">
        <f t="shared" si="1"/>
        <v>7854</v>
      </c>
      <c r="L54" s="38"/>
      <c r="M54" s="98" t="e">
        <f>#REF!</f>
        <v>#REF!</v>
      </c>
      <c r="N54" s="61" t="e">
        <f t="shared" si="2"/>
        <v>#REF!</v>
      </c>
      <c r="O54" s="61" t="e">
        <f t="shared" si="3"/>
        <v>#REF!</v>
      </c>
      <c r="P54" s="38"/>
      <c r="Q54" s="122">
        <v>6411</v>
      </c>
      <c r="R54" s="122">
        <v>1218</v>
      </c>
      <c r="S54" s="122">
        <v>7629</v>
      </c>
    </row>
    <row r="55" spans="1:19" ht="49.5" customHeight="1" thickBot="1" x14ac:dyDescent="0.4">
      <c r="A55" s="30"/>
      <c r="B55" s="76">
        <v>19</v>
      </c>
      <c r="C55" s="228"/>
      <c r="D55" s="222"/>
      <c r="E55" s="50" t="s">
        <v>62</v>
      </c>
      <c r="F55" s="76" t="s">
        <v>33</v>
      </c>
      <c r="G55" s="76">
        <v>1</v>
      </c>
      <c r="H55" s="38"/>
      <c r="I55" s="60">
        <v>4950</v>
      </c>
      <c r="J55" s="59">
        <f t="shared" si="0"/>
        <v>941</v>
      </c>
      <c r="K55" s="59">
        <f t="shared" si="1"/>
        <v>5891</v>
      </c>
      <c r="L55" s="38"/>
      <c r="M55" s="98" t="e">
        <f>#REF!</f>
        <v>#REF!</v>
      </c>
      <c r="N55" s="61" t="e">
        <f t="shared" si="2"/>
        <v>#REF!</v>
      </c>
      <c r="O55" s="61" t="e">
        <f t="shared" si="3"/>
        <v>#REF!</v>
      </c>
      <c r="P55" s="38"/>
      <c r="Q55" s="122">
        <v>4808</v>
      </c>
      <c r="R55" s="122">
        <v>914</v>
      </c>
      <c r="S55" s="122">
        <v>5722</v>
      </c>
    </row>
    <row r="56" spans="1:19" ht="62.25" customHeight="1" thickBot="1" x14ac:dyDescent="0.4">
      <c r="A56" s="30"/>
      <c r="B56" s="76">
        <v>20</v>
      </c>
      <c r="C56" s="228"/>
      <c r="D56" s="222"/>
      <c r="E56" s="50" t="s">
        <v>63</v>
      </c>
      <c r="F56" s="76" t="s">
        <v>33</v>
      </c>
      <c r="G56" s="76">
        <v>1</v>
      </c>
      <c r="H56" s="38"/>
      <c r="I56" s="60">
        <v>4510</v>
      </c>
      <c r="J56" s="59">
        <f t="shared" si="0"/>
        <v>857</v>
      </c>
      <c r="K56" s="59">
        <f t="shared" si="1"/>
        <v>5367</v>
      </c>
      <c r="L56" s="38"/>
      <c r="M56" s="98" t="e">
        <f>#REF!</f>
        <v>#REF!</v>
      </c>
      <c r="N56" s="61" t="e">
        <f t="shared" si="2"/>
        <v>#REF!</v>
      </c>
      <c r="O56" s="61" t="e">
        <f t="shared" si="3"/>
        <v>#REF!</v>
      </c>
      <c r="P56" s="38"/>
      <c r="Q56" s="122">
        <v>4381</v>
      </c>
      <c r="R56" s="122">
        <v>832</v>
      </c>
      <c r="S56" s="122">
        <v>5213</v>
      </c>
    </row>
    <row r="57" spans="1:19" ht="62.25" customHeight="1" thickBot="1" x14ac:dyDescent="0.4">
      <c r="A57" s="30"/>
      <c r="B57" s="76">
        <v>21</v>
      </c>
      <c r="C57" s="228"/>
      <c r="D57" s="222"/>
      <c r="E57" s="50" t="s">
        <v>64</v>
      </c>
      <c r="F57" s="76" t="s">
        <v>33</v>
      </c>
      <c r="G57" s="76">
        <v>1</v>
      </c>
      <c r="H57" s="38"/>
      <c r="I57" s="60">
        <v>4400</v>
      </c>
      <c r="J57" s="59">
        <f t="shared" si="0"/>
        <v>836</v>
      </c>
      <c r="K57" s="59">
        <f t="shared" si="1"/>
        <v>5236</v>
      </c>
      <c r="L57" s="38"/>
      <c r="M57" s="98" t="e">
        <f>#REF!</f>
        <v>#REF!</v>
      </c>
      <c r="N57" s="61" t="e">
        <f t="shared" si="2"/>
        <v>#REF!</v>
      </c>
      <c r="O57" s="61" t="e">
        <f t="shared" si="3"/>
        <v>#REF!</v>
      </c>
      <c r="P57" s="38"/>
      <c r="Q57" s="122">
        <v>4274</v>
      </c>
      <c r="R57" s="122">
        <v>812</v>
      </c>
      <c r="S57" s="122">
        <v>5086</v>
      </c>
    </row>
    <row r="58" spans="1:19" ht="62.25" customHeight="1" thickBot="1" x14ac:dyDescent="0.4">
      <c r="A58" s="30"/>
      <c r="B58" s="76">
        <v>22</v>
      </c>
      <c r="C58" s="228"/>
      <c r="D58" s="222"/>
      <c r="E58" s="50" t="s">
        <v>65</v>
      </c>
      <c r="F58" s="76" t="s">
        <v>33</v>
      </c>
      <c r="G58" s="76">
        <v>1</v>
      </c>
      <c r="H58" s="38"/>
      <c r="I58" s="60">
        <v>6160</v>
      </c>
      <c r="J58" s="59">
        <f t="shared" si="0"/>
        <v>1170</v>
      </c>
      <c r="K58" s="59">
        <f t="shared" si="1"/>
        <v>7330</v>
      </c>
      <c r="L58" s="38"/>
      <c r="M58" s="98" t="e">
        <f>#REF!</f>
        <v>#REF!</v>
      </c>
      <c r="N58" s="61" t="e">
        <f t="shared" si="2"/>
        <v>#REF!</v>
      </c>
      <c r="O58" s="61" t="e">
        <f t="shared" si="3"/>
        <v>#REF!</v>
      </c>
      <c r="P58" s="38"/>
      <c r="Q58" s="122">
        <v>5983</v>
      </c>
      <c r="R58" s="122">
        <v>1137</v>
      </c>
      <c r="S58" s="122">
        <v>7120</v>
      </c>
    </row>
    <row r="59" spans="1:19" ht="62.25" customHeight="1" thickBot="1" x14ac:dyDescent="0.4">
      <c r="A59" s="30"/>
      <c r="B59" s="76">
        <v>23</v>
      </c>
      <c r="C59" s="228"/>
      <c r="D59" s="222"/>
      <c r="E59" s="50" t="s">
        <v>66</v>
      </c>
      <c r="F59" s="76" t="s">
        <v>33</v>
      </c>
      <c r="G59" s="76">
        <v>1</v>
      </c>
      <c r="H59" s="38"/>
      <c r="I59" s="60">
        <v>104500</v>
      </c>
      <c r="J59" s="59">
        <f t="shared" si="0"/>
        <v>19855</v>
      </c>
      <c r="K59" s="59">
        <f t="shared" si="1"/>
        <v>124355</v>
      </c>
      <c r="L59" s="38"/>
      <c r="M59" s="98" t="e">
        <f>#REF!</f>
        <v>#REF!</v>
      </c>
      <c r="N59" s="61" t="e">
        <f t="shared" si="2"/>
        <v>#REF!</v>
      </c>
      <c r="O59" s="61" t="e">
        <f t="shared" si="3"/>
        <v>#REF!</v>
      </c>
      <c r="P59" s="38"/>
      <c r="Q59" s="122">
        <v>101501</v>
      </c>
      <c r="R59" s="122">
        <v>19285</v>
      </c>
      <c r="S59" s="122">
        <v>120786</v>
      </c>
    </row>
    <row r="60" spans="1:19" ht="62.25" customHeight="1" thickBot="1" x14ac:dyDescent="0.4">
      <c r="A60" s="30"/>
      <c r="B60" s="76">
        <v>24</v>
      </c>
      <c r="C60" s="228"/>
      <c r="D60" s="222"/>
      <c r="E60" s="50" t="s">
        <v>39</v>
      </c>
      <c r="F60" s="76" t="s">
        <v>33</v>
      </c>
      <c r="G60" s="76">
        <v>1</v>
      </c>
      <c r="H60" s="38"/>
      <c r="I60" s="60">
        <v>16500</v>
      </c>
      <c r="J60" s="59">
        <f t="shared" si="0"/>
        <v>3135</v>
      </c>
      <c r="K60" s="59">
        <f t="shared" si="1"/>
        <v>19635</v>
      </c>
      <c r="L60" s="38"/>
      <c r="M60" s="98" t="e">
        <f>#REF!</f>
        <v>#REF!</v>
      </c>
      <c r="N60" s="61" t="e">
        <f t="shared" si="2"/>
        <v>#REF!</v>
      </c>
      <c r="O60" s="61" t="e">
        <f t="shared" si="3"/>
        <v>#REF!</v>
      </c>
      <c r="P60" s="38"/>
      <c r="Q60" s="122">
        <v>16027</v>
      </c>
      <c r="R60" s="122">
        <v>3045</v>
      </c>
      <c r="S60" s="122">
        <v>19072</v>
      </c>
    </row>
    <row r="61" spans="1:19" ht="62.25" customHeight="1" thickBot="1" x14ac:dyDescent="0.4">
      <c r="A61" s="30"/>
      <c r="B61" s="76">
        <v>25</v>
      </c>
      <c r="C61" s="228"/>
      <c r="D61" s="222"/>
      <c r="E61" s="50" t="s">
        <v>40</v>
      </c>
      <c r="F61" s="76" t="s">
        <v>33</v>
      </c>
      <c r="G61" s="76">
        <v>1</v>
      </c>
      <c r="H61" s="38"/>
      <c r="I61" s="60">
        <v>17710</v>
      </c>
      <c r="J61" s="59">
        <f t="shared" si="0"/>
        <v>3365</v>
      </c>
      <c r="K61" s="59">
        <f t="shared" si="1"/>
        <v>21075</v>
      </c>
      <c r="L61" s="38"/>
      <c r="M61" s="98" t="e">
        <f>#REF!</f>
        <v>#REF!</v>
      </c>
      <c r="N61" s="61" t="e">
        <f t="shared" si="2"/>
        <v>#REF!</v>
      </c>
      <c r="O61" s="61" t="e">
        <f t="shared" si="3"/>
        <v>#REF!</v>
      </c>
      <c r="P61" s="38"/>
      <c r="Q61" s="122">
        <v>17202</v>
      </c>
      <c r="R61" s="122">
        <v>3268</v>
      </c>
      <c r="S61" s="122">
        <v>20470</v>
      </c>
    </row>
    <row r="62" spans="1:19" ht="49.5" customHeight="1" thickBot="1" x14ac:dyDescent="0.4">
      <c r="A62" s="30"/>
      <c r="B62" s="76">
        <v>26</v>
      </c>
      <c r="C62" s="228"/>
      <c r="D62" s="222"/>
      <c r="E62" s="50" t="s">
        <v>67</v>
      </c>
      <c r="F62" s="76" t="s">
        <v>33</v>
      </c>
      <c r="G62" s="76">
        <v>1</v>
      </c>
      <c r="H62" s="38"/>
      <c r="I62" s="60">
        <v>82500</v>
      </c>
      <c r="J62" s="59">
        <f t="shared" si="0"/>
        <v>15675</v>
      </c>
      <c r="K62" s="59">
        <f t="shared" si="1"/>
        <v>98175</v>
      </c>
      <c r="L62" s="38"/>
      <c r="M62" s="98" t="e">
        <f>#REF!</f>
        <v>#REF!</v>
      </c>
      <c r="N62" s="61" t="e">
        <f t="shared" si="2"/>
        <v>#REF!</v>
      </c>
      <c r="O62" s="61" t="e">
        <f t="shared" si="3"/>
        <v>#REF!</v>
      </c>
      <c r="P62" s="38"/>
      <c r="Q62" s="122">
        <v>80133</v>
      </c>
      <c r="R62" s="122">
        <v>15225</v>
      </c>
      <c r="S62" s="122">
        <v>95358</v>
      </c>
    </row>
    <row r="63" spans="1:19" ht="66.75" customHeight="1" thickBot="1" x14ac:dyDescent="0.4">
      <c r="A63" s="30"/>
      <c r="B63" s="76">
        <v>27</v>
      </c>
      <c r="C63" s="228"/>
      <c r="D63" s="222"/>
      <c r="E63" s="84" t="s">
        <v>43</v>
      </c>
      <c r="F63" s="76" t="s">
        <v>33</v>
      </c>
      <c r="G63" s="76">
        <v>1</v>
      </c>
      <c r="H63" s="38"/>
      <c r="I63" s="60">
        <v>116600</v>
      </c>
      <c r="J63" s="59">
        <f t="shared" si="0"/>
        <v>22154</v>
      </c>
      <c r="K63" s="59">
        <f t="shared" si="1"/>
        <v>138754</v>
      </c>
      <c r="L63" s="38"/>
      <c r="M63" s="98" t="e">
        <f>#REF!</f>
        <v>#REF!</v>
      </c>
      <c r="N63" s="61" t="e">
        <f t="shared" si="2"/>
        <v>#REF!</v>
      </c>
      <c r="O63" s="61" t="e">
        <f t="shared" si="3"/>
        <v>#REF!</v>
      </c>
      <c r="P63" s="38"/>
      <c r="Q63" s="122">
        <v>113254</v>
      </c>
      <c r="R63" s="122">
        <v>21518</v>
      </c>
      <c r="S63" s="122">
        <v>134772</v>
      </c>
    </row>
    <row r="64" spans="1:19" ht="66.75" customHeight="1" thickBot="1" x14ac:dyDescent="0.4">
      <c r="A64" s="30"/>
      <c r="B64" s="76">
        <v>28</v>
      </c>
      <c r="C64" s="228"/>
      <c r="D64" s="222"/>
      <c r="E64" s="84" t="s">
        <v>44</v>
      </c>
      <c r="F64" s="76" t="s">
        <v>33</v>
      </c>
      <c r="G64" s="76">
        <v>1</v>
      </c>
      <c r="H64" s="38"/>
      <c r="I64" s="60">
        <v>385000</v>
      </c>
      <c r="J64" s="59">
        <f t="shared" si="0"/>
        <v>73150</v>
      </c>
      <c r="K64" s="59">
        <f t="shared" si="1"/>
        <v>458150</v>
      </c>
      <c r="L64" s="38"/>
      <c r="M64" s="98" t="e">
        <f>#REF!</f>
        <v>#REF!</v>
      </c>
      <c r="N64" s="61" t="e">
        <f t="shared" si="2"/>
        <v>#REF!</v>
      </c>
      <c r="O64" s="61" t="e">
        <f t="shared" si="3"/>
        <v>#REF!</v>
      </c>
      <c r="P64" s="38"/>
      <c r="Q64" s="122">
        <v>373951</v>
      </c>
      <c r="R64" s="122">
        <v>71051</v>
      </c>
      <c r="S64" s="122">
        <v>445002</v>
      </c>
    </row>
    <row r="65" spans="1:20" ht="69" customHeight="1" thickBot="1" x14ac:dyDescent="0.4">
      <c r="A65" s="30"/>
      <c r="B65" s="76">
        <v>29</v>
      </c>
      <c r="C65" s="228"/>
      <c r="D65" s="222"/>
      <c r="E65" s="85" t="s">
        <v>45</v>
      </c>
      <c r="F65" s="76" t="s">
        <v>33</v>
      </c>
      <c r="G65" s="76">
        <v>1</v>
      </c>
      <c r="H65" s="38"/>
      <c r="I65" s="60">
        <v>16720</v>
      </c>
      <c r="J65" s="59">
        <f t="shared" si="0"/>
        <v>3177</v>
      </c>
      <c r="K65" s="59">
        <f t="shared" si="1"/>
        <v>19897</v>
      </c>
      <c r="L65" s="38"/>
      <c r="M65" s="98" t="e">
        <f>#REF!</f>
        <v>#REF!</v>
      </c>
      <c r="N65" s="61" t="e">
        <f t="shared" si="2"/>
        <v>#REF!</v>
      </c>
      <c r="O65" s="61" t="e">
        <f t="shared" si="3"/>
        <v>#REF!</v>
      </c>
      <c r="P65" s="38"/>
      <c r="Q65" s="122">
        <v>16240</v>
      </c>
      <c r="R65" s="122">
        <v>3086</v>
      </c>
      <c r="S65" s="122">
        <v>19326</v>
      </c>
    </row>
    <row r="66" spans="1:20" ht="55.5" customHeight="1" thickBot="1" x14ac:dyDescent="0.4">
      <c r="A66" s="30"/>
      <c r="B66" s="39"/>
      <c r="C66" s="229"/>
      <c r="D66" s="223" t="s">
        <v>119</v>
      </c>
      <c r="E66" s="224"/>
      <c r="F66" s="224"/>
      <c r="G66" s="225"/>
      <c r="H66" s="27"/>
      <c r="I66" s="86"/>
      <c r="J66" s="87"/>
      <c r="K66" s="88">
        <f>SUM(K37:K65)</f>
        <v>1117496</v>
      </c>
      <c r="L66" s="27"/>
      <c r="M66" s="119"/>
      <c r="N66" s="103"/>
      <c r="O66" s="68" t="e">
        <f>SUM(O37:O65)</f>
        <v>#REF!</v>
      </c>
      <c r="P66" s="27"/>
      <c r="Q66" s="92"/>
      <c r="R66" s="105"/>
      <c r="S66" s="120">
        <v>1085433</v>
      </c>
      <c r="T66" s="121"/>
    </row>
    <row r="67" spans="1:20" ht="69" customHeight="1" thickBot="1" x14ac:dyDescent="0.4">
      <c r="A67" s="30"/>
      <c r="B67" s="40"/>
      <c r="C67" s="36"/>
      <c r="D67" s="36"/>
      <c r="E67" s="37"/>
      <c r="F67" s="36"/>
      <c r="G67" s="36"/>
      <c r="H67" s="38"/>
      <c r="I67" s="89"/>
      <c r="J67" s="53"/>
      <c r="K67" s="103"/>
      <c r="L67" s="27"/>
      <c r="M67" s="27"/>
      <c r="N67" s="27"/>
      <c r="O67" s="27"/>
      <c r="P67" s="27"/>
      <c r="Q67" s="102"/>
      <c r="R67" s="102"/>
      <c r="S67" s="102"/>
      <c r="T67" s="121"/>
    </row>
    <row r="68" spans="1:20" ht="57" customHeight="1" thickBot="1" x14ac:dyDescent="0.4">
      <c r="A68" s="30"/>
      <c r="B68" s="282" t="s">
        <v>114</v>
      </c>
      <c r="C68" s="283"/>
      <c r="D68" s="283"/>
      <c r="E68" s="283"/>
      <c r="F68" s="283"/>
      <c r="G68" s="284"/>
      <c r="H68" s="27"/>
      <c r="I68" s="90"/>
      <c r="J68" s="90"/>
      <c r="K68" s="91">
        <f>K15+K35+K66</f>
        <v>2953071</v>
      </c>
      <c r="L68" s="27"/>
      <c r="M68" s="27"/>
      <c r="N68" s="27"/>
      <c r="O68" s="27"/>
      <c r="P68" s="27"/>
      <c r="Q68" s="30"/>
      <c r="R68" s="30"/>
      <c r="S68" s="123">
        <v>2870897</v>
      </c>
    </row>
    <row r="69" spans="1:20" ht="15.75" customHeight="1" x14ac:dyDescent="0.35">
      <c r="A69" s="30"/>
      <c r="B69" s="30"/>
      <c r="C69" s="30"/>
      <c r="D69" s="30"/>
      <c r="E69" s="69"/>
      <c r="F69" s="70"/>
      <c r="G69" s="70"/>
      <c r="H69" s="71"/>
      <c r="I69" s="71"/>
      <c r="J69" s="71"/>
      <c r="K69" s="71"/>
      <c r="L69" s="71"/>
      <c r="M69" s="71"/>
      <c r="N69" s="71"/>
      <c r="O69" s="71"/>
      <c r="P69" s="71"/>
      <c r="Q69" s="30"/>
      <c r="R69" s="30"/>
      <c r="S69" s="30"/>
    </row>
    <row r="70" spans="1:20" ht="15.75" customHeight="1" x14ac:dyDescent="0.35">
      <c r="A70" s="30"/>
      <c r="B70" s="30"/>
      <c r="C70" s="30"/>
      <c r="D70" s="30"/>
      <c r="E70" s="69"/>
      <c r="F70" s="70"/>
      <c r="G70" s="70"/>
      <c r="H70" s="71"/>
      <c r="I70" s="71"/>
      <c r="J70" s="71"/>
      <c r="K70" s="71"/>
      <c r="L70" s="71"/>
      <c r="M70" s="71"/>
      <c r="N70" s="71"/>
      <c r="O70" s="71"/>
      <c r="P70" s="71"/>
      <c r="Q70" s="30"/>
      <c r="R70" s="30"/>
      <c r="S70" s="30"/>
    </row>
    <row r="71" spans="1:20" s="1" customFormat="1" ht="31.5" customHeight="1" x14ac:dyDescent="0.35">
      <c r="A71" s="43"/>
      <c r="B71" s="102" t="s">
        <v>151</v>
      </c>
      <c r="C71" s="30"/>
      <c r="D71" s="69"/>
      <c r="E71" s="70"/>
      <c r="F71" s="43"/>
      <c r="G71" s="43"/>
      <c r="H71" s="93"/>
      <c r="I71" s="93"/>
      <c r="J71" s="93"/>
      <c r="K71" s="93"/>
      <c r="L71" s="93"/>
      <c r="M71" s="93"/>
      <c r="N71" s="93"/>
      <c r="O71" s="93"/>
      <c r="P71" s="93"/>
      <c r="Q71" s="43"/>
      <c r="R71" s="43"/>
      <c r="S71" s="43"/>
    </row>
    <row r="72" spans="1:20" ht="20.399999999999999" x14ac:dyDescent="0.35">
      <c r="A72" s="30"/>
      <c r="B72" s="72" t="s">
        <v>147</v>
      </c>
      <c r="C72" s="30"/>
      <c r="D72" s="69"/>
      <c r="E72" s="70"/>
      <c r="F72" s="70"/>
      <c r="G72" s="70"/>
      <c r="H72" s="71"/>
      <c r="I72" s="71"/>
      <c r="J72" s="71"/>
      <c r="K72" s="71"/>
      <c r="L72" s="71"/>
      <c r="M72" s="71"/>
      <c r="N72" s="71"/>
      <c r="O72" s="71"/>
      <c r="P72" s="71"/>
      <c r="Q72" s="30"/>
      <c r="R72" s="30"/>
      <c r="S72" s="30"/>
    </row>
    <row r="73" spans="1:20" ht="20.399999999999999" x14ac:dyDescent="0.35">
      <c r="A73" s="30"/>
      <c r="B73" s="102" t="s">
        <v>155</v>
      </c>
      <c r="C73" s="30"/>
      <c r="D73" s="69"/>
      <c r="E73" s="70"/>
      <c r="F73" s="70"/>
      <c r="G73" s="70"/>
      <c r="H73" s="71"/>
      <c r="I73" s="71"/>
      <c r="J73" s="71"/>
      <c r="K73" s="71"/>
      <c r="L73" s="71"/>
      <c r="M73" s="71"/>
      <c r="N73" s="71"/>
      <c r="O73" s="71"/>
      <c r="P73" s="71"/>
      <c r="Q73" s="30"/>
      <c r="R73" s="30"/>
      <c r="S73" s="30"/>
    </row>
    <row r="74" spans="1:20" ht="20.399999999999999" x14ac:dyDescent="0.35">
      <c r="A74" s="30"/>
      <c r="B74" s="92" t="s">
        <v>148</v>
      </c>
      <c r="C74" s="92"/>
      <c r="D74" s="112"/>
      <c r="E74" s="112"/>
      <c r="F74" s="70"/>
      <c r="G74" s="70"/>
      <c r="H74" s="71"/>
      <c r="I74" s="71"/>
      <c r="J74" s="71"/>
      <c r="K74" s="71"/>
      <c r="L74" s="71"/>
      <c r="M74" s="71"/>
      <c r="N74" s="71"/>
      <c r="O74" s="71"/>
      <c r="P74" s="71"/>
      <c r="Q74" s="30"/>
      <c r="R74" s="30"/>
      <c r="S74" s="30"/>
    </row>
    <row r="75" spans="1:20" ht="20.399999999999999" x14ac:dyDescent="0.35">
      <c r="A75" s="30"/>
      <c r="B75" s="244" t="s">
        <v>149</v>
      </c>
      <c r="C75" s="245"/>
      <c r="D75" s="245"/>
      <c r="E75" s="245"/>
      <c r="F75" s="70"/>
      <c r="G75" s="70"/>
      <c r="H75" s="71"/>
      <c r="I75" s="71"/>
      <c r="J75" s="71"/>
      <c r="K75" s="71"/>
      <c r="L75" s="71"/>
      <c r="M75" s="71"/>
      <c r="N75" s="71"/>
      <c r="O75" s="71"/>
      <c r="P75" s="71"/>
      <c r="Q75" s="30"/>
      <c r="R75" s="30"/>
      <c r="S75" s="30"/>
    </row>
    <row r="76" spans="1:20" ht="163.5" customHeight="1" x14ac:dyDescent="0.35">
      <c r="A76" s="30"/>
      <c r="B76" s="245"/>
      <c r="C76" s="245"/>
      <c r="D76" s="245"/>
      <c r="E76" s="245"/>
      <c r="F76" s="70"/>
      <c r="G76" s="70"/>
      <c r="H76" s="71"/>
      <c r="I76" s="71"/>
      <c r="J76" s="71"/>
      <c r="K76" s="71"/>
      <c r="L76" s="71"/>
      <c r="M76" s="71"/>
      <c r="N76" s="71"/>
      <c r="O76" s="71"/>
      <c r="P76" s="71"/>
      <c r="Q76" s="30"/>
      <c r="R76" s="30"/>
      <c r="S76" s="30"/>
    </row>
    <row r="77" spans="1:20" ht="20.399999999999999" x14ac:dyDescent="0.35">
      <c r="A77" s="30"/>
      <c r="B77" s="30"/>
      <c r="C77" s="30"/>
      <c r="D77" s="30"/>
      <c r="E77" s="69"/>
      <c r="F77" s="70"/>
      <c r="G77" s="70"/>
      <c r="H77" s="71"/>
      <c r="I77" s="71"/>
      <c r="J77" s="71"/>
      <c r="K77" s="71"/>
      <c r="L77" s="71"/>
      <c r="M77" s="71"/>
      <c r="N77" s="71"/>
      <c r="O77" s="71"/>
      <c r="P77" s="71"/>
      <c r="Q77" s="30"/>
      <c r="R77" s="30"/>
      <c r="S77" s="30"/>
    </row>
    <row r="78" spans="1:20" ht="20.399999999999999" x14ac:dyDescent="0.35">
      <c r="A78" s="30"/>
      <c r="B78" s="30"/>
      <c r="C78" s="30"/>
      <c r="D78" s="30"/>
      <c r="E78" s="69"/>
      <c r="F78" s="70"/>
      <c r="G78" s="70"/>
      <c r="H78" s="71"/>
      <c r="I78" s="71"/>
      <c r="J78" s="71"/>
      <c r="K78" s="71"/>
      <c r="L78" s="71"/>
      <c r="M78" s="71"/>
      <c r="N78" s="71"/>
      <c r="O78" s="71"/>
      <c r="P78" s="71"/>
      <c r="Q78" s="30"/>
      <c r="R78" s="30"/>
      <c r="S78" s="30"/>
    </row>
    <row r="79" spans="1:20" ht="20.399999999999999" x14ac:dyDescent="0.35">
      <c r="A79" s="30"/>
      <c r="B79" s="30"/>
      <c r="C79" s="30"/>
      <c r="D79" s="30"/>
      <c r="E79" s="69"/>
      <c r="F79" s="70"/>
      <c r="G79" s="70"/>
      <c r="H79" s="71"/>
      <c r="I79" s="71"/>
      <c r="J79" s="71"/>
      <c r="K79" s="71"/>
      <c r="L79" s="71"/>
      <c r="M79" s="71"/>
      <c r="N79" s="71"/>
      <c r="O79" s="71"/>
      <c r="P79" s="71"/>
      <c r="Q79" s="30"/>
      <c r="R79" s="30"/>
      <c r="S79" s="30"/>
    </row>
    <row r="80" spans="1:20" ht="20.399999999999999" x14ac:dyDescent="0.35">
      <c r="A80" s="30"/>
      <c r="B80" s="30"/>
      <c r="C80" s="30"/>
      <c r="D80" s="30"/>
      <c r="E80" s="69"/>
      <c r="F80" s="70"/>
      <c r="G80" s="70"/>
      <c r="H80" s="71"/>
      <c r="I80" s="71"/>
      <c r="J80" s="71"/>
      <c r="K80" s="71"/>
      <c r="L80" s="71"/>
      <c r="M80" s="71"/>
      <c r="N80" s="71"/>
      <c r="O80" s="71"/>
      <c r="P80" s="71"/>
      <c r="Q80" s="30"/>
      <c r="R80" s="30"/>
      <c r="S80" s="30"/>
    </row>
    <row r="81" spans="1:19" ht="20.399999999999999" x14ac:dyDescent="0.35">
      <c r="A81" s="30"/>
      <c r="B81" s="30"/>
      <c r="C81" s="30"/>
      <c r="D81" s="30"/>
      <c r="E81" s="69"/>
      <c r="F81" s="70"/>
      <c r="G81" s="70"/>
      <c r="H81" s="71"/>
      <c r="I81" s="71"/>
      <c r="J81" s="71"/>
      <c r="K81" s="71"/>
      <c r="L81" s="71"/>
      <c r="M81" s="71"/>
      <c r="N81" s="71"/>
      <c r="O81" s="71"/>
      <c r="P81" s="71"/>
      <c r="Q81" s="30"/>
      <c r="R81" s="30"/>
      <c r="S81" s="30"/>
    </row>
    <row r="82" spans="1:19" ht="20.399999999999999" x14ac:dyDescent="0.35">
      <c r="A82" s="30"/>
      <c r="B82" s="30"/>
      <c r="C82" s="30"/>
      <c r="D82" s="30"/>
      <c r="E82" s="69"/>
      <c r="F82" s="70"/>
      <c r="G82" s="70"/>
      <c r="H82" s="71"/>
      <c r="I82" s="71"/>
      <c r="J82" s="71"/>
      <c r="K82" s="71"/>
      <c r="L82" s="71"/>
      <c r="M82" s="71"/>
      <c r="N82" s="71"/>
      <c r="O82" s="71"/>
      <c r="P82" s="71"/>
      <c r="Q82" s="30"/>
      <c r="R82" s="30"/>
      <c r="S82" s="30"/>
    </row>
    <row r="83" spans="1:19" ht="20.399999999999999" x14ac:dyDescent="0.35">
      <c r="A83" s="30"/>
      <c r="B83" s="30"/>
      <c r="C83" s="30"/>
      <c r="D83" s="30"/>
      <c r="E83" s="69"/>
      <c r="F83" s="70"/>
      <c r="G83" s="70"/>
      <c r="H83" s="71"/>
      <c r="I83" s="71"/>
      <c r="J83" s="71"/>
      <c r="K83" s="71"/>
      <c r="L83" s="71"/>
      <c r="M83" s="71"/>
      <c r="N83" s="71"/>
      <c r="O83" s="71"/>
      <c r="P83" s="71"/>
      <c r="Q83" s="30"/>
      <c r="R83" s="30"/>
      <c r="S83" s="30"/>
    </row>
    <row r="84" spans="1:19" ht="20.399999999999999" x14ac:dyDescent="0.35">
      <c r="A84" s="30"/>
      <c r="B84" s="30"/>
      <c r="C84" s="30"/>
      <c r="D84" s="30"/>
      <c r="E84" s="69"/>
      <c r="F84" s="70"/>
      <c r="G84" s="70"/>
      <c r="H84" s="71"/>
      <c r="I84" s="71"/>
      <c r="J84" s="71"/>
      <c r="K84" s="71"/>
      <c r="L84" s="71"/>
      <c r="M84" s="71"/>
      <c r="N84" s="71"/>
      <c r="O84" s="71"/>
      <c r="P84" s="71"/>
      <c r="Q84" s="30"/>
      <c r="R84" s="30"/>
      <c r="S84" s="30"/>
    </row>
    <row r="85" spans="1:19" ht="20.399999999999999" x14ac:dyDescent="0.35">
      <c r="A85" s="30"/>
      <c r="B85" s="30"/>
      <c r="C85" s="30"/>
      <c r="D85" s="30"/>
      <c r="E85" s="69"/>
      <c r="F85" s="70"/>
      <c r="G85" s="70"/>
      <c r="H85" s="71"/>
      <c r="I85" s="71"/>
      <c r="J85" s="71"/>
      <c r="K85" s="71"/>
      <c r="L85" s="71"/>
      <c r="M85" s="71"/>
      <c r="N85" s="71"/>
      <c r="O85" s="71"/>
      <c r="P85" s="71"/>
      <c r="Q85" s="30"/>
      <c r="R85" s="30"/>
      <c r="S85" s="30"/>
    </row>
    <row r="86" spans="1:19" ht="20.399999999999999" x14ac:dyDescent="0.35">
      <c r="A86" s="30"/>
      <c r="B86" s="30"/>
      <c r="C86" s="30"/>
      <c r="D86" s="30"/>
      <c r="E86" s="69"/>
      <c r="F86" s="70"/>
      <c r="G86" s="70"/>
      <c r="H86" s="71"/>
      <c r="I86" s="71"/>
      <c r="J86" s="71"/>
      <c r="K86" s="71"/>
      <c r="L86" s="71"/>
      <c r="M86" s="71"/>
      <c r="N86" s="71"/>
      <c r="O86" s="71"/>
      <c r="P86" s="71"/>
      <c r="Q86" s="30"/>
      <c r="R86" s="30"/>
      <c r="S86" s="30"/>
    </row>
    <row r="87" spans="1:19" ht="20.399999999999999" x14ac:dyDescent="0.35">
      <c r="A87" s="30"/>
      <c r="B87" s="30"/>
      <c r="C87" s="30"/>
      <c r="D87" s="30"/>
      <c r="E87" s="69"/>
      <c r="F87" s="70"/>
      <c r="G87" s="70"/>
      <c r="H87" s="71"/>
      <c r="I87" s="71"/>
      <c r="J87" s="71"/>
      <c r="K87" s="71"/>
      <c r="L87" s="71"/>
      <c r="M87" s="71"/>
      <c r="N87" s="71"/>
      <c r="O87" s="71"/>
      <c r="P87" s="71"/>
      <c r="Q87" s="30"/>
      <c r="R87" s="30"/>
      <c r="S87" s="30"/>
    </row>
    <row r="88" spans="1:19" ht="20.399999999999999" x14ac:dyDescent="0.35">
      <c r="A88" s="30"/>
      <c r="B88" s="30"/>
      <c r="C88" s="30"/>
      <c r="D88" s="30"/>
      <c r="E88" s="69"/>
      <c r="F88" s="70"/>
      <c r="G88" s="70"/>
      <c r="H88" s="71"/>
      <c r="I88" s="71"/>
      <c r="J88" s="71"/>
      <c r="K88" s="71"/>
      <c r="L88" s="71"/>
      <c r="M88" s="71"/>
      <c r="N88" s="71"/>
      <c r="O88" s="71"/>
      <c r="P88" s="71"/>
      <c r="Q88" s="30"/>
      <c r="R88" s="30"/>
      <c r="S88" s="30"/>
    </row>
    <row r="89" spans="1:19" ht="20.399999999999999" x14ac:dyDescent="0.35">
      <c r="A89" s="30"/>
      <c r="B89" s="30"/>
      <c r="C89" s="30"/>
      <c r="D89" s="30"/>
      <c r="E89" s="69"/>
      <c r="F89" s="70"/>
      <c r="G89" s="70"/>
      <c r="H89" s="71"/>
      <c r="I89" s="71"/>
      <c r="J89" s="71"/>
      <c r="K89" s="71"/>
      <c r="L89" s="71"/>
      <c r="M89" s="71"/>
      <c r="N89" s="71"/>
      <c r="O89" s="71"/>
      <c r="P89" s="71"/>
      <c r="Q89" s="30"/>
      <c r="R89" s="30"/>
      <c r="S89" s="30"/>
    </row>
    <row r="90" spans="1:19" ht="20.399999999999999" x14ac:dyDescent="0.35">
      <c r="A90" s="30"/>
      <c r="B90" s="30"/>
      <c r="C90" s="30"/>
      <c r="D90" s="30"/>
      <c r="E90" s="69"/>
      <c r="F90" s="70"/>
      <c r="G90" s="70"/>
      <c r="H90" s="71"/>
      <c r="I90" s="71"/>
      <c r="J90" s="71"/>
      <c r="K90" s="71"/>
      <c r="L90" s="71"/>
      <c r="M90" s="71"/>
      <c r="N90" s="71"/>
      <c r="O90" s="71"/>
      <c r="P90" s="71"/>
      <c r="Q90" s="30"/>
      <c r="R90" s="30"/>
      <c r="S90" s="30"/>
    </row>
    <row r="107"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sheetData>
  <mergeCells count="63">
    <mergeCell ref="F13:F14"/>
    <mergeCell ref="G13:G14"/>
    <mergeCell ref="B2:S2"/>
    <mergeCell ref="D3:S5"/>
    <mergeCell ref="B6:S7"/>
    <mergeCell ref="M9:O9"/>
    <mergeCell ref="Q9:S10"/>
    <mergeCell ref="I10:K10"/>
    <mergeCell ref="M10:M11"/>
    <mergeCell ref="N10:N11"/>
    <mergeCell ref="O10:O11"/>
    <mergeCell ref="B11:B12"/>
    <mergeCell ref="S11:S12"/>
    <mergeCell ref="C11:C12"/>
    <mergeCell ref="I11:I12"/>
    <mergeCell ref="D11:D12"/>
    <mergeCell ref="E11:E12"/>
    <mergeCell ref="F11:F12"/>
    <mergeCell ref="J11:J12"/>
    <mergeCell ref="K11:K12"/>
    <mergeCell ref="G11:G12"/>
    <mergeCell ref="Q11:Q12"/>
    <mergeCell ref="O13:O14"/>
    <mergeCell ref="R11:R12"/>
    <mergeCell ref="Q13:Q14"/>
    <mergeCell ref="R13:R14"/>
    <mergeCell ref="S13:S14"/>
    <mergeCell ref="B15:B16"/>
    <mergeCell ref="D15:G15"/>
    <mergeCell ref="D17:D34"/>
    <mergeCell ref="F17:F34"/>
    <mergeCell ref="G17:G34"/>
    <mergeCell ref="I17:I27"/>
    <mergeCell ref="J17:J27"/>
    <mergeCell ref="K17:K27"/>
    <mergeCell ref="J13:J14"/>
    <mergeCell ref="K13:K14"/>
    <mergeCell ref="M13:M14"/>
    <mergeCell ref="N13:N14"/>
    <mergeCell ref="M17:M27"/>
    <mergeCell ref="I13:I14"/>
    <mergeCell ref="O17:O27"/>
    <mergeCell ref="Q17:Q27"/>
    <mergeCell ref="R17:R27"/>
    <mergeCell ref="B68:G68"/>
    <mergeCell ref="S17:S27"/>
    <mergeCell ref="D66:G66"/>
    <mergeCell ref="B75:E76"/>
    <mergeCell ref="Q28:Q34"/>
    <mergeCell ref="R28:R34"/>
    <mergeCell ref="S28:S34"/>
    <mergeCell ref="B35:B36"/>
    <mergeCell ref="D35:G35"/>
    <mergeCell ref="D37:D65"/>
    <mergeCell ref="I28:I34"/>
    <mergeCell ref="J28:J34"/>
    <mergeCell ref="K28:K34"/>
    <mergeCell ref="M28:M34"/>
    <mergeCell ref="N28:N34"/>
    <mergeCell ref="O28:O34"/>
    <mergeCell ref="C13:C66"/>
    <mergeCell ref="D13:D14"/>
    <mergeCell ref="N17:N27"/>
  </mergeCells>
  <printOptions horizontalCentered="1"/>
  <pageMargins left="0.70866141732283472" right="0.70866141732283472" top="0.74803149606299213" bottom="0.74803149606299213" header="0.31496062992125984" footer="0.31496062992125984"/>
  <pageSetup scale="10" orientation="portrait" horizontalDpi="4294967293" verticalDpi="0" r:id="rId1"/>
  <rowBreaks count="2" manualBreakCount="2">
    <brk id="82" min="1" max="18" man="1"/>
    <brk id="83" max="1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64"/>
  <sheetViews>
    <sheetView showGridLines="0" topLeftCell="A14" zoomScale="55" zoomScaleNormal="55" workbookViewId="0">
      <selection activeCell="Q12" sqref="Q12:Q13"/>
    </sheetView>
  </sheetViews>
  <sheetFormatPr baseColWidth="10" defaultColWidth="11.44140625" defaultRowHeight="15.6" x14ac:dyDescent="0.3"/>
  <cols>
    <col min="1" max="1" width="10.33203125" style="3" customWidth="1"/>
    <col min="2" max="2" width="35.109375" style="3" customWidth="1"/>
    <col min="3" max="3" width="44.5546875" style="3" customWidth="1"/>
    <col min="4" max="4" width="63.6640625" style="6" customWidth="1"/>
    <col min="5" max="6" width="17.33203125" style="7" customWidth="1"/>
    <col min="7" max="7" width="16" style="26" customWidth="1"/>
    <col min="8" max="9" width="17.33203125" style="26" hidden="1" customWidth="1"/>
    <col min="10" max="10" width="24.5546875" style="26" hidden="1" customWidth="1"/>
    <col min="11" max="11" width="4.44140625" style="26" hidden="1" customWidth="1"/>
    <col min="12" max="14" width="17.33203125" style="26" hidden="1" customWidth="1"/>
    <col min="15" max="15" width="4.33203125" style="26" hidden="1" customWidth="1"/>
    <col min="16" max="16" width="22.109375" style="3" customWidth="1"/>
    <col min="17" max="17" width="16.44140625" style="3" bestFit="1" customWidth="1"/>
    <col min="18" max="18" width="21.109375" style="3" customWidth="1"/>
    <col min="19" max="16384" width="11.44140625" style="3"/>
  </cols>
  <sheetData>
    <row r="1" spans="1:21" ht="56.25" customHeight="1" thickBot="1" x14ac:dyDescent="0.4">
      <c r="A1" s="168" t="s">
        <v>153</v>
      </c>
      <c r="B1" s="169"/>
      <c r="C1" s="169"/>
      <c r="D1" s="169"/>
      <c r="E1" s="169"/>
      <c r="F1" s="169"/>
      <c r="G1" s="169"/>
      <c r="H1" s="169"/>
      <c r="I1" s="169"/>
      <c r="J1" s="169"/>
      <c r="K1" s="169"/>
      <c r="L1" s="169"/>
      <c r="M1" s="169"/>
      <c r="N1" s="169"/>
      <c r="O1" s="169"/>
      <c r="P1" s="169"/>
      <c r="Q1" s="169"/>
      <c r="R1" s="170"/>
      <c r="S1" s="30"/>
      <c r="T1" s="30"/>
      <c r="U1" s="30"/>
    </row>
    <row r="2" spans="1:21" ht="32.25" customHeight="1" x14ac:dyDescent="0.35">
      <c r="A2" s="259"/>
      <c r="B2" s="260"/>
      <c r="C2" s="261"/>
      <c r="D2" s="204" t="s">
        <v>101</v>
      </c>
      <c r="E2" s="205"/>
      <c r="F2" s="205"/>
      <c r="G2" s="205"/>
      <c r="H2" s="205"/>
      <c r="I2" s="205"/>
      <c r="J2" s="205"/>
      <c r="K2" s="205"/>
      <c r="L2" s="205"/>
      <c r="M2" s="205"/>
      <c r="N2" s="205"/>
      <c r="O2" s="205"/>
      <c r="P2" s="205"/>
      <c r="Q2" s="205"/>
      <c r="R2" s="206"/>
      <c r="S2" s="30"/>
      <c r="T2" s="30"/>
      <c r="U2" s="30"/>
    </row>
    <row r="3" spans="1:21" ht="32.25" customHeight="1" x14ac:dyDescent="0.35">
      <c r="A3" s="259"/>
      <c r="B3" s="260"/>
      <c r="C3" s="261"/>
      <c r="D3" s="207"/>
      <c r="E3" s="208"/>
      <c r="F3" s="208"/>
      <c r="G3" s="208"/>
      <c r="H3" s="208"/>
      <c r="I3" s="208"/>
      <c r="J3" s="208"/>
      <c r="K3" s="208"/>
      <c r="L3" s="208"/>
      <c r="M3" s="208"/>
      <c r="N3" s="208"/>
      <c r="O3" s="208"/>
      <c r="P3" s="208"/>
      <c r="Q3" s="208"/>
      <c r="R3" s="209"/>
      <c r="S3" s="30"/>
      <c r="T3" s="30"/>
      <c r="U3" s="30"/>
    </row>
    <row r="4" spans="1:21" ht="51.75" customHeight="1" thickBot="1" x14ac:dyDescent="0.4">
      <c r="A4" s="262"/>
      <c r="B4" s="263"/>
      <c r="C4" s="264"/>
      <c r="D4" s="210"/>
      <c r="E4" s="211"/>
      <c r="F4" s="211"/>
      <c r="G4" s="211"/>
      <c r="H4" s="211"/>
      <c r="I4" s="211"/>
      <c r="J4" s="211"/>
      <c r="K4" s="211"/>
      <c r="L4" s="211"/>
      <c r="M4" s="211"/>
      <c r="N4" s="211"/>
      <c r="O4" s="211"/>
      <c r="P4" s="211"/>
      <c r="Q4" s="211"/>
      <c r="R4" s="212"/>
      <c r="S4" s="30"/>
      <c r="T4" s="30"/>
      <c r="U4" s="30"/>
    </row>
    <row r="5" spans="1:21" ht="25.5" customHeight="1" thickBot="1" x14ac:dyDescent="0.4">
      <c r="A5" s="30"/>
      <c r="B5" s="30"/>
      <c r="C5" s="36"/>
      <c r="D5" s="37"/>
      <c r="E5" s="36"/>
      <c r="F5" s="36"/>
      <c r="G5" s="38"/>
      <c r="H5" s="38"/>
      <c r="I5" s="38"/>
      <c r="J5" s="38"/>
      <c r="K5" s="38"/>
      <c r="L5" s="38"/>
      <c r="M5" s="38"/>
      <c r="N5" s="38"/>
      <c r="O5" s="38"/>
      <c r="P5" s="30"/>
      <c r="Q5" s="30"/>
      <c r="R5" s="30"/>
      <c r="S5" s="30"/>
      <c r="T5" s="30"/>
      <c r="U5" s="30"/>
    </row>
    <row r="6" spans="1:21" ht="104.25" customHeight="1" thickBot="1" x14ac:dyDescent="0.4">
      <c r="A6" s="213" t="s">
        <v>102</v>
      </c>
      <c r="B6" s="214"/>
      <c r="C6" s="214"/>
      <c r="D6" s="214"/>
      <c r="E6" s="214"/>
      <c r="F6" s="214"/>
      <c r="G6" s="214"/>
      <c r="H6" s="214"/>
      <c r="I6" s="214"/>
      <c r="J6" s="214"/>
      <c r="K6" s="214"/>
      <c r="L6" s="214"/>
      <c r="M6" s="214"/>
      <c r="N6" s="214"/>
      <c r="O6" s="214"/>
      <c r="P6" s="214"/>
      <c r="Q6" s="214"/>
      <c r="R6" s="215"/>
      <c r="S6" s="30"/>
      <c r="T6" s="30"/>
      <c r="U6" s="30"/>
    </row>
    <row r="7" spans="1:21" ht="47.25" customHeight="1" thickBot="1" x14ac:dyDescent="0.4">
      <c r="A7" s="40"/>
      <c r="B7" s="40"/>
      <c r="C7" s="40"/>
      <c r="D7" s="40"/>
      <c r="E7" s="40"/>
      <c r="F7" s="40"/>
      <c r="G7" s="27"/>
      <c r="H7" s="27"/>
      <c r="I7" s="27"/>
      <c r="J7" s="27"/>
      <c r="K7" s="27"/>
      <c r="L7" s="27"/>
      <c r="M7" s="27"/>
      <c r="N7" s="27"/>
      <c r="O7" s="27"/>
      <c r="P7" s="30"/>
      <c r="Q7" s="30"/>
      <c r="R7" s="30"/>
      <c r="S7" s="30"/>
      <c r="T7" s="30"/>
      <c r="U7" s="30"/>
    </row>
    <row r="8" spans="1:21" ht="91.5" customHeight="1" thickBot="1" x14ac:dyDescent="0.4">
      <c r="A8" s="40"/>
      <c r="B8" s="77"/>
      <c r="C8" s="77"/>
      <c r="D8" s="77"/>
      <c r="E8" s="77"/>
      <c r="F8" s="77"/>
      <c r="G8" s="78"/>
      <c r="H8" s="295" t="s">
        <v>140</v>
      </c>
      <c r="I8" s="296"/>
      <c r="J8" s="297"/>
      <c r="K8" s="78"/>
      <c r="L8" s="279" t="s">
        <v>141</v>
      </c>
      <c r="M8" s="280"/>
      <c r="N8" s="281"/>
      <c r="O8" s="78"/>
      <c r="P8" s="272" t="s">
        <v>95</v>
      </c>
      <c r="Q8" s="273"/>
      <c r="R8" s="274"/>
      <c r="S8" s="30"/>
      <c r="T8" s="30"/>
      <c r="U8" s="30"/>
    </row>
    <row r="9" spans="1:21" ht="29.25" customHeight="1" thickBot="1" x14ac:dyDescent="0.4">
      <c r="A9" s="163" t="s">
        <v>0</v>
      </c>
      <c r="B9" s="163" t="s">
        <v>4</v>
      </c>
      <c r="C9" s="163" t="s">
        <v>3</v>
      </c>
      <c r="D9" s="163" t="s">
        <v>1</v>
      </c>
      <c r="E9" s="166" t="s">
        <v>32</v>
      </c>
      <c r="F9" s="166" t="s">
        <v>31</v>
      </c>
      <c r="G9" s="27"/>
      <c r="H9" s="298" t="s">
        <v>140</v>
      </c>
      <c r="I9" s="299"/>
      <c r="J9" s="300"/>
      <c r="K9" s="27"/>
      <c r="L9" s="171" t="s">
        <v>92</v>
      </c>
      <c r="M9" s="171" t="s">
        <v>93</v>
      </c>
      <c r="N9" s="148" t="s">
        <v>94</v>
      </c>
      <c r="O9" s="27"/>
      <c r="P9" s="275"/>
      <c r="Q9" s="276"/>
      <c r="R9" s="277"/>
      <c r="S9" s="30"/>
      <c r="T9" s="30"/>
      <c r="U9" s="30"/>
    </row>
    <row r="10" spans="1:21" ht="33.75" customHeight="1" thickBot="1" x14ac:dyDescent="0.4">
      <c r="A10" s="265"/>
      <c r="B10" s="265"/>
      <c r="C10" s="265"/>
      <c r="D10" s="267"/>
      <c r="E10" s="171"/>
      <c r="F10" s="171"/>
      <c r="G10" s="27"/>
      <c r="H10" s="171" t="s">
        <v>92</v>
      </c>
      <c r="I10" s="171" t="s">
        <v>93</v>
      </c>
      <c r="J10" s="148" t="s">
        <v>94</v>
      </c>
      <c r="K10" s="27"/>
      <c r="L10" s="167"/>
      <c r="M10" s="167"/>
      <c r="N10" s="149"/>
      <c r="O10" s="27"/>
      <c r="P10" s="171" t="s">
        <v>92</v>
      </c>
      <c r="Q10" s="171" t="s">
        <v>93</v>
      </c>
      <c r="R10" s="148" t="s">
        <v>94</v>
      </c>
      <c r="S10" s="30"/>
      <c r="T10" s="30"/>
      <c r="U10" s="30"/>
    </row>
    <row r="11" spans="1:21" ht="55.5" customHeight="1" thickBot="1" x14ac:dyDescent="0.4">
      <c r="A11" s="265"/>
      <c r="B11" s="266"/>
      <c r="C11" s="266"/>
      <c r="D11" s="268"/>
      <c r="E11" s="167"/>
      <c r="F11" s="167"/>
      <c r="G11" s="27"/>
      <c r="H11" s="167"/>
      <c r="I11" s="167"/>
      <c r="J11" s="149"/>
      <c r="K11" s="27"/>
      <c r="L11" s="31"/>
      <c r="M11" s="31"/>
      <c r="N11" s="32"/>
      <c r="O11" s="27"/>
      <c r="P11" s="167"/>
      <c r="Q11" s="167"/>
      <c r="R11" s="149"/>
      <c r="S11" s="30"/>
      <c r="T11" s="30"/>
      <c r="U11" s="30"/>
    </row>
    <row r="12" spans="1:21" ht="86.25" customHeight="1" thickBot="1" x14ac:dyDescent="0.4">
      <c r="A12" s="76">
        <v>1</v>
      </c>
      <c r="B12" s="226" t="s">
        <v>68</v>
      </c>
      <c r="C12" s="226" t="s">
        <v>103</v>
      </c>
      <c r="D12" s="85" t="s">
        <v>2</v>
      </c>
      <c r="E12" s="195" t="s">
        <v>33</v>
      </c>
      <c r="F12" s="195">
        <v>1</v>
      </c>
      <c r="G12" s="38"/>
      <c r="H12" s="293">
        <v>75000</v>
      </c>
      <c r="I12" s="291">
        <f>ROUND(H12*19%,0)</f>
        <v>14250</v>
      </c>
      <c r="J12" s="291">
        <f>ROUND(H12+I12,0)</f>
        <v>89250</v>
      </c>
      <c r="K12" s="38"/>
      <c r="L12" s="150" t="e">
        <f>#REF!</f>
        <v>#REF!</v>
      </c>
      <c r="M12" s="152" t="e">
        <f>ROUND(L12*19%,0)</f>
        <v>#REF!</v>
      </c>
      <c r="N12" s="152" t="e">
        <f>ROUND(L12+M12,0)</f>
        <v>#REF!</v>
      </c>
      <c r="O12" s="38"/>
      <c r="P12" s="150">
        <v>75000</v>
      </c>
      <c r="Q12" s="152">
        <v>14250</v>
      </c>
      <c r="R12" s="152">
        <v>89250</v>
      </c>
      <c r="S12" s="30"/>
      <c r="T12" s="30"/>
      <c r="U12" s="30"/>
    </row>
    <row r="13" spans="1:21" ht="90.75" customHeight="1" thickBot="1" x14ac:dyDescent="0.4">
      <c r="A13" s="76">
        <v>2</v>
      </c>
      <c r="B13" s="227"/>
      <c r="C13" s="247"/>
      <c r="D13" s="85" t="s">
        <v>104</v>
      </c>
      <c r="E13" s="177"/>
      <c r="F13" s="177"/>
      <c r="G13" s="38"/>
      <c r="H13" s="294"/>
      <c r="I13" s="292"/>
      <c r="J13" s="292"/>
      <c r="K13" s="38"/>
      <c r="L13" s="151"/>
      <c r="M13" s="153"/>
      <c r="N13" s="153"/>
      <c r="O13" s="38"/>
      <c r="P13" s="151"/>
      <c r="Q13" s="153"/>
      <c r="R13" s="153"/>
      <c r="S13" s="30"/>
      <c r="T13" s="30"/>
      <c r="U13" s="30"/>
    </row>
    <row r="14" spans="1:21" ht="50.25" customHeight="1" thickBot="1" x14ac:dyDescent="0.4">
      <c r="A14" s="110"/>
      <c r="B14" s="227"/>
      <c r="C14" s="178" t="s">
        <v>118</v>
      </c>
      <c r="D14" s="179"/>
      <c r="E14" s="179"/>
      <c r="F14" s="180"/>
      <c r="G14" s="27"/>
      <c r="H14" s="129"/>
      <c r="I14" s="130"/>
      <c r="J14" s="131">
        <f>SUM(J12)</f>
        <v>89250</v>
      </c>
      <c r="K14" s="27"/>
      <c r="L14" s="43"/>
      <c r="M14" s="44"/>
      <c r="N14" s="45" t="e">
        <f>SUM(N12)</f>
        <v>#REF!</v>
      </c>
      <c r="O14" s="27"/>
      <c r="P14" s="43"/>
      <c r="Q14" s="44"/>
      <c r="R14" s="120">
        <v>89250</v>
      </c>
      <c r="S14" s="30"/>
      <c r="T14" s="30"/>
      <c r="U14" s="30"/>
    </row>
    <row r="15" spans="1:21" ht="50.25" customHeight="1" thickBot="1" x14ac:dyDescent="0.4">
      <c r="A15" s="110"/>
      <c r="B15" s="227"/>
      <c r="C15" s="254"/>
      <c r="D15" s="255"/>
      <c r="E15" s="255"/>
      <c r="F15" s="255"/>
      <c r="G15" s="255"/>
      <c r="H15" s="80"/>
      <c r="I15" s="80"/>
      <c r="J15" s="80"/>
      <c r="K15" s="38"/>
      <c r="L15" s="30"/>
      <c r="M15" s="30"/>
      <c r="N15" s="30"/>
      <c r="O15" s="38"/>
      <c r="P15" s="30"/>
      <c r="Q15" s="30"/>
      <c r="R15" s="30"/>
      <c r="S15" s="30"/>
      <c r="T15" s="30"/>
      <c r="U15" s="30"/>
    </row>
    <row r="16" spans="1:21" ht="50.25" customHeight="1" thickBot="1" x14ac:dyDescent="0.4">
      <c r="A16" s="76">
        <v>1</v>
      </c>
      <c r="B16" s="227"/>
      <c r="C16" s="256" t="s">
        <v>107</v>
      </c>
      <c r="D16" s="124" t="s">
        <v>5</v>
      </c>
      <c r="E16" s="257" t="s">
        <v>33</v>
      </c>
      <c r="F16" s="195">
        <v>1</v>
      </c>
      <c r="G16" s="38"/>
      <c r="H16" s="201">
        <v>995000</v>
      </c>
      <c r="I16" s="201">
        <f>ROUND(H16*19%,0)</f>
        <v>189050</v>
      </c>
      <c r="J16" s="201">
        <f>ROUND(I16+H16,0)</f>
        <v>1184050</v>
      </c>
      <c r="K16" s="38"/>
      <c r="L16" s="248" t="e">
        <f>#REF!</f>
        <v>#REF!</v>
      </c>
      <c r="M16" s="248" t="e">
        <f>ROUND(L16*19%,0)</f>
        <v>#REF!</v>
      </c>
      <c r="N16" s="251" t="e">
        <f>ROUND(M16+L16,0)</f>
        <v>#REF!</v>
      </c>
      <c r="O16" s="38"/>
      <c r="P16" s="248">
        <v>966681</v>
      </c>
      <c r="Q16" s="248">
        <v>183669</v>
      </c>
      <c r="R16" s="251">
        <v>1150350</v>
      </c>
      <c r="S16" s="30"/>
      <c r="T16" s="30"/>
      <c r="U16" s="30"/>
    </row>
    <row r="17" spans="1:21" ht="61.5" customHeight="1" thickBot="1" x14ac:dyDescent="0.4">
      <c r="A17" s="76">
        <v>2</v>
      </c>
      <c r="B17" s="227"/>
      <c r="C17" s="254"/>
      <c r="D17" s="42" t="s">
        <v>6</v>
      </c>
      <c r="E17" s="258"/>
      <c r="F17" s="176"/>
      <c r="G17" s="38"/>
      <c r="H17" s="202"/>
      <c r="I17" s="202"/>
      <c r="J17" s="202"/>
      <c r="K17" s="38"/>
      <c r="L17" s="249"/>
      <c r="M17" s="249"/>
      <c r="N17" s="252"/>
      <c r="O17" s="38"/>
      <c r="P17" s="249"/>
      <c r="Q17" s="249"/>
      <c r="R17" s="252"/>
      <c r="S17" s="30"/>
      <c r="T17" s="30"/>
      <c r="U17" s="30"/>
    </row>
    <row r="18" spans="1:21" ht="50.25" customHeight="1" thickBot="1" x14ac:dyDescent="0.4">
      <c r="A18" s="76">
        <v>3</v>
      </c>
      <c r="B18" s="227"/>
      <c r="C18" s="254"/>
      <c r="D18" s="50" t="s">
        <v>69</v>
      </c>
      <c r="E18" s="258"/>
      <c r="F18" s="176"/>
      <c r="G18" s="38"/>
      <c r="H18" s="202"/>
      <c r="I18" s="202"/>
      <c r="J18" s="202"/>
      <c r="K18" s="38"/>
      <c r="L18" s="249"/>
      <c r="M18" s="249"/>
      <c r="N18" s="252"/>
      <c r="O18" s="38"/>
      <c r="P18" s="249"/>
      <c r="Q18" s="249"/>
      <c r="R18" s="252"/>
      <c r="S18" s="30"/>
      <c r="T18" s="30"/>
      <c r="U18" s="30"/>
    </row>
    <row r="19" spans="1:21" ht="50.25" customHeight="1" thickBot="1" x14ac:dyDescent="0.4">
      <c r="A19" s="76">
        <v>4</v>
      </c>
      <c r="B19" s="227"/>
      <c r="C19" s="254"/>
      <c r="D19" s="50" t="s">
        <v>8</v>
      </c>
      <c r="E19" s="258"/>
      <c r="F19" s="176"/>
      <c r="G19" s="38"/>
      <c r="H19" s="202"/>
      <c r="I19" s="202"/>
      <c r="J19" s="202"/>
      <c r="K19" s="38"/>
      <c r="L19" s="249"/>
      <c r="M19" s="249"/>
      <c r="N19" s="252"/>
      <c r="O19" s="38"/>
      <c r="P19" s="249"/>
      <c r="Q19" s="249"/>
      <c r="R19" s="252"/>
      <c r="S19" s="30"/>
      <c r="T19" s="30"/>
      <c r="U19" s="30"/>
    </row>
    <row r="20" spans="1:21" ht="50.25" customHeight="1" thickBot="1" x14ac:dyDescent="0.4">
      <c r="A20" s="76">
        <v>5</v>
      </c>
      <c r="B20" s="227"/>
      <c r="C20" s="254"/>
      <c r="D20" s="50" t="s">
        <v>70</v>
      </c>
      <c r="E20" s="258"/>
      <c r="F20" s="176"/>
      <c r="G20" s="38"/>
      <c r="H20" s="202"/>
      <c r="I20" s="202"/>
      <c r="J20" s="202"/>
      <c r="K20" s="38"/>
      <c r="L20" s="249"/>
      <c r="M20" s="249"/>
      <c r="N20" s="252"/>
      <c r="O20" s="38"/>
      <c r="P20" s="249"/>
      <c r="Q20" s="249"/>
      <c r="R20" s="252"/>
      <c r="S20" s="30"/>
      <c r="T20" s="30"/>
      <c r="U20" s="30"/>
    </row>
    <row r="21" spans="1:21" ht="72" customHeight="1" thickBot="1" x14ac:dyDescent="0.4">
      <c r="A21" s="76">
        <v>6</v>
      </c>
      <c r="B21" s="227"/>
      <c r="C21" s="254"/>
      <c r="D21" s="50" t="s">
        <v>71</v>
      </c>
      <c r="E21" s="258"/>
      <c r="F21" s="176"/>
      <c r="G21" s="38"/>
      <c r="H21" s="202"/>
      <c r="I21" s="202"/>
      <c r="J21" s="202"/>
      <c r="K21" s="38"/>
      <c r="L21" s="249"/>
      <c r="M21" s="249"/>
      <c r="N21" s="252"/>
      <c r="O21" s="38"/>
      <c r="P21" s="249"/>
      <c r="Q21" s="249"/>
      <c r="R21" s="252"/>
      <c r="S21" s="30"/>
      <c r="T21" s="30"/>
      <c r="U21" s="30"/>
    </row>
    <row r="22" spans="1:21" ht="64.5" customHeight="1" thickBot="1" x14ac:dyDescent="0.4">
      <c r="A22" s="76">
        <v>7</v>
      </c>
      <c r="B22" s="227"/>
      <c r="C22" s="254"/>
      <c r="D22" s="50" t="s">
        <v>9</v>
      </c>
      <c r="E22" s="258"/>
      <c r="F22" s="176"/>
      <c r="G22" s="38"/>
      <c r="H22" s="202"/>
      <c r="I22" s="202"/>
      <c r="J22" s="202"/>
      <c r="K22" s="38"/>
      <c r="L22" s="249"/>
      <c r="M22" s="249"/>
      <c r="N22" s="252"/>
      <c r="O22" s="38"/>
      <c r="P22" s="249"/>
      <c r="Q22" s="249"/>
      <c r="R22" s="252"/>
      <c r="S22" s="30"/>
      <c r="T22" s="30"/>
      <c r="U22" s="30"/>
    </row>
    <row r="23" spans="1:21" ht="66" customHeight="1" thickBot="1" x14ac:dyDescent="0.4">
      <c r="A23" s="76">
        <v>8</v>
      </c>
      <c r="B23" s="227"/>
      <c r="C23" s="254"/>
      <c r="D23" s="124" t="s">
        <v>10</v>
      </c>
      <c r="E23" s="258"/>
      <c r="F23" s="176"/>
      <c r="G23" s="38"/>
      <c r="H23" s="202"/>
      <c r="I23" s="202"/>
      <c r="J23" s="202"/>
      <c r="K23" s="38"/>
      <c r="L23" s="249"/>
      <c r="M23" s="249"/>
      <c r="N23" s="252"/>
      <c r="O23" s="38"/>
      <c r="P23" s="249"/>
      <c r="Q23" s="249"/>
      <c r="R23" s="252"/>
      <c r="S23" s="30"/>
      <c r="T23" s="30"/>
      <c r="U23" s="30"/>
    </row>
    <row r="24" spans="1:21" ht="49.5" customHeight="1" thickBot="1" x14ac:dyDescent="0.4">
      <c r="A24" s="76">
        <v>9</v>
      </c>
      <c r="B24" s="227"/>
      <c r="C24" s="254"/>
      <c r="D24" s="50" t="s">
        <v>72</v>
      </c>
      <c r="E24" s="258"/>
      <c r="F24" s="176"/>
      <c r="G24" s="38"/>
      <c r="H24" s="202"/>
      <c r="I24" s="202"/>
      <c r="J24" s="202"/>
      <c r="K24" s="38"/>
      <c r="L24" s="249"/>
      <c r="M24" s="249"/>
      <c r="N24" s="252"/>
      <c r="O24" s="38"/>
      <c r="P24" s="249"/>
      <c r="Q24" s="249"/>
      <c r="R24" s="252"/>
      <c r="S24" s="30"/>
      <c r="T24" s="30"/>
      <c r="U24" s="30"/>
    </row>
    <row r="25" spans="1:21" ht="49.5" customHeight="1" thickBot="1" x14ac:dyDescent="0.4">
      <c r="A25" s="76">
        <v>10</v>
      </c>
      <c r="B25" s="227"/>
      <c r="C25" s="254"/>
      <c r="D25" s="50" t="s">
        <v>73</v>
      </c>
      <c r="E25" s="258"/>
      <c r="F25" s="176"/>
      <c r="G25" s="38"/>
      <c r="H25" s="202"/>
      <c r="I25" s="202"/>
      <c r="J25" s="202"/>
      <c r="K25" s="38"/>
      <c r="L25" s="249"/>
      <c r="M25" s="249"/>
      <c r="N25" s="252"/>
      <c r="O25" s="38"/>
      <c r="P25" s="249"/>
      <c r="Q25" s="249"/>
      <c r="R25" s="252"/>
      <c r="S25" s="30"/>
      <c r="T25" s="30"/>
      <c r="U25" s="30"/>
    </row>
    <row r="26" spans="1:21" ht="72" customHeight="1" thickBot="1" x14ac:dyDescent="0.4">
      <c r="A26" s="76">
        <v>11</v>
      </c>
      <c r="B26" s="227"/>
      <c r="C26" s="254"/>
      <c r="D26" s="84" t="s">
        <v>74</v>
      </c>
      <c r="E26" s="258"/>
      <c r="F26" s="176"/>
      <c r="G26" s="38"/>
      <c r="H26" s="203"/>
      <c r="I26" s="203"/>
      <c r="J26" s="203"/>
      <c r="K26" s="38"/>
      <c r="L26" s="250"/>
      <c r="M26" s="250"/>
      <c r="N26" s="253"/>
      <c r="O26" s="38"/>
      <c r="P26" s="250"/>
      <c r="Q26" s="250"/>
      <c r="R26" s="253"/>
      <c r="S26" s="30"/>
      <c r="T26" s="30"/>
      <c r="U26" s="30"/>
    </row>
    <row r="27" spans="1:21" ht="49.5" customHeight="1" thickBot="1" x14ac:dyDescent="0.4">
      <c r="A27" s="110"/>
      <c r="B27" s="227"/>
      <c r="C27" s="178" t="s">
        <v>115</v>
      </c>
      <c r="D27" s="179"/>
      <c r="E27" s="179"/>
      <c r="F27" s="180"/>
      <c r="G27" s="38"/>
      <c r="H27" s="132"/>
      <c r="I27" s="44"/>
      <c r="J27" s="96">
        <f>SUM(J16)</f>
        <v>1184050</v>
      </c>
      <c r="K27" s="27"/>
      <c r="L27" s="246"/>
      <c r="M27" s="246"/>
      <c r="N27" s="118" t="e">
        <f>SUM(N16:N26)</f>
        <v>#REF!</v>
      </c>
      <c r="O27" s="27"/>
      <c r="P27" s="246"/>
      <c r="Q27" s="246"/>
      <c r="R27" s="133">
        <v>1150350</v>
      </c>
      <c r="S27" s="102"/>
      <c r="T27" s="30"/>
      <c r="U27" s="30"/>
    </row>
    <row r="28" spans="1:21" ht="49.5" customHeight="1" thickBot="1" x14ac:dyDescent="0.4">
      <c r="A28" s="110"/>
      <c r="B28" s="227"/>
      <c r="C28" s="125"/>
      <c r="D28" s="126"/>
      <c r="E28" s="127"/>
      <c r="F28" s="95"/>
      <c r="G28" s="38"/>
      <c r="H28" s="38"/>
      <c r="I28" s="38"/>
      <c r="J28" s="38"/>
      <c r="K28" s="38"/>
      <c r="L28" s="30"/>
      <c r="M28" s="30"/>
      <c r="N28" s="30"/>
      <c r="O28" s="38"/>
      <c r="P28" s="30"/>
      <c r="Q28" s="30"/>
      <c r="R28" s="30"/>
      <c r="S28" s="30"/>
      <c r="T28" s="30"/>
      <c r="U28" s="30"/>
    </row>
    <row r="29" spans="1:21" ht="69.75" customHeight="1" thickBot="1" x14ac:dyDescent="0.4">
      <c r="A29" s="76">
        <v>1</v>
      </c>
      <c r="B29" s="227"/>
      <c r="C29" s="185" t="s">
        <v>108</v>
      </c>
      <c r="D29" s="84" t="s">
        <v>16</v>
      </c>
      <c r="E29" s="76" t="s">
        <v>33</v>
      </c>
      <c r="F29" s="76">
        <v>1</v>
      </c>
      <c r="G29" s="38"/>
      <c r="H29" s="134">
        <v>21450</v>
      </c>
      <c r="I29" s="134">
        <f>ROUND(H29*19%,0)</f>
        <v>4076</v>
      </c>
      <c r="J29" s="135">
        <f>ROUND(I29+H29,0)</f>
        <v>25526</v>
      </c>
      <c r="K29" s="38"/>
      <c r="L29" s="98" t="e">
        <f>#REF!</f>
        <v>#REF!</v>
      </c>
      <c r="M29" s="61" t="e">
        <f>ROUND(L29*19%,0)</f>
        <v>#REF!</v>
      </c>
      <c r="N29" s="61" t="e">
        <f>ROUND(L29+M29,0)</f>
        <v>#REF!</v>
      </c>
      <c r="O29" s="38"/>
      <c r="P29" s="147">
        <v>20835</v>
      </c>
      <c r="Q29" s="147">
        <v>3959</v>
      </c>
      <c r="R29" s="147">
        <v>24794</v>
      </c>
      <c r="S29" s="30"/>
      <c r="T29" s="30"/>
      <c r="U29" s="30"/>
    </row>
    <row r="30" spans="1:21" ht="49.5" customHeight="1" thickBot="1" x14ac:dyDescent="0.4">
      <c r="A30" s="76">
        <v>2</v>
      </c>
      <c r="B30" s="227"/>
      <c r="C30" s="176"/>
      <c r="D30" s="84" t="s">
        <v>105</v>
      </c>
      <c r="E30" s="76" t="s">
        <v>33</v>
      </c>
      <c r="F30" s="76">
        <v>1</v>
      </c>
      <c r="G30" s="38"/>
      <c r="H30" s="134">
        <v>6270</v>
      </c>
      <c r="I30" s="134">
        <f t="shared" ref="I30:I53" si="0">ROUND(H30*19%,0)</f>
        <v>1191</v>
      </c>
      <c r="J30" s="135">
        <f t="shared" ref="J30:J53" si="1">ROUND(I30+H30,0)</f>
        <v>7461</v>
      </c>
      <c r="K30" s="38"/>
      <c r="L30" s="98" t="e">
        <f>#REF!</f>
        <v>#REF!</v>
      </c>
      <c r="M30" s="61" t="e">
        <f t="shared" ref="M30:M53" si="2">ROUND(L30*19%,0)</f>
        <v>#REF!</v>
      </c>
      <c r="N30" s="61" t="e">
        <f t="shared" ref="N30:N53" si="3">ROUND(L30+M30,0)</f>
        <v>#REF!</v>
      </c>
      <c r="O30" s="38"/>
      <c r="P30" s="147">
        <v>6090</v>
      </c>
      <c r="Q30" s="147">
        <v>1157</v>
      </c>
      <c r="R30" s="147">
        <v>7247</v>
      </c>
      <c r="S30" s="30"/>
      <c r="T30" s="30"/>
      <c r="U30" s="30"/>
    </row>
    <row r="31" spans="1:21" ht="49.5" customHeight="1" thickBot="1" x14ac:dyDescent="0.4">
      <c r="A31" s="76">
        <v>3</v>
      </c>
      <c r="B31" s="227"/>
      <c r="C31" s="176"/>
      <c r="D31" s="50" t="s">
        <v>75</v>
      </c>
      <c r="E31" s="76" t="s">
        <v>33</v>
      </c>
      <c r="F31" s="76">
        <v>1</v>
      </c>
      <c r="G31" s="38"/>
      <c r="H31" s="134">
        <v>5060</v>
      </c>
      <c r="I31" s="134">
        <f t="shared" si="0"/>
        <v>961</v>
      </c>
      <c r="J31" s="135">
        <f t="shared" si="1"/>
        <v>6021</v>
      </c>
      <c r="K31" s="38"/>
      <c r="L31" s="98" t="e">
        <f>#REF!</f>
        <v>#REF!</v>
      </c>
      <c r="M31" s="61" t="e">
        <f t="shared" si="2"/>
        <v>#REF!</v>
      </c>
      <c r="N31" s="61" t="e">
        <f t="shared" si="3"/>
        <v>#REF!</v>
      </c>
      <c r="O31" s="38"/>
      <c r="P31" s="147">
        <v>4915</v>
      </c>
      <c r="Q31" s="147">
        <v>934</v>
      </c>
      <c r="R31" s="147">
        <v>5849</v>
      </c>
      <c r="S31" s="30"/>
      <c r="T31" s="30"/>
      <c r="U31" s="30"/>
    </row>
    <row r="32" spans="1:21" ht="49.5" customHeight="1" thickBot="1" x14ac:dyDescent="0.4">
      <c r="A32" s="76">
        <v>4</v>
      </c>
      <c r="B32" s="227"/>
      <c r="C32" s="176"/>
      <c r="D32" s="50" t="s">
        <v>17</v>
      </c>
      <c r="E32" s="76" t="s">
        <v>33</v>
      </c>
      <c r="F32" s="76">
        <v>1</v>
      </c>
      <c r="G32" s="38"/>
      <c r="H32" s="134">
        <v>15070</v>
      </c>
      <c r="I32" s="134">
        <f t="shared" si="0"/>
        <v>2863</v>
      </c>
      <c r="J32" s="135">
        <f t="shared" si="1"/>
        <v>17933</v>
      </c>
      <c r="K32" s="38"/>
      <c r="L32" s="98" t="e">
        <f>#REF!</f>
        <v>#REF!</v>
      </c>
      <c r="M32" s="61" t="e">
        <f t="shared" si="2"/>
        <v>#REF!</v>
      </c>
      <c r="N32" s="61" t="e">
        <f t="shared" si="3"/>
        <v>#REF!</v>
      </c>
      <c r="O32" s="38"/>
      <c r="P32" s="147">
        <v>14638</v>
      </c>
      <c r="Q32" s="147">
        <v>2781</v>
      </c>
      <c r="R32" s="147">
        <v>17419</v>
      </c>
      <c r="S32" s="30"/>
      <c r="T32" s="30"/>
      <c r="U32" s="30"/>
    </row>
    <row r="33" spans="1:21" ht="49.5" customHeight="1" thickBot="1" x14ac:dyDescent="0.4">
      <c r="A33" s="76">
        <v>5</v>
      </c>
      <c r="B33" s="227"/>
      <c r="C33" s="176"/>
      <c r="D33" s="50" t="s">
        <v>76</v>
      </c>
      <c r="E33" s="76" t="s">
        <v>33</v>
      </c>
      <c r="F33" s="76">
        <v>1</v>
      </c>
      <c r="G33" s="38"/>
      <c r="H33" s="134">
        <v>3850</v>
      </c>
      <c r="I33" s="134">
        <f t="shared" si="0"/>
        <v>732</v>
      </c>
      <c r="J33" s="135">
        <f t="shared" si="1"/>
        <v>4582</v>
      </c>
      <c r="K33" s="38"/>
      <c r="L33" s="98" t="e">
        <f>#REF!</f>
        <v>#REF!</v>
      </c>
      <c r="M33" s="61" t="e">
        <f t="shared" si="2"/>
        <v>#REF!</v>
      </c>
      <c r="N33" s="61" t="e">
        <f t="shared" si="3"/>
        <v>#REF!</v>
      </c>
      <c r="O33" s="38"/>
      <c r="P33" s="147">
        <v>3740</v>
      </c>
      <c r="Q33" s="147">
        <v>711</v>
      </c>
      <c r="R33" s="147">
        <v>4451</v>
      </c>
      <c r="S33" s="30"/>
      <c r="T33" s="30"/>
      <c r="U33" s="30"/>
    </row>
    <row r="34" spans="1:21" ht="69.75" customHeight="1" thickBot="1" x14ac:dyDescent="0.4">
      <c r="A34" s="76">
        <v>6</v>
      </c>
      <c r="B34" s="227"/>
      <c r="C34" s="176"/>
      <c r="D34" s="50" t="s">
        <v>77</v>
      </c>
      <c r="E34" s="76" t="s">
        <v>33</v>
      </c>
      <c r="F34" s="76">
        <v>1</v>
      </c>
      <c r="G34" s="38"/>
      <c r="H34" s="134">
        <v>3960</v>
      </c>
      <c r="I34" s="134">
        <f t="shared" si="0"/>
        <v>752</v>
      </c>
      <c r="J34" s="135">
        <f t="shared" si="1"/>
        <v>4712</v>
      </c>
      <c r="K34" s="38"/>
      <c r="L34" s="98" t="e">
        <f>#REF!</f>
        <v>#REF!</v>
      </c>
      <c r="M34" s="61" t="e">
        <f t="shared" si="2"/>
        <v>#REF!</v>
      </c>
      <c r="N34" s="61" t="e">
        <f t="shared" si="3"/>
        <v>#REF!</v>
      </c>
      <c r="O34" s="38"/>
      <c r="P34" s="147">
        <v>3847</v>
      </c>
      <c r="Q34" s="147">
        <v>731</v>
      </c>
      <c r="R34" s="147">
        <v>4578</v>
      </c>
      <c r="S34" s="30"/>
      <c r="T34" s="30"/>
      <c r="U34" s="30"/>
    </row>
    <row r="35" spans="1:21" ht="69.75" customHeight="1" thickBot="1" x14ac:dyDescent="0.4">
      <c r="A35" s="76">
        <v>7</v>
      </c>
      <c r="B35" s="227"/>
      <c r="C35" s="176"/>
      <c r="D35" s="50" t="s">
        <v>78</v>
      </c>
      <c r="E35" s="76" t="s">
        <v>33</v>
      </c>
      <c r="F35" s="76">
        <v>1</v>
      </c>
      <c r="G35" s="38"/>
      <c r="H35" s="134">
        <v>4620</v>
      </c>
      <c r="I35" s="134">
        <f t="shared" si="0"/>
        <v>878</v>
      </c>
      <c r="J35" s="135">
        <f t="shared" si="1"/>
        <v>5498</v>
      </c>
      <c r="K35" s="38"/>
      <c r="L35" s="98" t="e">
        <f>#REF!</f>
        <v>#REF!</v>
      </c>
      <c r="M35" s="61" t="e">
        <f t="shared" si="2"/>
        <v>#REF!</v>
      </c>
      <c r="N35" s="61" t="e">
        <f t="shared" si="3"/>
        <v>#REF!</v>
      </c>
      <c r="O35" s="38"/>
      <c r="P35" s="147">
        <v>4488</v>
      </c>
      <c r="Q35" s="147">
        <v>853</v>
      </c>
      <c r="R35" s="147">
        <v>5341</v>
      </c>
      <c r="S35" s="30"/>
      <c r="T35" s="30"/>
      <c r="U35" s="30"/>
    </row>
    <row r="36" spans="1:21" ht="69.75" customHeight="1" thickBot="1" x14ac:dyDescent="0.4">
      <c r="A36" s="76">
        <v>8</v>
      </c>
      <c r="B36" s="227"/>
      <c r="C36" s="176"/>
      <c r="D36" s="128" t="s">
        <v>106</v>
      </c>
      <c r="E36" s="76" t="s">
        <v>33</v>
      </c>
      <c r="F36" s="76">
        <v>1</v>
      </c>
      <c r="G36" s="38"/>
      <c r="H36" s="134">
        <v>3080</v>
      </c>
      <c r="I36" s="134">
        <f t="shared" si="0"/>
        <v>585</v>
      </c>
      <c r="J36" s="135">
        <f t="shared" si="1"/>
        <v>3665</v>
      </c>
      <c r="K36" s="38"/>
      <c r="L36" s="98" t="e">
        <f>#REF!</f>
        <v>#REF!</v>
      </c>
      <c r="M36" s="61" t="e">
        <f t="shared" si="2"/>
        <v>#REF!</v>
      </c>
      <c r="N36" s="61" t="e">
        <f t="shared" si="3"/>
        <v>#REF!</v>
      </c>
      <c r="O36" s="38"/>
      <c r="P36" s="147">
        <v>2992</v>
      </c>
      <c r="Q36" s="147">
        <v>568</v>
      </c>
      <c r="R36" s="147">
        <v>3560</v>
      </c>
      <c r="S36" s="30"/>
      <c r="T36" s="30"/>
      <c r="U36" s="30"/>
    </row>
    <row r="37" spans="1:21" ht="69.75" customHeight="1" thickBot="1" x14ac:dyDescent="0.4">
      <c r="A37" s="76">
        <v>9</v>
      </c>
      <c r="B37" s="227"/>
      <c r="C37" s="176"/>
      <c r="D37" s="50" t="s">
        <v>79</v>
      </c>
      <c r="E37" s="76" t="s">
        <v>33</v>
      </c>
      <c r="F37" s="76">
        <v>1</v>
      </c>
      <c r="G37" s="38"/>
      <c r="H37" s="134">
        <v>11880</v>
      </c>
      <c r="I37" s="134">
        <f t="shared" si="0"/>
        <v>2257</v>
      </c>
      <c r="J37" s="135">
        <f t="shared" si="1"/>
        <v>14137</v>
      </c>
      <c r="K37" s="38"/>
      <c r="L37" s="98" t="e">
        <f>#REF!</f>
        <v>#REF!</v>
      </c>
      <c r="M37" s="61" t="e">
        <f t="shared" si="2"/>
        <v>#REF!</v>
      </c>
      <c r="N37" s="61" t="e">
        <f t="shared" si="3"/>
        <v>#REF!</v>
      </c>
      <c r="O37" s="38"/>
      <c r="P37" s="147">
        <v>11539</v>
      </c>
      <c r="Q37" s="147">
        <v>2192</v>
      </c>
      <c r="R37" s="147">
        <v>13731</v>
      </c>
      <c r="S37" s="30"/>
      <c r="T37" s="30"/>
      <c r="U37" s="30"/>
    </row>
    <row r="38" spans="1:21" ht="69.75" customHeight="1" thickBot="1" x14ac:dyDescent="0.4">
      <c r="A38" s="76">
        <v>10</v>
      </c>
      <c r="B38" s="227"/>
      <c r="C38" s="176"/>
      <c r="D38" s="50" t="s">
        <v>80</v>
      </c>
      <c r="E38" s="76" t="s">
        <v>33</v>
      </c>
      <c r="F38" s="76">
        <v>1</v>
      </c>
      <c r="G38" s="38"/>
      <c r="H38" s="134">
        <v>3080</v>
      </c>
      <c r="I38" s="134">
        <f t="shared" si="0"/>
        <v>585</v>
      </c>
      <c r="J38" s="135">
        <f t="shared" si="1"/>
        <v>3665</v>
      </c>
      <c r="K38" s="38"/>
      <c r="L38" s="98" t="e">
        <f>#REF!</f>
        <v>#REF!</v>
      </c>
      <c r="M38" s="61" t="e">
        <f t="shared" si="2"/>
        <v>#REF!</v>
      </c>
      <c r="N38" s="61" t="e">
        <f t="shared" si="3"/>
        <v>#REF!</v>
      </c>
      <c r="O38" s="38"/>
      <c r="P38" s="147">
        <v>2992</v>
      </c>
      <c r="Q38" s="147">
        <v>568</v>
      </c>
      <c r="R38" s="147">
        <v>3560</v>
      </c>
      <c r="S38" s="30"/>
      <c r="T38" s="30"/>
      <c r="U38" s="30"/>
    </row>
    <row r="39" spans="1:21" ht="69.75" customHeight="1" thickBot="1" x14ac:dyDescent="0.4">
      <c r="A39" s="76">
        <v>11</v>
      </c>
      <c r="B39" s="227"/>
      <c r="C39" s="176"/>
      <c r="D39" s="50" t="s">
        <v>81</v>
      </c>
      <c r="E39" s="76" t="s">
        <v>33</v>
      </c>
      <c r="F39" s="76">
        <v>1</v>
      </c>
      <c r="G39" s="38"/>
      <c r="H39" s="134">
        <v>18150</v>
      </c>
      <c r="I39" s="134">
        <f t="shared" si="0"/>
        <v>3449</v>
      </c>
      <c r="J39" s="135">
        <f t="shared" si="1"/>
        <v>21599</v>
      </c>
      <c r="K39" s="38"/>
      <c r="L39" s="98" t="e">
        <f>#REF!</f>
        <v>#REF!</v>
      </c>
      <c r="M39" s="61" t="e">
        <f t="shared" si="2"/>
        <v>#REF!</v>
      </c>
      <c r="N39" s="61" t="e">
        <f t="shared" si="3"/>
        <v>#REF!</v>
      </c>
      <c r="O39" s="38"/>
      <c r="P39" s="147">
        <v>17629</v>
      </c>
      <c r="Q39" s="147">
        <v>3350</v>
      </c>
      <c r="R39" s="147">
        <v>20979</v>
      </c>
      <c r="S39" s="30"/>
      <c r="T39" s="30"/>
      <c r="U39" s="30"/>
    </row>
    <row r="40" spans="1:21" ht="69.75" customHeight="1" thickBot="1" x14ac:dyDescent="0.4">
      <c r="A40" s="76">
        <v>12</v>
      </c>
      <c r="B40" s="227"/>
      <c r="C40" s="176"/>
      <c r="D40" s="50" t="s">
        <v>82</v>
      </c>
      <c r="E40" s="76" t="s">
        <v>33</v>
      </c>
      <c r="F40" s="76">
        <v>1</v>
      </c>
      <c r="G40" s="38"/>
      <c r="H40" s="134">
        <v>4620</v>
      </c>
      <c r="I40" s="134">
        <f t="shared" si="0"/>
        <v>878</v>
      </c>
      <c r="J40" s="135">
        <f t="shared" si="1"/>
        <v>5498</v>
      </c>
      <c r="K40" s="38"/>
      <c r="L40" s="98" t="e">
        <f>#REF!</f>
        <v>#REF!</v>
      </c>
      <c r="M40" s="61" t="e">
        <f t="shared" si="2"/>
        <v>#REF!</v>
      </c>
      <c r="N40" s="61" t="e">
        <f t="shared" si="3"/>
        <v>#REF!</v>
      </c>
      <c r="O40" s="38"/>
      <c r="P40" s="147">
        <v>4488</v>
      </c>
      <c r="Q40" s="147">
        <v>853</v>
      </c>
      <c r="R40" s="147">
        <v>5341</v>
      </c>
      <c r="S40" s="30"/>
      <c r="T40" s="30"/>
      <c r="U40" s="30"/>
    </row>
    <row r="41" spans="1:21" ht="69.75" customHeight="1" thickBot="1" x14ac:dyDescent="0.4">
      <c r="A41" s="76">
        <v>13</v>
      </c>
      <c r="B41" s="227"/>
      <c r="C41" s="176"/>
      <c r="D41" s="50" t="s">
        <v>83</v>
      </c>
      <c r="E41" s="76" t="s">
        <v>33</v>
      </c>
      <c r="F41" s="76">
        <v>1</v>
      </c>
      <c r="G41" s="38"/>
      <c r="H41" s="134">
        <v>3080</v>
      </c>
      <c r="I41" s="134">
        <f t="shared" si="0"/>
        <v>585</v>
      </c>
      <c r="J41" s="135">
        <f t="shared" si="1"/>
        <v>3665</v>
      </c>
      <c r="K41" s="38"/>
      <c r="L41" s="98" t="e">
        <f>#REF!</f>
        <v>#REF!</v>
      </c>
      <c r="M41" s="61" t="e">
        <f t="shared" si="2"/>
        <v>#REF!</v>
      </c>
      <c r="N41" s="61" t="e">
        <f t="shared" si="3"/>
        <v>#REF!</v>
      </c>
      <c r="O41" s="38"/>
      <c r="P41" s="147">
        <v>2992</v>
      </c>
      <c r="Q41" s="147">
        <v>568</v>
      </c>
      <c r="R41" s="147">
        <v>3560</v>
      </c>
      <c r="S41" s="30"/>
      <c r="T41" s="30"/>
      <c r="U41" s="30"/>
    </row>
    <row r="42" spans="1:21" ht="69.75" customHeight="1" thickBot="1" x14ac:dyDescent="0.4">
      <c r="A42" s="76">
        <v>14</v>
      </c>
      <c r="B42" s="227"/>
      <c r="C42" s="176"/>
      <c r="D42" s="50" t="s">
        <v>84</v>
      </c>
      <c r="E42" s="76" t="s">
        <v>33</v>
      </c>
      <c r="F42" s="76">
        <v>1</v>
      </c>
      <c r="G42" s="38"/>
      <c r="H42" s="134">
        <v>5060</v>
      </c>
      <c r="I42" s="134">
        <f t="shared" si="0"/>
        <v>961</v>
      </c>
      <c r="J42" s="135">
        <f t="shared" si="1"/>
        <v>6021</v>
      </c>
      <c r="K42" s="38"/>
      <c r="L42" s="98" t="e">
        <f>#REF!</f>
        <v>#REF!</v>
      </c>
      <c r="M42" s="61" t="e">
        <f t="shared" si="2"/>
        <v>#REF!</v>
      </c>
      <c r="N42" s="61" t="e">
        <f t="shared" si="3"/>
        <v>#REF!</v>
      </c>
      <c r="O42" s="38"/>
      <c r="P42" s="147">
        <v>4915</v>
      </c>
      <c r="Q42" s="147">
        <v>934</v>
      </c>
      <c r="R42" s="147">
        <v>5849</v>
      </c>
      <c r="S42" s="30"/>
      <c r="T42" s="30"/>
      <c r="U42" s="30"/>
    </row>
    <row r="43" spans="1:21" ht="69.75" customHeight="1" thickBot="1" x14ac:dyDescent="0.4">
      <c r="A43" s="76">
        <v>15</v>
      </c>
      <c r="B43" s="227"/>
      <c r="C43" s="176"/>
      <c r="D43" s="50" t="s">
        <v>85</v>
      </c>
      <c r="E43" s="76" t="s">
        <v>33</v>
      </c>
      <c r="F43" s="76">
        <v>1</v>
      </c>
      <c r="G43" s="38"/>
      <c r="H43" s="134">
        <v>5060</v>
      </c>
      <c r="I43" s="134">
        <f t="shared" si="0"/>
        <v>961</v>
      </c>
      <c r="J43" s="135">
        <f t="shared" si="1"/>
        <v>6021</v>
      </c>
      <c r="K43" s="38"/>
      <c r="L43" s="98" t="e">
        <f>#REF!</f>
        <v>#REF!</v>
      </c>
      <c r="M43" s="61" t="e">
        <f t="shared" si="2"/>
        <v>#REF!</v>
      </c>
      <c r="N43" s="61" t="e">
        <f t="shared" si="3"/>
        <v>#REF!</v>
      </c>
      <c r="O43" s="38"/>
      <c r="P43" s="147">
        <v>4915</v>
      </c>
      <c r="Q43" s="147">
        <v>934</v>
      </c>
      <c r="R43" s="147">
        <v>5849</v>
      </c>
      <c r="S43" s="30"/>
      <c r="T43" s="30"/>
      <c r="U43" s="30"/>
    </row>
    <row r="44" spans="1:21" ht="69.75" customHeight="1" thickBot="1" x14ac:dyDescent="0.4">
      <c r="A44" s="76">
        <v>16</v>
      </c>
      <c r="B44" s="227"/>
      <c r="C44" s="176"/>
      <c r="D44" s="50" t="s">
        <v>86</v>
      </c>
      <c r="E44" s="76" t="s">
        <v>33</v>
      </c>
      <c r="F44" s="76">
        <v>1</v>
      </c>
      <c r="G44" s="38"/>
      <c r="H44" s="134">
        <v>6270</v>
      </c>
      <c r="I44" s="134">
        <f t="shared" si="0"/>
        <v>1191</v>
      </c>
      <c r="J44" s="135">
        <f t="shared" si="1"/>
        <v>7461</v>
      </c>
      <c r="K44" s="38"/>
      <c r="L44" s="98" t="e">
        <f>#REF!</f>
        <v>#REF!</v>
      </c>
      <c r="M44" s="61" t="e">
        <f t="shared" si="2"/>
        <v>#REF!</v>
      </c>
      <c r="N44" s="61" t="e">
        <f t="shared" si="3"/>
        <v>#REF!</v>
      </c>
      <c r="O44" s="38"/>
      <c r="P44" s="147">
        <v>6090</v>
      </c>
      <c r="Q44" s="147">
        <v>1157</v>
      </c>
      <c r="R44" s="147">
        <v>7247</v>
      </c>
      <c r="S44" s="30"/>
      <c r="T44" s="30"/>
      <c r="U44" s="30"/>
    </row>
    <row r="45" spans="1:21" ht="69.75" customHeight="1" thickBot="1" x14ac:dyDescent="0.4">
      <c r="A45" s="76">
        <v>17</v>
      </c>
      <c r="B45" s="227"/>
      <c r="C45" s="176"/>
      <c r="D45" s="50" t="s">
        <v>49</v>
      </c>
      <c r="E45" s="76" t="s">
        <v>33</v>
      </c>
      <c r="F45" s="76">
        <v>1</v>
      </c>
      <c r="G45" s="38"/>
      <c r="H45" s="134">
        <v>5060</v>
      </c>
      <c r="I45" s="134">
        <f t="shared" si="0"/>
        <v>961</v>
      </c>
      <c r="J45" s="135">
        <f t="shared" si="1"/>
        <v>6021</v>
      </c>
      <c r="K45" s="38"/>
      <c r="L45" s="98" t="e">
        <f>#REF!</f>
        <v>#REF!</v>
      </c>
      <c r="M45" s="61" t="e">
        <f t="shared" si="2"/>
        <v>#REF!</v>
      </c>
      <c r="N45" s="61" t="e">
        <f t="shared" si="3"/>
        <v>#REF!</v>
      </c>
      <c r="O45" s="38"/>
      <c r="P45" s="147">
        <v>4915</v>
      </c>
      <c r="Q45" s="147">
        <v>934</v>
      </c>
      <c r="R45" s="147">
        <v>5849</v>
      </c>
      <c r="S45" s="30"/>
      <c r="T45" s="30"/>
      <c r="U45" s="30"/>
    </row>
    <row r="46" spans="1:21" ht="77.25" customHeight="1" thickBot="1" x14ac:dyDescent="0.4">
      <c r="A46" s="76">
        <v>18</v>
      </c>
      <c r="B46" s="227"/>
      <c r="C46" s="176"/>
      <c r="D46" s="50" t="s">
        <v>87</v>
      </c>
      <c r="E46" s="76" t="s">
        <v>33</v>
      </c>
      <c r="F46" s="76">
        <v>1</v>
      </c>
      <c r="G46" s="38"/>
      <c r="H46" s="134">
        <v>4840</v>
      </c>
      <c r="I46" s="134">
        <f t="shared" si="0"/>
        <v>920</v>
      </c>
      <c r="J46" s="135">
        <f t="shared" si="1"/>
        <v>5760</v>
      </c>
      <c r="K46" s="38"/>
      <c r="L46" s="98" t="e">
        <f>#REF!</f>
        <v>#REF!</v>
      </c>
      <c r="M46" s="61" t="e">
        <f t="shared" si="2"/>
        <v>#REF!</v>
      </c>
      <c r="N46" s="61" t="e">
        <f t="shared" si="3"/>
        <v>#REF!</v>
      </c>
      <c r="O46" s="38"/>
      <c r="P46" s="147">
        <v>4701</v>
      </c>
      <c r="Q46" s="147">
        <v>893</v>
      </c>
      <c r="R46" s="147">
        <v>5594</v>
      </c>
      <c r="S46" s="30"/>
      <c r="T46" s="30"/>
      <c r="U46" s="30"/>
    </row>
    <row r="47" spans="1:21" ht="49.5" customHeight="1" thickBot="1" x14ac:dyDescent="0.4">
      <c r="A47" s="76">
        <v>19</v>
      </c>
      <c r="B47" s="227"/>
      <c r="C47" s="176"/>
      <c r="D47" s="50" t="s">
        <v>88</v>
      </c>
      <c r="E47" s="76" t="s">
        <v>33</v>
      </c>
      <c r="F47" s="76">
        <v>1</v>
      </c>
      <c r="G47" s="38"/>
      <c r="H47" s="134">
        <v>18700</v>
      </c>
      <c r="I47" s="134">
        <f t="shared" si="0"/>
        <v>3553</v>
      </c>
      <c r="J47" s="135">
        <f t="shared" si="1"/>
        <v>22253</v>
      </c>
      <c r="K47" s="38"/>
      <c r="L47" s="98" t="e">
        <f>#REF!</f>
        <v>#REF!</v>
      </c>
      <c r="M47" s="61" t="e">
        <f t="shared" si="2"/>
        <v>#REF!</v>
      </c>
      <c r="N47" s="61" t="e">
        <f t="shared" si="3"/>
        <v>#REF!</v>
      </c>
      <c r="O47" s="38"/>
      <c r="P47" s="147">
        <v>18164</v>
      </c>
      <c r="Q47" s="147">
        <v>3451</v>
      </c>
      <c r="R47" s="147">
        <v>21615</v>
      </c>
      <c r="S47" s="30"/>
      <c r="T47" s="30"/>
      <c r="U47" s="30"/>
    </row>
    <row r="48" spans="1:21" ht="62.25" customHeight="1" thickBot="1" x14ac:dyDescent="0.4">
      <c r="A48" s="76">
        <v>20</v>
      </c>
      <c r="B48" s="227"/>
      <c r="C48" s="176"/>
      <c r="D48" s="50" t="s">
        <v>89</v>
      </c>
      <c r="E48" s="76" t="s">
        <v>33</v>
      </c>
      <c r="F48" s="76">
        <v>1</v>
      </c>
      <c r="G48" s="38"/>
      <c r="H48" s="134">
        <v>20900</v>
      </c>
      <c r="I48" s="134">
        <f t="shared" si="0"/>
        <v>3971</v>
      </c>
      <c r="J48" s="135">
        <f t="shared" si="1"/>
        <v>24871</v>
      </c>
      <c r="K48" s="38"/>
      <c r="L48" s="98" t="e">
        <f>#REF!</f>
        <v>#REF!</v>
      </c>
      <c r="M48" s="61" t="e">
        <f t="shared" si="2"/>
        <v>#REF!</v>
      </c>
      <c r="N48" s="61" t="e">
        <f t="shared" si="3"/>
        <v>#REF!</v>
      </c>
      <c r="O48" s="38"/>
      <c r="P48" s="147">
        <v>20300</v>
      </c>
      <c r="Q48" s="147">
        <v>3857</v>
      </c>
      <c r="R48" s="147">
        <v>24157</v>
      </c>
      <c r="S48" s="30"/>
      <c r="T48" s="30"/>
      <c r="U48" s="30"/>
    </row>
    <row r="49" spans="1:21" ht="62.25" customHeight="1" thickBot="1" x14ac:dyDescent="0.4">
      <c r="A49" s="76">
        <v>21</v>
      </c>
      <c r="B49" s="227"/>
      <c r="C49" s="176"/>
      <c r="D49" s="50" t="s">
        <v>90</v>
      </c>
      <c r="E49" s="76" t="s">
        <v>33</v>
      </c>
      <c r="F49" s="76">
        <v>1</v>
      </c>
      <c r="G49" s="38"/>
      <c r="H49" s="134">
        <v>547800</v>
      </c>
      <c r="I49" s="134">
        <f t="shared" si="0"/>
        <v>104082</v>
      </c>
      <c r="J49" s="135">
        <f t="shared" si="1"/>
        <v>651882</v>
      </c>
      <c r="K49" s="38"/>
      <c r="L49" s="136" t="e">
        <f>#REF!</f>
        <v>#REF!</v>
      </c>
      <c r="M49" s="61" t="e">
        <f t="shared" si="2"/>
        <v>#REF!</v>
      </c>
      <c r="N49" s="61" t="e">
        <f t="shared" si="3"/>
        <v>#REF!</v>
      </c>
      <c r="O49" s="38"/>
      <c r="P49" s="147">
        <v>532079</v>
      </c>
      <c r="Q49" s="147">
        <v>101095</v>
      </c>
      <c r="R49" s="147">
        <v>633174</v>
      </c>
      <c r="S49" s="30"/>
      <c r="T49" s="30"/>
      <c r="U49" s="30"/>
    </row>
    <row r="50" spans="1:21" ht="62.25" customHeight="1" thickBot="1" x14ac:dyDescent="0.4">
      <c r="A50" s="76">
        <v>22</v>
      </c>
      <c r="B50" s="227"/>
      <c r="C50" s="176"/>
      <c r="D50" s="50" t="s">
        <v>91</v>
      </c>
      <c r="E50" s="76" t="s">
        <v>33</v>
      </c>
      <c r="F50" s="76">
        <v>1</v>
      </c>
      <c r="G50" s="38"/>
      <c r="H50" s="134">
        <v>134200</v>
      </c>
      <c r="I50" s="134">
        <f t="shared" si="0"/>
        <v>25498</v>
      </c>
      <c r="J50" s="135">
        <f t="shared" si="1"/>
        <v>159698</v>
      </c>
      <c r="K50" s="38"/>
      <c r="L50" s="136" t="e">
        <f>#REF!</f>
        <v>#REF!</v>
      </c>
      <c r="M50" s="61" t="e">
        <f t="shared" si="2"/>
        <v>#REF!</v>
      </c>
      <c r="N50" s="61" t="e">
        <f t="shared" si="3"/>
        <v>#REF!</v>
      </c>
      <c r="O50" s="38"/>
      <c r="P50" s="147">
        <v>130349</v>
      </c>
      <c r="Q50" s="147">
        <v>24766</v>
      </c>
      <c r="R50" s="147">
        <v>155115</v>
      </c>
      <c r="S50" s="30"/>
      <c r="T50" s="30"/>
      <c r="U50" s="30"/>
    </row>
    <row r="51" spans="1:21" ht="62.25" customHeight="1" thickBot="1" x14ac:dyDescent="0.4">
      <c r="A51" s="76">
        <v>23</v>
      </c>
      <c r="B51" s="227"/>
      <c r="C51" s="176"/>
      <c r="D51" s="50" t="s">
        <v>6</v>
      </c>
      <c r="E51" s="76" t="s">
        <v>33</v>
      </c>
      <c r="F51" s="76">
        <v>1</v>
      </c>
      <c r="G51" s="27"/>
      <c r="H51" s="134">
        <v>87120</v>
      </c>
      <c r="I51" s="134">
        <f t="shared" si="0"/>
        <v>16553</v>
      </c>
      <c r="J51" s="135">
        <f t="shared" si="1"/>
        <v>103673</v>
      </c>
      <c r="K51" s="27"/>
      <c r="L51" s="98" t="e">
        <f>#REF!</f>
        <v>#REF!</v>
      </c>
      <c r="M51" s="61" t="e">
        <f t="shared" si="2"/>
        <v>#REF!</v>
      </c>
      <c r="N51" s="61" t="e">
        <f t="shared" si="3"/>
        <v>#REF!</v>
      </c>
      <c r="O51" s="27"/>
      <c r="P51" s="147">
        <v>84620</v>
      </c>
      <c r="Q51" s="147">
        <v>16078</v>
      </c>
      <c r="R51" s="147">
        <v>100698</v>
      </c>
      <c r="S51" s="30"/>
      <c r="T51" s="30"/>
      <c r="U51" s="30"/>
    </row>
    <row r="52" spans="1:21" ht="62.25" customHeight="1" thickBot="1" x14ac:dyDescent="0.4">
      <c r="A52" s="76">
        <v>24</v>
      </c>
      <c r="B52" s="227"/>
      <c r="C52" s="176"/>
      <c r="D52" s="50" t="s">
        <v>72</v>
      </c>
      <c r="E52" s="76" t="s">
        <v>33</v>
      </c>
      <c r="F52" s="76">
        <v>1</v>
      </c>
      <c r="G52" s="38"/>
      <c r="H52" s="134">
        <v>95700</v>
      </c>
      <c r="I52" s="134">
        <f t="shared" si="0"/>
        <v>18183</v>
      </c>
      <c r="J52" s="135">
        <f t="shared" si="1"/>
        <v>113883</v>
      </c>
      <c r="K52" s="38"/>
      <c r="L52" s="98" t="e">
        <f>#REF!</f>
        <v>#REF!</v>
      </c>
      <c r="M52" s="61" t="e">
        <f t="shared" si="2"/>
        <v>#REF!</v>
      </c>
      <c r="N52" s="61" t="e">
        <f t="shared" si="3"/>
        <v>#REF!</v>
      </c>
      <c r="O52" s="38"/>
      <c r="P52" s="147">
        <v>92954</v>
      </c>
      <c r="Q52" s="147">
        <v>17661</v>
      </c>
      <c r="R52" s="147">
        <v>110615</v>
      </c>
      <c r="S52" s="30"/>
      <c r="T52" s="30"/>
      <c r="U52" s="30"/>
    </row>
    <row r="53" spans="1:21" ht="62.25" customHeight="1" thickBot="1" x14ac:dyDescent="0.4">
      <c r="A53" s="76">
        <v>25</v>
      </c>
      <c r="B53" s="227"/>
      <c r="C53" s="177"/>
      <c r="D53" s="50" t="s">
        <v>73</v>
      </c>
      <c r="E53" s="76" t="s">
        <v>33</v>
      </c>
      <c r="F53" s="76">
        <v>1</v>
      </c>
      <c r="G53" s="27"/>
      <c r="H53" s="134">
        <v>148500</v>
      </c>
      <c r="I53" s="134">
        <f t="shared" si="0"/>
        <v>28215</v>
      </c>
      <c r="J53" s="135">
        <f t="shared" si="1"/>
        <v>176715</v>
      </c>
      <c r="K53" s="27"/>
      <c r="L53" s="63" t="e">
        <f>#REF!</f>
        <v>#REF!</v>
      </c>
      <c r="M53" s="62" t="e">
        <f t="shared" si="2"/>
        <v>#REF!</v>
      </c>
      <c r="N53" s="62" t="e">
        <f t="shared" si="3"/>
        <v>#REF!</v>
      </c>
      <c r="O53" s="27"/>
      <c r="P53" s="147">
        <v>144239</v>
      </c>
      <c r="Q53" s="147">
        <v>27405</v>
      </c>
      <c r="R53" s="147">
        <v>171644</v>
      </c>
      <c r="S53" s="30"/>
      <c r="T53" s="30"/>
      <c r="U53" s="30"/>
    </row>
    <row r="54" spans="1:21" ht="62.25" customHeight="1" thickBot="1" x14ac:dyDescent="0.4">
      <c r="A54" s="52"/>
      <c r="B54" s="186"/>
      <c r="C54" s="178" t="s">
        <v>123</v>
      </c>
      <c r="D54" s="179"/>
      <c r="E54" s="179"/>
      <c r="F54" s="180"/>
      <c r="G54" s="71"/>
      <c r="H54" s="137"/>
      <c r="I54" s="137"/>
      <c r="J54" s="138">
        <f>SUM(J29:J53)</f>
        <v>1408221</v>
      </c>
      <c r="K54" s="139"/>
      <c r="L54" s="246"/>
      <c r="M54" s="246"/>
      <c r="N54" s="118" t="e">
        <f>SUM(N43:N53)</f>
        <v>#REF!</v>
      </c>
      <c r="O54" s="139"/>
      <c r="P54" s="142"/>
      <c r="Q54" s="105"/>
      <c r="R54" s="120">
        <v>1367816</v>
      </c>
      <c r="S54" s="30"/>
      <c r="T54" s="30"/>
      <c r="U54" s="30"/>
    </row>
    <row r="55" spans="1:21" ht="62.25" customHeight="1" thickBot="1" x14ac:dyDescent="0.4">
      <c r="A55" s="36"/>
      <c r="B55" s="36"/>
      <c r="C55" s="36"/>
      <c r="D55" s="37"/>
      <c r="E55" s="36"/>
      <c r="F55" s="36"/>
      <c r="G55" s="71"/>
      <c r="H55" s="140"/>
      <c r="I55" s="140"/>
      <c r="J55" s="141"/>
      <c r="K55" s="71"/>
      <c r="L55" s="71"/>
      <c r="M55" s="71"/>
      <c r="N55" s="71"/>
      <c r="O55" s="71"/>
      <c r="P55" s="30"/>
      <c r="Q55" s="30"/>
      <c r="R55" s="30"/>
      <c r="S55" s="30"/>
      <c r="T55" s="30"/>
      <c r="U55" s="30"/>
    </row>
    <row r="56" spans="1:21" ht="52.5" customHeight="1" thickBot="1" x14ac:dyDescent="0.4">
      <c r="A56" s="282" t="s">
        <v>131</v>
      </c>
      <c r="B56" s="283"/>
      <c r="C56" s="283"/>
      <c r="D56" s="283"/>
      <c r="E56" s="283"/>
      <c r="F56" s="284"/>
      <c r="G56" s="142"/>
      <c r="H56" s="43"/>
      <c r="I56" s="43"/>
      <c r="J56" s="143">
        <f>J14+J27+J54</f>
        <v>2681521</v>
      </c>
      <c r="K56" s="142"/>
      <c r="L56" s="142"/>
      <c r="M56" s="142"/>
      <c r="N56" s="142"/>
      <c r="O56" s="142"/>
      <c r="P56" s="30"/>
      <c r="Q56" s="30"/>
      <c r="R56" s="144">
        <v>2607416</v>
      </c>
      <c r="S56" s="30"/>
      <c r="T56" s="30"/>
      <c r="U56" s="30"/>
    </row>
    <row r="57" spans="1:21" ht="20.399999999999999" x14ac:dyDescent="0.35">
      <c r="A57" s="33"/>
      <c r="B57" s="30"/>
      <c r="C57" s="30"/>
      <c r="D57" s="69"/>
      <c r="E57" s="70"/>
      <c r="F57" s="70"/>
      <c r="G57" s="145"/>
      <c r="H57" s="145"/>
      <c r="I57" s="145"/>
      <c r="J57" s="145"/>
      <c r="K57" s="145"/>
      <c r="L57" s="145"/>
      <c r="M57" s="145"/>
      <c r="N57" s="145"/>
      <c r="O57" s="145"/>
      <c r="P57" s="30"/>
      <c r="Q57" s="30"/>
      <c r="R57" s="30"/>
      <c r="S57" s="30"/>
      <c r="T57" s="30"/>
      <c r="U57" s="30"/>
    </row>
    <row r="58" spans="1:21" ht="20.399999999999999" x14ac:dyDescent="0.35">
      <c r="A58" s="30"/>
      <c r="B58" s="30"/>
      <c r="C58" s="30"/>
      <c r="D58" s="69"/>
      <c r="E58" s="70"/>
      <c r="F58" s="70"/>
      <c r="G58" s="146"/>
      <c r="H58" s="146"/>
      <c r="I58" s="146"/>
      <c r="J58" s="146"/>
      <c r="K58" s="146"/>
      <c r="L58" s="146"/>
      <c r="M58" s="146"/>
      <c r="N58" s="146"/>
      <c r="O58" s="146"/>
      <c r="P58" s="30"/>
      <c r="Q58" s="30"/>
      <c r="R58" s="30"/>
      <c r="S58" s="30"/>
      <c r="T58" s="30"/>
      <c r="U58" s="30"/>
    </row>
    <row r="59" spans="1:21" s="2" customFormat="1" ht="20.100000000000001" customHeight="1" x14ac:dyDescent="0.45">
      <c r="A59" s="24"/>
      <c r="B59" s="102" t="s">
        <v>151</v>
      </c>
      <c r="C59" s="30"/>
      <c r="D59" s="69"/>
      <c r="E59" s="70"/>
      <c r="F59" s="24"/>
      <c r="G59" s="29"/>
      <c r="H59" s="29"/>
      <c r="I59" s="29"/>
      <c r="J59" s="29"/>
      <c r="K59" s="29"/>
      <c r="L59" s="29"/>
      <c r="M59" s="29"/>
      <c r="N59" s="29"/>
      <c r="O59" s="29"/>
    </row>
    <row r="60" spans="1:21" s="2" customFormat="1" ht="20.100000000000001" customHeight="1" x14ac:dyDescent="0.45">
      <c r="A60" s="24"/>
      <c r="B60" s="72" t="s">
        <v>147</v>
      </c>
      <c r="C60" s="30"/>
      <c r="D60" s="69"/>
      <c r="E60" s="70"/>
      <c r="F60" s="24"/>
      <c r="G60" s="28"/>
      <c r="H60" s="28"/>
      <c r="I60" s="28"/>
      <c r="J60" s="28"/>
      <c r="K60" s="28"/>
      <c r="L60" s="28"/>
      <c r="M60" s="28"/>
      <c r="N60" s="28"/>
      <c r="O60" s="28"/>
    </row>
    <row r="61" spans="1:21" ht="23.4" x14ac:dyDescent="0.45">
      <c r="A61" s="13"/>
      <c r="B61" s="102" t="s">
        <v>155</v>
      </c>
      <c r="C61" s="30"/>
      <c r="D61" s="69"/>
      <c r="E61" s="70"/>
      <c r="F61" s="18"/>
    </row>
    <row r="62" spans="1:21" ht="23.4" x14ac:dyDescent="0.45">
      <c r="A62" s="13"/>
      <c r="B62" s="92" t="s">
        <v>148</v>
      </c>
      <c r="C62" s="92"/>
      <c r="D62" s="112"/>
      <c r="E62" s="112"/>
      <c r="F62" s="18"/>
    </row>
    <row r="63" spans="1:21" ht="23.4" x14ac:dyDescent="0.45">
      <c r="A63" s="13"/>
      <c r="B63" s="304" t="s">
        <v>149</v>
      </c>
      <c r="C63" s="305"/>
      <c r="D63" s="305"/>
      <c r="E63" s="305"/>
      <c r="F63" s="19"/>
    </row>
    <row r="64" spans="1:21" ht="98.25" customHeight="1" x14ac:dyDescent="0.3">
      <c r="B64" s="305"/>
      <c r="C64" s="305"/>
      <c r="D64" s="305"/>
      <c r="E64" s="305"/>
    </row>
  </sheetData>
  <mergeCells count="57">
    <mergeCell ref="N9:N10"/>
    <mergeCell ref="H10:H11"/>
    <mergeCell ref="I10:I11"/>
    <mergeCell ref="J10:J11"/>
    <mergeCell ref="A1:R1"/>
    <mergeCell ref="A2:C4"/>
    <mergeCell ref="D2:R4"/>
    <mergeCell ref="A6:R6"/>
    <mergeCell ref="H8:J9"/>
    <mergeCell ref="L8:N8"/>
    <mergeCell ref="P8:R9"/>
    <mergeCell ref="A9:A11"/>
    <mergeCell ref="B9:B11"/>
    <mergeCell ref="C9:C11"/>
    <mergeCell ref="R12:R13"/>
    <mergeCell ref="P10:P11"/>
    <mergeCell ref="Q10:Q11"/>
    <mergeCell ref="R10:R11"/>
    <mergeCell ref="B12:B54"/>
    <mergeCell ref="C12:C13"/>
    <mergeCell ref="E12:E13"/>
    <mergeCell ref="F12:F13"/>
    <mergeCell ref="H12:H13"/>
    <mergeCell ref="I12:I13"/>
    <mergeCell ref="J12:J13"/>
    <mergeCell ref="D9:D11"/>
    <mergeCell ref="E9:E11"/>
    <mergeCell ref="F9:F11"/>
    <mergeCell ref="L9:L10"/>
    <mergeCell ref="M9:M10"/>
    <mergeCell ref="L12:L13"/>
    <mergeCell ref="M12:M13"/>
    <mergeCell ref="N12:N13"/>
    <mergeCell ref="P12:P13"/>
    <mergeCell ref="Q12:Q13"/>
    <mergeCell ref="C14:F14"/>
    <mergeCell ref="C15:G15"/>
    <mergeCell ref="C16:C26"/>
    <mergeCell ref="E16:E26"/>
    <mergeCell ref="F16:F26"/>
    <mergeCell ref="R16:R26"/>
    <mergeCell ref="C27:F27"/>
    <mergeCell ref="L27:M27"/>
    <mergeCell ref="P27:Q27"/>
    <mergeCell ref="C29:C53"/>
    <mergeCell ref="I16:I26"/>
    <mergeCell ref="J16:J26"/>
    <mergeCell ref="L16:L26"/>
    <mergeCell ref="M16:M26"/>
    <mergeCell ref="N16:N26"/>
    <mergeCell ref="P16:P26"/>
    <mergeCell ref="H16:H26"/>
    <mergeCell ref="C54:F54"/>
    <mergeCell ref="L54:M54"/>
    <mergeCell ref="A56:F56"/>
    <mergeCell ref="B63:E64"/>
    <mergeCell ref="Q16:Q26"/>
  </mergeCells>
  <printOptions horizontalCentered="1"/>
  <pageMargins left="0.70866141732283472" right="0.70866141732283472" top="0.74803149606299213" bottom="0.74803149606299213" header="0.31496062992125984" footer="0.31496062992125984"/>
  <pageSetup scale="54" orientation="landscape"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R23"/>
  <sheetViews>
    <sheetView showGridLines="0" tabSelected="1" topLeftCell="A7" zoomScale="55" zoomScaleNormal="55" workbookViewId="0">
      <selection activeCell="J11" sqref="J11:K11"/>
    </sheetView>
  </sheetViews>
  <sheetFormatPr baseColWidth="10" defaultColWidth="11.44140625" defaultRowHeight="15.6" x14ac:dyDescent="0.3"/>
  <cols>
    <col min="1" max="1" width="11.44140625" style="3"/>
    <col min="2" max="2" width="21.109375" style="3" customWidth="1"/>
    <col min="3" max="3" width="35.109375" style="3" customWidth="1"/>
    <col min="4" max="4" width="33.33203125" style="3" customWidth="1"/>
    <col min="5" max="5" width="26.88671875" style="6" customWidth="1"/>
    <col min="6" max="7" width="17.33203125" style="7" customWidth="1"/>
    <col min="8" max="8" width="16.6640625" style="7" customWidth="1"/>
    <col min="9" max="10" width="21.109375" style="3" customWidth="1"/>
    <col min="11" max="11" width="23.6640625" style="3" customWidth="1"/>
    <col min="12" max="12" width="11.44140625" style="3"/>
    <col min="13" max="13" width="24.109375" style="9" bestFit="1" customWidth="1"/>
    <col min="14" max="14" width="16.44140625" style="9" customWidth="1"/>
    <col min="15" max="15" width="11.44140625" style="9"/>
    <col min="16" max="16" width="20.6640625" style="9" customWidth="1"/>
    <col min="17" max="17" width="11.44140625" style="9"/>
    <col min="18" max="16384" width="11.44140625" style="3"/>
  </cols>
  <sheetData>
    <row r="1" spans="2:18" ht="46.5" customHeight="1" thickBot="1" x14ac:dyDescent="0.35">
      <c r="B1" s="157" t="s">
        <v>154</v>
      </c>
      <c r="C1" s="158"/>
      <c r="D1" s="158"/>
      <c r="E1" s="158"/>
      <c r="F1" s="158"/>
      <c r="G1" s="158"/>
      <c r="H1" s="158"/>
      <c r="I1" s="158"/>
      <c r="J1" s="158"/>
      <c r="K1" s="159"/>
    </row>
    <row r="2" spans="2:18" ht="56.25" customHeight="1" thickBot="1" x14ac:dyDescent="0.35">
      <c r="B2" s="311" t="s">
        <v>150</v>
      </c>
      <c r="C2" s="312"/>
      <c r="D2" s="312"/>
      <c r="E2" s="312"/>
      <c r="F2" s="312"/>
      <c r="G2" s="312"/>
      <c r="H2" s="312"/>
      <c r="I2" s="312"/>
      <c r="J2" s="312"/>
      <c r="K2" s="313"/>
    </row>
    <row r="3" spans="2:18" ht="32.25" customHeight="1" x14ac:dyDescent="0.45">
      <c r="B3" s="14"/>
      <c r="C3" s="13"/>
      <c r="D3" s="233" t="s">
        <v>129</v>
      </c>
      <c r="E3" s="234"/>
      <c r="F3" s="234"/>
      <c r="G3" s="234"/>
      <c r="H3" s="234"/>
      <c r="I3" s="234"/>
      <c r="J3" s="234"/>
      <c r="K3" s="235"/>
    </row>
    <row r="4" spans="2:18" ht="32.25" customHeight="1" x14ac:dyDescent="0.45">
      <c r="B4" s="14"/>
      <c r="C4" s="13"/>
      <c r="D4" s="236"/>
      <c r="E4" s="237"/>
      <c r="F4" s="237"/>
      <c r="G4" s="237"/>
      <c r="H4" s="237"/>
      <c r="I4" s="237"/>
      <c r="J4" s="237"/>
      <c r="K4" s="238"/>
    </row>
    <row r="5" spans="2:18" ht="51.75" customHeight="1" thickBot="1" x14ac:dyDescent="0.5">
      <c r="B5" s="15"/>
      <c r="C5" s="16"/>
      <c r="D5" s="239"/>
      <c r="E5" s="240"/>
      <c r="F5" s="240"/>
      <c r="G5" s="240"/>
      <c r="H5" s="240"/>
      <c r="I5" s="240"/>
      <c r="J5" s="240"/>
      <c r="K5" s="241"/>
    </row>
    <row r="6" spans="2:18" ht="47.25" customHeight="1" thickBot="1" x14ac:dyDescent="0.5">
      <c r="B6" s="17"/>
      <c r="C6" s="17"/>
      <c r="D6" s="17"/>
      <c r="E6" s="17"/>
      <c r="F6" s="17"/>
      <c r="G6" s="17"/>
      <c r="H6" s="17"/>
      <c r="I6" s="13"/>
      <c r="J6" s="13"/>
      <c r="K6" s="13"/>
    </row>
    <row r="7" spans="2:18" ht="65.25" customHeight="1" thickBot="1" x14ac:dyDescent="0.5">
      <c r="B7" s="17"/>
      <c r="C7" s="23"/>
      <c r="D7" s="23"/>
      <c r="E7" s="23"/>
      <c r="F7" s="23"/>
      <c r="G7" s="23"/>
      <c r="H7" s="23"/>
      <c r="I7" s="13"/>
      <c r="J7" s="314" t="s">
        <v>124</v>
      </c>
      <c r="K7" s="315"/>
    </row>
    <row r="8" spans="2:18" ht="88.5" customHeight="1" thickBot="1" x14ac:dyDescent="0.5">
      <c r="B8" s="316" t="s">
        <v>125</v>
      </c>
      <c r="C8" s="317"/>
      <c r="D8" s="317"/>
      <c r="E8" s="317"/>
      <c r="F8" s="317"/>
      <c r="G8" s="317"/>
      <c r="H8" s="318"/>
      <c r="I8" s="13"/>
      <c r="J8" s="319" t="s">
        <v>126</v>
      </c>
      <c r="K8" s="320"/>
    </row>
    <row r="9" spans="2:18" ht="90.75" customHeight="1" thickBot="1" x14ac:dyDescent="0.35">
      <c r="B9" s="306" t="s">
        <v>137</v>
      </c>
      <c r="C9" s="307"/>
      <c r="D9" s="307"/>
      <c r="E9" s="307"/>
      <c r="F9" s="307"/>
      <c r="G9" s="307"/>
      <c r="H9" s="308"/>
      <c r="I9" s="25"/>
      <c r="J9" s="309">
        <v>1415115</v>
      </c>
      <c r="K9" s="310"/>
      <c r="L9" s="5"/>
      <c r="M9" s="10"/>
    </row>
    <row r="10" spans="2:18" ht="141.75" customHeight="1" thickBot="1" x14ac:dyDescent="0.35">
      <c r="B10" s="306" t="s">
        <v>128</v>
      </c>
      <c r="C10" s="307"/>
      <c r="D10" s="307"/>
      <c r="E10" s="307"/>
      <c r="F10" s="307"/>
      <c r="G10" s="307"/>
      <c r="H10" s="308"/>
      <c r="I10" s="25"/>
      <c r="J10" s="309">
        <v>2870897</v>
      </c>
      <c r="K10" s="310"/>
      <c r="L10" s="5"/>
      <c r="M10" s="10"/>
    </row>
    <row r="11" spans="2:18" ht="113.25" customHeight="1" thickBot="1" x14ac:dyDescent="0.35">
      <c r="B11" s="306" t="s">
        <v>138</v>
      </c>
      <c r="C11" s="307"/>
      <c r="D11" s="307"/>
      <c r="E11" s="307"/>
      <c r="F11" s="307"/>
      <c r="G11" s="307"/>
      <c r="H11" s="308"/>
      <c r="I11" s="25"/>
      <c r="J11" s="309">
        <v>2607416</v>
      </c>
      <c r="K11" s="310"/>
      <c r="L11" s="5"/>
      <c r="M11" s="10"/>
      <c r="R11" s="8"/>
    </row>
    <row r="12" spans="2:18" ht="16.5" customHeight="1" x14ac:dyDescent="0.3">
      <c r="B12" s="321" t="s">
        <v>127</v>
      </c>
      <c r="C12" s="322"/>
      <c r="D12" s="322"/>
      <c r="E12" s="322"/>
      <c r="F12" s="322"/>
      <c r="G12" s="322"/>
      <c r="H12" s="323"/>
      <c r="I12" s="330"/>
      <c r="J12" s="331">
        <v>6893428</v>
      </c>
      <c r="K12" s="332"/>
    </row>
    <row r="13" spans="2:18" ht="15" customHeight="1" x14ac:dyDescent="0.3">
      <c r="B13" s="324"/>
      <c r="C13" s="325"/>
      <c r="D13" s="325"/>
      <c r="E13" s="325"/>
      <c r="F13" s="325"/>
      <c r="G13" s="325"/>
      <c r="H13" s="326"/>
      <c r="I13" s="330"/>
      <c r="J13" s="333"/>
      <c r="K13" s="334"/>
      <c r="M13" s="11">
        <v>6724</v>
      </c>
      <c r="N13" s="11"/>
    </row>
    <row r="14" spans="2:18" ht="49.5" customHeight="1" thickBot="1" x14ac:dyDescent="0.5">
      <c r="B14" s="327"/>
      <c r="C14" s="328"/>
      <c r="D14" s="328"/>
      <c r="E14" s="328"/>
      <c r="F14" s="328"/>
      <c r="G14" s="328"/>
      <c r="H14" s="329"/>
      <c r="I14" s="330"/>
      <c r="J14" s="335"/>
      <c r="K14" s="336"/>
      <c r="M14" s="11"/>
      <c r="N14" s="11"/>
      <c r="P14" s="12">
        <v>0.17069904087099275</v>
      </c>
    </row>
    <row r="15" spans="2:18" ht="15.75" customHeight="1" x14ac:dyDescent="0.45">
      <c r="B15" s="13"/>
      <c r="C15" s="13"/>
      <c r="D15" s="13"/>
      <c r="E15" s="18"/>
      <c r="F15" s="19"/>
      <c r="G15" s="19"/>
      <c r="H15" s="19"/>
      <c r="I15" s="13"/>
      <c r="J15" s="13"/>
      <c r="K15" s="13"/>
    </row>
    <row r="18" spans="2:5" ht="25.2" x14ac:dyDescent="0.45">
      <c r="B18" s="115" t="s">
        <v>151</v>
      </c>
      <c r="C18" s="20"/>
      <c r="D18" s="21"/>
      <c r="E18" s="22"/>
    </row>
    <row r="19" spans="2:5" ht="25.2" x14ac:dyDescent="0.45">
      <c r="B19" s="111" t="s">
        <v>147</v>
      </c>
      <c r="C19" s="20"/>
      <c r="D19" s="21"/>
      <c r="E19" s="22"/>
    </row>
    <row r="20" spans="2:5" ht="25.2" x14ac:dyDescent="0.45">
      <c r="B20" s="115" t="s">
        <v>155</v>
      </c>
      <c r="C20" s="20"/>
      <c r="D20" s="21"/>
      <c r="E20" s="22"/>
    </row>
    <row r="21" spans="2:5" ht="25.2" x14ac:dyDescent="0.3">
      <c r="B21" s="113" t="s">
        <v>148</v>
      </c>
      <c r="C21" s="113"/>
      <c r="D21" s="114"/>
      <c r="E21" s="114"/>
    </row>
    <row r="22" spans="2:5" x14ac:dyDescent="0.3">
      <c r="B22" s="304" t="s">
        <v>149</v>
      </c>
      <c r="C22" s="305"/>
      <c r="D22" s="305"/>
      <c r="E22" s="305"/>
    </row>
    <row r="23" spans="2:5" ht="135" customHeight="1" x14ac:dyDescent="0.3">
      <c r="B23" s="305"/>
      <c r="C23" s="305"/>
      <c r="D23" s="305"/>
      <c r="E23" s="305"/>
    </row>
  </sheetData>
  <mergeCells count="16">
    <mergeCell ref="B22:E23"/>
    <mergeCell ref="B1:K1"/>
    <mergeCell ref="B9:H9"/>
    <mergeCell ref="J9:K9"/>
    <mergeCell ref="B2:K2"/>
    <mergeCell ref="D3:K5"/>
    <mergeCell ref="J7:K7"/>
    <mergeCell ref="B8:H8"/>
    <mergeCell ref="J8:K8"/>
    <mergeCell ref="B10:H10"/>
    <mergeCell ref="J10:K10"/>
    <mergeCell ref="B11:H11"/>
    <mergeCell ref="J11:K11"/>
    <mergeCell ref="B12:H14"/>
    <mergeCell ref="I12:I14"/>
    <mergeCell ref="J12:K14"/>
  </mergeCells>
  <printOptions horizontalCentered="1"/>
  <pageMargins left="0.70866141732283472" right="0.70866141732283472" top="0.74803149606299213" bottom="0.74803149606299213" header="0.31496062992125984" footer="0.31496062992125984"/>
  <pageSetup scale="54" orientation="landscape"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ANEXO 4- PISTOLAS </vt:lpstr>
      <vt:lpstr>ANEXO 4- SUBAMETRALLADORAS </vt:lpstr>
      <vt:lpstr>ANEXO 4 FUSILES</vt:lpstr>
      <vt:lpstr>OFERTA ECONÓMICA - CONSOLIDADA</vt:lpstr>
      <vt:lpstr>'ANEXO 4- PISTOLAS '!Área_de_impresión</vt:lpstr>
      <vt:lpstr>'ANEXO 4- SUBAMETRALLADORAS '!Área_de_impresión</vt:lpstr>
      <vt:lpstr>'ANEXO 4 FUSILES'!Títulos_a_imprimir</vt:lpstr>
      <vt:lpstr>'ANEXO 4- SUBAMETRALLADORAS '!Títulos_a_imprimir</vt:lpstr>
      <vt:lpstr>'OFERTA ECONÓMICA - CONSOLIDADA'!Títulos_a_imprimir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Liliana Martinez Contreras</dc:creator>
  <cp:lastModifiedBy>Mario Peinado Peinado</cp:lastModifiedBy>
  <cp:lastPrinted>2024-05-03T16:18:52Z</cp:lastPrinted>
  <dcterms:created xsi:type="dcterms:W3CDTF">2021-05-25T14:00:16Z</dcterms:created>
  <dcterms:modified xsi:type="dcterms:W3CDTF">2024-06-04T19:22:21Z</dcterms:modified>
</cp:coreProperties>
</file>