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531"/>
  <workbookPr/>
  <mc:AlternateContent xmlns:mc="http://schemas.openxmlformats.org/markup-compatibility/2006">
    <mc:Choice Requires="x15">
      <x15ac:absPath xmlns:x15ac="http://schemas.microsoft.com/office/spreadsheetml/2010/11/ac" url="G:\BIENES Y SERVICIOS 2024\ARTICULACIÒN CON LA MEDIA\PROCESO\"/>
    </mc:Choice>
  </mc:AlternateContent>
  <xr:revisionPtr revIDLastSave="0" documentId="13_ncr:1_{F5E653F0-C1A3-4082-B35D-4CAA06089AD6}" xr6:coauthVersionLast="47" xr6:coauthVersionMax="47" xr10:uidLastSave="{00000000-0000-0000-0000-000000000000}"/>
  <bookViews>
    <workbookView xWindow="-120" yWindow="-120" windowWidth="29040" windowHeight="15840" activeTab="4" xr2:uid="{00000000-000D-0000-FFFF-FFFF00000000}"/>
  </bookViews>
  <sheets>
    <sheet name="LOTE No. 1 PAPELERIA  " sheetId="8" r:id="rId1"/>
    <sheet name="LOTE No, 2 SISTEMAS" sheetId="3" r:id="rId2"/>
    <sheet name="LOTE No. 3 AGROPECUARIA" sheetId="10" r:id="rId3"/>
    <sheet name="LOTE No. 4 MODISTERIA" sheetId="5" r:id="rId4"/>
    <sheet name="LOTE No. 5 AGROINDUSTRIA" sheetId="7" r:id="rId5"/>
  </sheets>
  <definedNames>
    <definedName name="_xlnm._FilterDatabase" localSheetId="0" hidden="1">'LOTE No. 1 PAPELERIA  '!$A$3:$D$21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1" i="7" l="1"/>
  <c r="K13" i="3"/>
  <c r="K21" i="3"/>
  <c r="J6" i="10"/>
  <c r="J5" i="10"/>
  <c r="I40" i="10"/>
  <c r="I7" i="10"/>
  <c r="I8" i="10"/>
  <c r="I9" i="10"/>
  <c r="I10" i="10"/>
  <c r="I11" i="10"/>
  <c r="I12" i="10"/>
  <c r="I13" i="10"/>
  <c r="I14" i="10"/>
  <c r="I15" i="10"/>
  <c r="I16" i="10"/>
  <c r="I17" i="10"/>
  <c r="I18" i="10"/>
  <c r="I20" i="10"/>
  <c r="I21" i="10"/>
  <c r="I22" i="10"/>
  <c r="I23" i="10"/>
  <c r="I25" i="10"/>
  <c r="I27" i="10"/>
  <c r="I28" i="10"/>
  <c r="I29" i="10"/>
  <c r="I30" i="10"/>
  <c r="I31" i="10"/>
  <c r="I32" i="10"/>
  <c r="I33" i="10"/>
  <c r="I34" i="10"/>
  <c r="I36" i="10"/>
  <c r="I37" i="10"/>
  <c r="I38" i="10"/>
  <c r="I39" i="10"/>
  <c r="I41" i="10"/>
  <c r="I43" i="10"/>
  <c r="I44" i="10"/>
  <c r="I45" i="10"/>
  <c r="I46" i="10"/>
  <c r="I4" i="10"/>
  <c r="H5" i="10"/>
  <c r="H6" i="10"/>
  <c r="H7" i="10"/>
  <c r="H8" i="10"/>
  <c r="H9" i="10"/>
  <c r="H10" i="10"/>
  <c r="H11" i="10"/>
  <c r="H12" i="10"/>
  <c r="H13" i="10"/>
  <c r="H14" i="10"/>
  <c r="H15" i="10"/>
  <c r="H16" i="10"/>
  <c r="H17" i="10"/>
  <c r="H18" i="10"/>
  <c r="H19" i="10"/>
  <c r="H20" i="10"/>
  <c r="H21" i="10"/>
  <c r="H22" i="10"/>
  <c r="H23" i="10"/>
  <c r="H24" i="10"/>
  <c r="H25" i="10"/>
  <c r="H26" i="10"/>
  <c r="H27" i="10"/>
  <c r="H28" i="10"/>
  <c r="H29" i="10"/>
  <c r="H30" i="10"/>
  <c r="H31" i="10"/>
  <c r="H32" i="10"/>
  <c r="H33" i="10"/>
  <c r="H34" i="10"/>
  <c r="H35" i="10"/>
  <c r="H36" i="10"/>
  <c r="H37" i="10"/>
  <c r="H38" i="10"/>
  <c r="H39" i="10"/>
  <c r="H40" i="10"/>
  <c r="H41" i="10"/>
  <c r="H42" i="10"/>
  <c r="H43" i="10"/>
  <c r="H44" i="10"/>
  <c r="H45" i="10"/>
  <c r="H46" i="10"/>
  <c r="H4" i="10"/>
  <c r="F46" i="10"/>
  <c r="F45" i="10"/>
  <c r="F44" i="10"/>
  <c r="F43" i="10"/>
  <c r="F42" i="10"/>
  <c r="F41" i="10"/>
  <c r="F40" i="10"/>
  <c r="F39" i="10"/>
  <c r="F38" i="10"/>
  <c r="F37" i="10"/>
  <c r="F36" i="10"/>
  <c r="F35" i="10"/>
  <c r="F34" i="10"/>
  <c r="J34" i="10" s="1"/>
  <c r="F33" i="10"/>
  <c r="F32" i="10"/>
  <c r="F31" i="10"/>
  <c r="J31" i="10" s="1"/>
  <c r="F30" i="10"/>
  <c r="J30" i="10" s="1"/>
  <c r="F29" i="10"/>
  <c r="F28" i="10"/>
  <c r="F27" i="10"/>
  <c r="F26" i="10"/>
  <c r="F25" i="10"/>
  <c r="F24" i="10"/>
  <c r="F23" i="10"/>
  <c r="J23" i="10" s="1"/>
  <c r="F22" i="10"/>
  <c r="F21" i="10"/>
  <c r="F20" i="10"/>
  <c r="F19" i="10"/>
  <c r="F18" i="10"/>
  <c r="J18" i="10" s="1"/>
  <c r="F17" i="10"/>
  <c r="F16" i="10"/>
  <c r="F15" i="10"/>
  <c r="F14" i="10"/>
  <c r="J14" i="10" s="1"/>
  <c r="F13" i="10"/>
  <c r="F12" i="10"/>
  <c r="F11" i="10"/>
  <c r="F10" i="10"/>
  <c r="J10" i="10" s="1"/>
  <c r="F9" i="10"/>
  <c r="F8" i="10"/>
  <c r="F7" i="10"/>
  <c r="F6" i="10"/>
  <c r="F5" i="10"/>
  <c r="F4" i="10"/>
  <c r="K19" i="3"/>
  <c r="K16" i="3"/>
  <c r="K15" i="3"/>
  <c r="K20" i="3"/>
  <c r="K17" i="3"/>
  <c r="K18" i="3"/>
  <c r="K5" i="3"/>
  <c r="K6" i="3"/>
  <c r="K7" i="3"/>
  <c r="K8" i="3"/>
  <c r="K9" i="3"/>
  <c r="K10" i="3"/>
  <c r="K11" i="3"/>
  <c r="K12" i="3"/>
  <c r="K14" i="3"/>
  <c r="K4" i="3"/>
  <c r="J5" i="3"/>
  <c r="J6" i="3"/>
  <c r="J7" i="3"/>
  <c r="J8" i="3"/>
  <c r="J9" i="3"/>
  <c r="J10" i="3"/>
  <c r="J11" i="3"/>
  <c r="J12" i="3"/>
  <c r="J13" i="3"/>
  <c r="J14" i="3"/>
  <c r="J15" i="3"/>
  <c r="J16" i="3"/>
  <c r="J17" i="3"/>
  <c r="J18" i="3"/>
  <c r="J19" i="3"/>
  <c r="J20" i="3"/>
  <c r="J21" i="3"/>
  <c r="J4" i="3"/>
  <c r="J16" i="10" l="1"/>
  <c r="J32" i="10"/>
  <c r="J21" i="10"/>
  <c r="J8" i="10"/>
  <c r="J29" i="10"/>
  <c r="J4" i="10"/>
  <c r="J12" i="10"/>
  <c r="J47" i="10" s="1"/>
  <c r="J20" i="10"/>
  <c r="J28" i="10"/>
  <c r="J36" i="10"/>
  <c r="J7" i="10"/>
  <c r="J9" i="10"/>
  <c r="J11" i="10"/>
  <c r="J15" i="10"/>
  <c r="J17" i="10"/>
  <c r="J25" i="10"/>
  <c r="J33" i="10"/>
  <c r="J37" i="10"/>
  <c r="J41" i="10"/>
  <c r="J43" i="10"/>
  <c r="J45" i="10"/>
  <c r="J46" i="10"/>
  <c r="J22" i="10"/>
  <c r="J44" i="10"/>
  <c r="J38" i="10"/>
  <c r="H47" i="10"/>
  <c r="F47" i="10"/>
  <c r="J22" i="3"/>
  <c r="J7" i="5"/>
  <c r="J8" i="5"/>
  <c r="H7" i="5"/>
  <c r="H8" i="5"/>
  <c r="F7" i="5"/>
  <c r="F8" i="5"/>
  <c r="K22" i="8"/>
  <c r="J22" i="8"/>
  <c r="H22" i="8"/>
  <c r="L22" i="8" s="1"/>
  <c r="F22" i="8"/>
  <c r="L21" i="8"/>
  <c r="K21" i="8"/>
  <c r="J21" i="8"/>
  <c r="H21" i="8"/>
  <c r="F21" i="8"/>
  <c r="K20" i="8"/>
  <c r="J20" i="8"/>
  <c r="H20" i="8"/>
  <c r="L20" i="8" s="1"/>
  <c r="F20" i="8"/>
  <c r="K19" i="8"/>
  <c r="J19" i="8"/>
  <c r="L19" i="8" s="1"/>
  <c r="H19" i="8"/>
  <c r="F19" i="8"/>
  <c r="N18" i="8"/>
  <c r="L18" i="8"/>
  <c r="K18" i="8"/>
  <c r="J18" i="8"/>
  <c r="H18" i="8"/>
  <c r="F18" i="8"/>
  <c r="K17" i="8"/>
  <c r="J17" i="8"/>
  <c r="H17" i="8"/>
  <c r="L17" i="8" s="1"/>
  <c r="F17" i="8"/>
  <c r="K16" i="8"/>
  <c r="J16" i="8"/>
  <c r="L16" i="8" s="1"/>
  <c r="H16" i="8"/>
  <c r="F16" i="8"/>
  <c r="K15" i="8"/>
  <c r="J15" i="8"/>
  <c r="H15" i="8"/>
  <c r="L15" i="8" s="1"/>
  <c r="F15" i="8"/>
  <c r="L14" i="8"/>
  <c r="K14" i="8"/>
  <c r="J14" i="8"/>
  <c r="H14" i="8"/>
  <c r="F14" i="8"/>
  <c r="K13" i="8"/>
  <c r="J13" i="8"/>
  <c r="H13" i="8"/>
  <c r="L13" i="8" s="1"/>
  <c r="F13" i="8"/>
  <c r="K12" i="8"/>
  <c r="J12" i="8"/>
  <c r="L12" i="8" s="1"/>
  <c r="H12" i="8"/>
  <c r="F12" i="8"/>
  <c r="K11" i="8"/>
  <c r="J11" i="8"/>
  <c r="H11" i="8"/>
  <c r="F11" i="8"/>
  <c r="L10" i="8"/>
  <c r="K10" i="8"/>
  <c r="J10" i="8"/>
  <c r="H10" i="8"/>
  <c r="F10" i="8"/>
  <c r="K9" i="8"/>
  <c r="J9" i="8"/>
  <c r="H9" i="8"/>
  <c r="L9" i="8" s="1"/>
  <c r="F9" i="8"/>
  <c r="K8" i="8"/>
  <c r="J8" i="8"/>
  <c r="L8" i="8" s="1"/>
  <c r="H8" i="8"/>
  <c r="F8" i="8"/>
  <c r="K7" i="8"/>
  <c r="J7" i="8"/>
  <c r="H7" i="8"/>
  <c r="F7" i="8"/>
  <c r="K6" i="8"/>
  <c r="J6" i="8"/>
  <c r="H6" i="8"/>
  <c r="F6" i="8"/>
  <c r="K5" i="8"/>
  <c r="J5" i="8"/>
  <c r="H5" i="8"/>
  <c r="F5" i="8"/>
  <c r="K4" i="8"/>
  <c r="J4" i="8"/>
  <c r="H4" i="8"/>
  <c r="H23" i="8" s="1"/>
  <c r="F4" i="8"/>
  <c r="J23" i="8" l="1"/>
  <c r="F23" i="8"/>
  <c r="L23" i="8"/>
  <c r="H5" i="3" l="1"/>
  <c r="H6" i="3"/>
  <c r="H7" i="3"/>
  <c r="H8" i="3"/>
  <c r="H9" i="3"/>
  <c r="H10" i="3"/>
  <c r="H11" i="3"/>
  <c r="H12" i="3"/>
  <c r="H13" i="3"/>
  <c r="H14" i="3"/>
  <c r="H15" i="3"/>
  <c r="L15" i="3" s="1"/>
  <c r="H16" i="3"/>
  <c r="H17" i="3"/>
  <c r="H18" i="3"/>
  <c r="H19" i="3"/>
  <c r="H20" i="3"/>
  <c r="L20" i="3" s="1"/>
  <c r="H21" i="3"/>
  <c r="H4" i="3"/>
  <c r="F12" i="3"/>
  <c r="F13" i="3"/>
  <c r="F14" i="3"/>
  <c r="F15" i="3"/>
  <c r="F16" i="3"/>
  <c r="F17" i="3"/>
  <c r="L17" i="3" s="1"/>
  <c r="F18" i="3"/>
  <c r="F19" i="3"/>
  <c r="F20" i="3"/>
  <c r="F21" i="3"/>
  <c r="F5" i="3"/>
  <c r="F6" i="3"/>
  <c r="F7" i="3"/>
  <c r="F8" i="3"/>
  <c r="F9" i="3"/>
  <c r="F10" i="3"/>
  <c r="F11" i="3"/>
  <c r="F4" i="3"/>
  <c r="L8" i="3" l="1"/>
  <c r="L18" i="3"/>
  <c r="L11" i="3"/>
  <c r="L6" i="3"/>
  <c r="L14" i="3"/>
  <c r="H22" i="3"/>
  <c r="F22" i="3"/>
  <c r="I5" i="7"/>
  <c r="I6" i="7"/>
  <c r="I7" i="7"/>
  <c r="I8" i="7"/>
  <c r="J8" i="7"/>
  <c r="I9" i="7"/>
  <c r="I10" i="7"/>
  <c r="I11" i="7"/>
  <c r="I12" i="7"/>
  <c r="I13" i="7"/>
  <c r="I14" i="7"/>
  <c r="I15" i="7"/>
  <c r="I16" i="7"/>
  <c r="I17" i="7"/>
  <c r="I18" i="7"/>
  <c r="I19" i="7"/>
  <c r="I20" i="7"/>
  <c r="I22" i="7"/>
  <c r="I23" i="7"/>
  <c r="I24" i="7"/>
  <c r="I25" i="7"/>
  <c r="I26" i="7"/>
  <c r="I27" i="7"/>
  <c r="I28" i="7"/>
  <c r="I29" i="7"/>
  <c r="I30" i="7"/>
  <c r="I31" i="7"/>
  <c r="I4" i="7"/>
  <c r="H5" i="7"/>
  <c r="H6" i="7"/>
  <c r="H7" i="7"/>
  <c r="H8" i="7"/>
  <c r="H9" i="7"/>
  <c r="H10" i="7"/>
  <c r="H11" i="7"/>
  <c r="H12" i="7"/>
  <c r="H13" i="7"/>
  <c r="H14" i="7"/>
  <c r="H15" i="7"/>
  <c r="H16" i="7"/>
  <c r="H17" i="7"/>
  <c r="H18" i="7"/>
  <c r="H19" i="7"/>
  <c r="H20" i="7"/>
  <c r="H21" i="7"/>
  <c r="H22" i="7"/>
  <c r="H23" i="7"/>
  <c r="H24" i="7"/>
  <c r="H25" i="7"/>
  <c r="H26" i="7"/>
  <c r="H27" i="7"/>
  <c r="H28" i="7"/>
  <c r="H29" i="7"/>
  <c r="H30" i="7"/>
  <c r="H31" i="7"/>
  <c r="H4" i="7"/>
  <c r="L22" i="3" l="1"/>
  <c r="H32" i="7"/>
  <c r="I5" i="5"/>
  <c r="I6" i="5"/>
  <c r="I9" i="5"/>
  <c r="I10" i="5"/>
  <c r="I11" i="5"/>
  <c r="I12" i="5"/>
  <c r="I13" i="5"/>
  <c r="I14" i="5"/>
  <c r="I15" i="5"/>
  <c r="I16" i="5"/>
  <c r="I17" i="5"/>
  <c r="I18" i="5"/>
  <c r="I4" i="5"/>
  <c r="H5" i="5"/>
  <c r="H6" i="5"/>
  <c r="H9" i="5"/>
  <c r="H10" i="5"/>
  <c r="H11" i="5"/>
  <c r="H12" i="5"/>
  <c r="H13" i="5"/>
  <c r="H14" i="5"/>
  <c r="H15" i="5"/>
  <c r="H16" i="5"/>
  <c r="H17" i="5"/>
  <c r="H18" i="5"/>
  <c r="H4" i="5"/>
  <c r="H19" i="5" l="1"/>
  <c r="F5" i="7"/>
  <c r="J5" i="7" s="1"/>
  <c r="F6" i="7"/>
  <c r="J6" i="7" s="1"/>
  <c r="F7" i="7"/>
  <c r="J7" i="7" s="1"/>
  <c r="F9" i="7"/>
  <c r="J9" i="7" s="1"/>
  <c r="F10" i="7"/>
  <c r="J10" i="7" s="1"/>
  <c r="F11" i="7"/>
  <c r="J11" i="7" s="1"/>
  <c r="F12" i="7"/>
  <c r="J12" i="7" s="1"/>
  <c r="F13" i="7"/>
  <c r="J13" i="7" s="1"/>
  <c r="F14" i="7"/>
  <c r="J14" i="7" s="1"/>
  <c r="F15" i="7"/>
  <c r="J15" i="7" s="1"/>
  <c r="F16" i="7"/>
  <c r="J16" i="7" s="1"/>
  <c r="F17" i="7"/>
  <c r="J17" i="7" s="1"/>
  <c r="F18" i="7"/>
  <c r="J18" i="7" s="1"/>
  <c r="F19" i="7"/>
  <c r="J19" i="7" s="1"/>
  <c r="F20" i="7"/>
  <c r="J20" i="7" s="1"/>
  <c r="F21" i="7"/>
  <c r="J21" i="7" s="1"/>
  <c r="F22" i="7"/>
  <c r="J22" i="7" s="1"/>
  <c r="F23" i="7"/>
  <c r="J23" i="7" s="1"/>
  <c r="F24" i="7"/>
  <c r="J24" i="7" s="1"/>
  <c r="F25" i="7"/>
  <c r="J25" i="7" s="1"/>
  <c r="F26" i="7"/>
  <c r="J26" i="7" s="1"/>
  <c r="F27" i="7"/>
  <c r="J27" i="7" s="1"/>
  <c r="F28" i="7"/>
  <c r="J28" i="7" s="1"/>
  <c r="F29" i="7"/>
  <c r="J29" i="7" s="1"/>
  <c r="F30" i="7"/>
  <c r="J30" i="7" s="1"/>
  <c r="F31" i="7"/>
  <c r="J31" i="7" s="1"/>
  <c r="F4" i="7"/>
  <c r="J4" i="7" s="1"/>
  <c r="F5" i="5"/>
  <c r="J5" i="5" s="1"/>
  <c r="F6" i="5"/>
  <c r="J6" i="5" s="1"/>
  <c r="F9" i="5"/>
  <c r="J9" i="5" s="1"/>
  <c r="F10" i="5"/>
  <c r="J10" i="5" s="1"/>
  <c r="F11" i="5"/>
  <c r="J11" i="5" s="1"/>
  <c r="F12" i="5"/>
  <c r="J12" i="5" s="1"/>
  <c r="F13" i="5"/>
  <c r="J13" i="5" s="1"/>
  <c r="F14" i="5"/>
  <c r="J14" i="5" s="1"/>
  <c r="F15" i="5"/>
  <c r="J15" i="5" s="1"/>
  <c r="F16" i="5"/>
  <c r="J16" i="5" s="1"/>
  <c r="F17" i="5"/>
  <c r="J17" i="5" s="1"/>
  <c r="F18" i="5"/>
  <c r="J18" i="5" s="1"/>
  <c r="F4" i="5"/>
  <c r="J4" i="5" s="1"/>
  <c r="J32" i="7" l="1"/>
  <c r="J19" i="5"/>
  <c r="F32" i="7"/>
  <c r="F19" i="5"/>
</calcChain>
</file>

<file path=xl/sharedStrings.xml><?xml version="1.0" encoding="utf-8"?>
<sst xmlns="http://schemas.openxmlformats.org/spreadsheetml/2006/main" count="336" uniqueCount="170">
  <si>
    <t>DESCRIPCION DE BIEN</t>
  </si>
  <si>
    <t>UNIDA DE MEDIDA</t>
  </si>
  <si>
    <t>Unidad</t>
  </si>
  <si>
    <t>Regla 30cms plastico</t>
  </si>
  <si>
    <t>Resma</t>
  </si>
  <si>
    <t>Frasco</t>
  </si>
  <si>
    <t>Caja</t>
  </si>
  <si>
    <t>Cartulinas blancas</t>
  </si>
  <si>
    <t>Unidades</t>
  </si>
  <si>
    <t>CANTIDAD</t>
  </si>
  <si>
    <t>No.</t>
  </si>
  <si>
    <t>1</t>
  </si>
  <si>
    <t>5</t>
  </si>
  <si>
    <t>3</t>
  </si>
  <si>
    <t>4</t>
  </si>
  <si>
    <t xml:space="preserve">Borrador de Nata </t>
  </si>
  <si>
    <t>Borrador de tablero</t>
  </si>
  <si>
    <t>Pliego</t>
  </si>
  <si>
    <t>Rollo</t>
  </si>
  <si>
    <t>Gancho clip galvanizado  X 50 UN</t>
  </si>
  <si>
    <t>Gancho mariposa x 12 unidades</t>
  </si>
  <si>
    <t>Lapiceros de color negro</t>
  </si>
  <si>
    <t>Lapiz de grafito mina B negro</t>
  </si>
  <si>
    <t>Marcadores Borrables Recargables color negro</t>
  </si>
  <si>
    <t>Marcadores Permanentes color negro</t>
  </si>
  <si>
    <t>Marcadores Permanentes color rojo</t>
  </si>
  <si>
    <t>Papel Bond Blanco 75 GRM CARTA</t>
  </si>
  <si>
    <t>Pegante en barra x 40 grs</t>
  </si>
  <si>
    <t>Tinta para marcador Borrable * 28 cc  color negro</t>
  </si>
  <si>
    <t xml:space="preserve">Bacillus subtilis  frasco x 1000 cc </t>
  </si>
  <si>
    <t>Nitro balance 10-26-26-2 x 50 kilos</t>
  </si>
  <si>
    <t>Bulto</t>
  </si>
  <si>
    <t>Nitro 15-15-14+10(s) azufre x 50 kilos</t>
  </si>
  <si>
    <t>Panacur 10% x 500 c.c.</t>
  </si>
  <si>
    <t>Maiz molido x 50 kilos</t>
  </si>
  <si>
    <t>Melaza x 30 kilos</t>
  </si>
  <si>
    <t>Salvado de trigo x 50 kilos</t>
  </si>
  <si>
    <t>Cal dolomita  x 50 kilos</t>
  </si>
  <si>
    <t>Compleland b12 oral x 250 c.c. inyectable</t>
  </si>
  <si>
    <t>Jeringa desechable x 10 c.c.</t>
  </si>
  <si>
    <t>Semilla de repollo bola verde mejorado x 5 grs</t>
  </si>
  <si>
    <t>Sobre</t>
  </si>
  <si>
    <t>Semilla remolacha crosbys egyptian sga x 5 gramos</t>
  </si>
  <si>
    <t>Semilla de acelga large white ribbed x 10 grs</t>
  </si>
  <si>
    <t>Semilla de zanahoria chantenay royal x 20 grs</t>
  </si>
  <si>
    <t>Semilla de lechuga black seeded simpson sga x 4 gramos</t>
  </si>
  <si>
    <t>Semilla de apio tall utah sga x 2 grs</t>
  </si>
  <si>
    <t>Semilla repollo corazon de buey x 8 gramos</t>
  </si>
  <si>
    <t>Semilla de brocoli hibrido legacy x 10 gramos</t>
  </si>
  <si>
    <t>Bandeja de germinacion x 200 cavidades</t>
  </si>
  <si>
    <t>Abono foliar rebrote x kilo</t>
  </si>
  <si>
    <t>Kilo</t>
  </si>
  <si>
    <t>Yodo agricola agrodyne x litro</t>
  </si>
  <si>
    <t>Cal viva x 10 kilos</t>
  </si>
  <si>
    <t>Jeringa desechable x 5 c.c.</t>
  </si>
  <si>
    <t>Curagan l x 375 c.c.</t>
  </si>
  <si>
    <t>Premezcla mineral romisal x kilo</t>
  </si>
  <si>
    <t>Tijera para poda de 8"</t>
  </si>
  <si>
    <t>Abono turba paca por 3 arrobas</t>
  </si>
  <si>
    <t>Paca</t>
  </si>
  <si>
    <t>Carretilla buggi metalico</t>
  </si>
  <si>
    <t>Mangas x 100</t>
  </si>
  <si>
    <t>Yodoland t.m. x litro</t>
  </si>
  <si>
    <t>Oxitocina x 10 cc</t>
  </si>
  <si>
    <t>Hojas # 10 para mango bisturi x 100</t>
  </si>
  <si>
    <t>Agujas calibre 18 g x 50</t>
  </si>
  <si>
    <t>Alambre galvanizado liso no. 14 x kilo</t>
  </si>
  <si>
    <t>Dolomita cinagro x 50 kilos</t>
  </si>
  <si>
    <t>Basillus thuringiensis x 1000 cc</t>
  </si>
  <si>
    <t>Tambor plastico 55 lts con tapa</t>
  </si>
  <si>
    <t>Semilla de rabano crimson giant sga x 5 grs</t>
  </si>
  <si>
    <t>Semilla de cilantro pata morado x 5 grs</t>
  </si>
  <si>
    <t>Semilla de coliflor bola de nieve x 5 grs</t>
  </si>
  <si>
    <t>Semilla de espinaca viroflay x 10 grs</t>
  </si>
  <si>
    <t>Semilla de repollo morado azurro x 10 grs</t>
  </si>
  <si>
    <t>Acido acetico</t>
  </si>
  <si>
    <t>Litros</t>
  </si>
  <si>
    <t xml:space="preserve">Acido lactico </t>
  </si>
  <si>
    <t>Azucar</t>
  </si>
  <si>
    <t>Kilogramos</t>
  </si>
  <si>
    <t>Bicarbonato de sodio de 250 gramos</t>
  </si>
  <si>
    <t>Paquete</t>
  </si>
  <si>
    <t>Cloruro de calcio 500 g</t>
  </si>
  <si>
    <t>Cobertura de chocolate negro</t>
  </si>
  <si>
    <t>Colorante de fresa 30 gr</t>
  </si>
  <si>
    <t>Colorante de mora 30 gr</t>
  </si>
  <si>
    <t>Cuajo en pastilla</t>
  </si>
  <si>
    <t>Cuajo granulado x 500 gramos</t>
  </si>
  <si>
    <t>Cultivo lactico  queso gouda</t>
  </si>
  <si>
    <t>Cultivo lactico queso parmesano</t>
  </si>
  <si>
    <t>Cultivo lactico r-704 queso sanduchero</t>
  </si>
  <si>
    <t xml:space="preserve">Sobre </t>
  </si>
  <si>
    <t>Cultivo lactico tcc-20 queso mozarella</t>
  </si>
  <si>
    <t xml:space="preserve">Cultivos lácticos para kumis  </t>
  </si>
  <si>
    <t>Cultivos lácticos para yogurth</t>
  </si>
  <si>
    <t>Glucosa 500 gr</t>
  </si>
  <si>
    <t>Libras</t>
  </si>
  <si>
    <t>Gorros  desechables x 100 und</t>
  </si>
  <si>
    <t>Jabón liquido desinfectante para manos</t>
  </si>
  <si>
    <t xml:space="preserve">Jabón liquido lavaloza desengrasante </t>
  </si>
  <si>
    <t>Papel vitafilm x 100 mts transparente</t>
  </si>
  <si>
    <t>Sal</t>
  </si>
  <si>
    <t>Sorbato de potasio- conservante</t>
  </si>
  <si>
    <t>Libra</t>
  </si>
  <si>
    <t>Tapa bocas desechabes x 50 und</t>
  </si>
  <si>
    <t>Plastico reciclado PET polietileno tereftalato</t>
  </si>
  <si>
    <t>Memoria usb de 16 gb</t>
  </si>
  <si>
    <t xml:space="preserve">Limpiador de carcazas </t>
  </si>
  <si>
    <t>Tester probador de cable utp</t>
  </si>
  <si>
    <t xml:space="preserve">Pulsera antiestática </t>
  </si>
  <si>
    <t>Tapete antiestático siliconado</t>
  </si>
  <si>
    <t>Pasta térmica para procesadores</t>
  </si>
  <si>
    <t>Alcohol isopropilico por 500 ml</t>
  </si>
  <si>
    <t xml:space="preserve">Botella </t>
  </si>
  <si>
    <t>Sopladora</t>
  </si>
  <si>
    <t xml:space="preserve">Ponchadora de impacto </t>
  </si>
  <si>
    <t xml:space="preserve">Pela cables </t>
  </si>
  <si>
    <t xml:space="preserve">Unidad </t>
  </si>
  <si>
    <t xml:space="preserve">Conectores rj45 categoría 6 * 100 ud </t>
  </si>
  <si>
    <t xml:space="preserve">Capuchones protectores para rj45 * 100 ud </t>
  </si>
  <si>
    <t>Canaletas plasticas por 3 metros</t>
  </si>
  <si>
    <t xml:space="preserve">Switch generico no administrable 8 puertos </t>
  </si>
  <si>
    <t>Jack rj45</t>
  </si>
  <si>
    <t>Aceite lubricante para las máquinas planas</t>
  </si>
  <si>
    <t>Cuarto</t>
  </si>
  <si>
    <t xml:space="preserve">Aceitera </t>
  </si>
  <si>
    <t>Conos</t>
  </si>
  <si>
    <t>Tijeras pulidoras</t>
  </si>
  <si>
    <t>Tela denim de 12 onzas</t>
  </si>
  <si>
    <t>Metro</t>
  </si>
  <si>
    <t>Papel calco onix</t>
  </si>
  <si>
    <t>Elástico 3 cms ancho color blanco</t>
  </si>
  <si>
    <t>Cinta métricas de 5 m (cm y pulg)</t>
  </si>
  <si>
    <t xml:space="preserve">Marcador borrable recargable rojo </t>
  </si>
  <si>
    <t xml:space="preserve">Marcador borrable recargable azul </t>
  </si>
  <si>
    <t>Tinta para marcador Borrable * 28 cc color rojo</t>
  </si>
  <si>
    <t>Carpeta legajadora yute oficio incluido gancho</t>
  </si>
  <si>
    <t>PROVEEDOR 1</t>
  </si>
  <si>
    <t>PROVEEDOR 2</t>
  </si>
  <si>
    <t>PROMEDIO</t>
  </si>
  <si>
    <t>VALOR UNITARIO</t>
  </si>
  <si>
    <t>TOTAL</t>
  </si>
  <si>
    <t>Cinta  de enmascarar 2 cm de ancho  (24 mm x 40 metros)</t>
  </si>
  <si>
    <t>PROVEEDOR 3</t>
  </si>
  <si>
    <t>JOENBAHID</t>
  </si>
  <si>
    <t>MUNDIAL PDTOS Y SS</t>
  </si>
  <si>
    <t>MUNDIAL DE PDTOS Y SS</t>
  </si>
  <si>
    <t>Saborizante de fresa  500 ml</t>
  </si>
  <si>
    <t>Saborizante de mora 500 ml</t>
  </si>
  <si>
    <t>Bolsas plasticas de polietileno transparentes 36 x 26 cms x 100 uds</t>
  </si>
  <si>
    <t>GRUPO AMAZON</t>
  </si>
  <si>
    <t>COSER &amp; COSER</t>
  </si>
  <si>
    <t>RECARGUEMOS TODO TINTAS</t>
  </si>
  <si>
    <t>Kit de destornilladores multipuntas x 20 uds</t>
  </si>
  <si>
    <t xml:space="preserve">Cable utp x 100m categoría 6e </t>
  </si>
  <si>
    <t>KSI</t>
  </si>
  <si>
    <t>Limpiador electrónico x 150 ml</t>
  </si>
  <si>
    <t>JYP DISTRIBUCIONES</t>
  </si>
  <si>
    <t xml:space="preserve">Aguja calibre 21 g,  </t>
  </si>
  <si>
    <t>Cono</t>
  </si>
  <si>
    <t>Hilaza de 2 cabos color negro x 500 grs</t>
  </si>
  <si>
    <t>Hilaza de 2 cabos color blanco x 500 grs</t>
  </si>
  <si>
    <t>Hilo calibre 120 color blanco x 5000 yardas</t>
  </si>
  <si>
    <t>Hilo calibre 120 color negro x 5000 yardas</t>
  </si>
  <si>
    <t>Hilo calibre 120 color azul marino x 5000 yardas</t>
  </si>
  <si>
    <t>Hilo colores blanco calibre 75 x 5000 yardas</t>
  </si>
  <si>
    <t>Hilo colores negro calibre 75 x 5000 yardas</t>
  </si>
  <si>
    <t>Tiza de modistería x 10 uds</t>
  </si>
  <si>
    <t>SD TECNOLOGY</t>
  </si>
  <si>
    <t>TECNIAGRO DEL SUR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</si>
</sst>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* #,##0_-;\-* #,##0_-;_-* &quot;-&quot;??_-;_-@_-"/>
    <numFmt numFmtId="165" formatCode="_-* #,##0.00\ _€_-;\-* #,##0.00\ _€_-;_-* &quot;-&quot;??\ _€_-;_-@_-"/>
  </numFmts>
  <fonts count="10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</font>
    <font>
      <sz val="12"/>
      <name val="Calibri"/>
      <family val="2"/>
      <scheme val="minor"/>
    </font>
    <font>
      <sz val="12"/>
      <color rgb="FF000000"/>
      <name val="Calibri"/>
      <family val="2"/>
    </font>
    <font>
      <sz val="12"/>
      <color rgb="FF000000"/>
      <name val="Aptos Narrow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43" fontId="8" fillId="0" borderId="0" applyFont="0" applyFill="0" applyBorder="0" applyAlignment="0" applyProtection="0"/>
  </cellStyleXfs>
  <cellXfs count="52">
    <xf numFmtId="0" fontId="0" fillId="0" borderId="0" xfId="0"/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justify" vertical="center"/>
    </xf>
    <xf numFmtId="0" fontId="2" fillId="0" borderId="1" xfId="0" applyFont="1" applyBorder="1" applyAlignment="1">
      <alignment horizontal="justify" vertical="center" wrapText="1"/>
    </xf>
    <xf numFmtId="0" fontId="5" fillId="0" borderId="1" xfId="0" applyFont="1" applyBorder="1" applyAlignment="1">
      <alignment horizontal="justify" vertical="center"/>
    </xf>
    <xf numFmtId="0" fontId="2" fillId="0" borderId="2" xfId="0" applyFont="1" applyBorder="1" applyAlignment="1">
      <alignment horizontal="justify" vertical="center" wrapText="1"/>
    </xf>
    <xf numFmtId="0" fontId="2" fillId="0" borderId="3" xfId="0" applyFont="1" applyBorder="1" applyAlignment="1">
      <alignment horizontal="justify" vertical="center" wrapText="1"/>
    </xf>
    <xf numFmtId="0" fontId="2" fillId="0" borderId="2" xfId="0" applyFont="1" applyBorder="1" applyAlignment="1">
      <alignment horizontal="justify" vertical="center"/>
    </xf>
    <xf numFmtId="0" fontId="6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left" vertical="center"/>
    </xf>
    <xf numFmtId="0" fontId="2" fillId="0" borderId="0" xfId="0" applyFont="1"/>
    <xf numFmtId="0" fontId="2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164" fontId="0" fillId="0" borderId="0" xfId="0" applyNumberFormat="1"/>
    <xf numFmtId="0" fontId="0" fillId="3" borderId="0" xfId="0" applyFill="1"/>
    <xf numFmtId="164" fontId="2" fillId="3" borderId="0" xfId="2" applyNumberFormat="1" applyFont="1" applyFill="1" applyBorder="1" applyAlignment="1">
      <alignment horizontal="right" vertical="center"/>
    </xf>
    <xf numFmtId="164" fontId="2" fillId="3" borderId="0" xfId="2" applyNumberFormat="1" applyFont="1" applyFill="1" applyAlignment="1">
      <alignment horizontal="right" vertical="center"/>
    </xf>
    <xf numFmtId="165" fontId="0" fillId="0" borderId="0" xfId="0" applyNumberFormat="1"/>
    <xf numFmtId="43" fontId="0" fillId="0" borderId="0" xfId="2" applyFont="1" applyAlignment="1"/>
    <xf numFmtId="165" fontId="0" fillId="0" borderId="0" xfId="0" applyNumberFormat="1" applyAlignment="1">
      <alignment horizontal="right" indent="4"/>
    </xf>
    <xf numFmtId="0" fontId="9" fillId="0" borderId="0" xfId="0" applyFont="1" applyAlignment="1">
      <alignment horizontal="center"/>
    </xf>
    <xf numFmtId="43" fontId="0" fillId="0" borderId="0" xfId="2" applyFont="1"/>
    <xf numFmtId="0" fontId="0" fillId="0" borderId="0" xfId="0" applyAlignment="1">
      <alignment horizontal="justify" vertical="top"/>
    </xf>
    <xf numFmtId="164" fontId="0" fillId="0" borderId="1" xfId="2" applyNumberFormat="1" applyFont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justify" vertical="center"/>
    </xf>
    <xf numFmtId="0" fontId="7" fillId="0" borderId="4" xfId="0" applyFont="1" applyBorder="1" applyAlignment="1">
      <alignment horizontal="justify" vertical="center"/>
    </xf>
    <xf numFmtId="0" fontId="2" fillId="0" borderId="4" xfId="0" applyFont="1" applyBorder="1" applyAlignment="1">
      <alignment horizontal="center" vertical="center"/>
    </xf>
    <xf numFmtId="0" fontId="0" fillId="0" borderId="1" xfId="0" applyBorder="1"/>
    <xf numFmtId="0" fontId="2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164" fontId="0" fillId="0" borderId="1" xfId="2" applyNumberFormat="1" applyFont="1" applyBorder="1"/>
    <xf numFmtId="1" fontId="0" fillId="0" borderId="1" xfId="0" applyNumberFormat="1" applyBorder="1"/>
    <xf numFmtId="0" fontId="2" fillId="0" borderId="6" xfId="0" applyFont="1" applyBorder="1" applyAlignment="1">
      <alignment horizontal="center" vertical="center"/>
    </xf>
    <xf numFmtId="164" fontId="0" fillId="0" borderId="1" xfId="0" applyNumberFormat="1" applyBorder="1"/>
    <xf numFmtId="164" fontId="0" fillId="0" borderId="1" xfId="2" applyNumberFormat="1" applyFont="1" applyBorder="1" applyAlignment="1">
      <alignment horizontal="right"/>
    </xf>
    <xf numFmtId="0" fontId="2" fillId="0" borderId="9" xfId="0" applyFont="1" applyBorder="1" applyAlignment="1">
      <alignment horizontal="center" vertical="center"/>
    </xf>
    <xf numFmtId="0" fontId="0" fillId="0" borderId="7" xfId="0" applyBorder="1"/>
    <xf numFmtId="0" fontId="9" fillId="0" borderId="1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9" fillId="0" borderId="1" xfId="0" applyFont="1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8" xfId="0" applyBorder="1" applyAlignment="1">
      <alignment horizontal="center"/>
    </xf>
    <xf numFmtId="0" fontId="9" fillId="0" borderId="3" xfId="0" applyFont="1" applyBorder="1" applyAlignment="1">
      <alignment horizontal="center" vertical="center"/>
    </xf>
  </cellXfs>
  <cellStyles count="3">
    <cellStyle name="Millares" xfId="2" builtinId="3"/>
    <cellStyle name="Normal" xfId="0" builtinId="0"/>
    <cellStyle name="Normal 4" xfId="1" xr:uid="{0D78FBBE-F42C-4492-BFBA-88FEA248B87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597135-B071-42D5-BAB5-4A45CEFC6EE8}">
  <dimension ref="A1:R35"/>
  <sheetViews>
    <sheetView topLeftCell="I1" zoomScale="80" zoomScaleNormal="80" workbookViewId="0">
      <selection activeCell="M25" sqref="M25"/>
    </sheetView>
  </sheetViews>
  <sheetFormatPr baseColWidth="10" defaultColWidth="9.140625" defaultRowHeight="15" x14ac:dyDescent="0.25"/>
  <cols>
    <col min="1" max="1" width="7.7109375" customWidth="1"/>
    <col min="2" max="2" width="48.7109375" customWidth="1"/>
    <col min="3" max="3" width="11.28515625" customWidth="1"/>
    <col min="4" max="5" width="12.42578125" customWidth="1"/>
    <col min="6" max="6" width="12.85546875" customWidth="1"/>
    <col min="7" max="7" width="13" customWidth="1"/>
    <col min="8" max="11" width="12.42578125" customWidth="1"/>
    <col min="12" max="12" width="13.85546875" customWidth="1"/>
    <col min="14" max="14" width="13.42578125" customWidth="1"/>
    <col min="15" max="15" width="21.28515625" customWidth="1"/>
    <col min="16" max="16" width="20.5703125" customWidth="1"/>
    <col min="17" max="17" width="20" customWidth="1"/>
    <col min="18" max="18" width="16.5703125" bestFit="1" customWidth="1"/>
  </cols>
  <sheetData>
    <row r="1" spans="1:12" x14ac:dyDescent="0.25">
      <c r="E1" s="19" t="s">
        <v>150</v>
      </c>
      <c r="F1" s="19"/>
      <c r="G1" s="44" t="s">
        <v>144</v>
      </c>
      <c r="H1" s="44"/>
      <c r="I1" s="45" t="s">
        <v>145</v>
      </c>
      <c r="J1" s="45"/>
    </row>
    <row r="2" spans="1:12" ht="21.75" customHeight="1" x14ac:dyDescent="0.25">
      <c r="A2" s="15"/>
      <c r="B2" s="15"/>
      <c r="C2" s="15"/>
      <c r="D2" s="15"/>
      <c r="E2" s="43"/>
      <c r="F2" s="43"/>
      <c r="G2" s="43" t="s">
        <v>137</v>
      </c>
      <c r="H2" s="43"/>
      <c r="I2" s="43" t="s">
        <v>138</v>
      </c>
      <c r="J2" s="43"/>
      <c r="K2" s="43" t="s">
        <v>139</v>
      </c>
      <c r="L2" s="43"/>
    </row>
    <row r="3" spans="1:12" ht="33" customHeight="1" x14ac:dyDescent="0.25">
      <c r="A3" s="6" t="s">
        <v>10</v>
      </c>
      <c r="B3" s="6" t="s">
        <v>0</v>
      </c>
      <c r="C3" s="6" t="s">
        <v>1</v>
      </c>
      <c r="D3" s="17" t="s">
        <v>9</v>
      </c>
      <c r="E3" s="6" t="s">
        <v>140</v>
      </c>
      <c r="F3" s="6" t="s">
        <v>141</v>
      </c>
      <c r="G3" s="6" t="s">
        <v>140</v>
      </c>
      <c r="H3" s="6" t="s">
        <v>141</v>
      </c>
      <c r="I3" s="6" t="s">
        <v>140</v>
      </c>
      <c r="J3" s="6" t="s">
        <v>141</v>
      </c>
      <c r="K3" s="6" t="s">
        <v>140</v>
      </c>
      <c r="L3" s="6" t="s">
        <v>141</v>
      </c>
    </row>
    <row r="4" spans="1:12" ht="24.95" customHeight="1" x14ac:dyDescent="0.25">
      <c r="A4" s="2">
        <v>1</v>
      </c>
      <c r="B4" s="4" t="s">
        <v>15</v>
      </c>
      <c r="C4" s="2" t="s">
        <v>2</v>
      </c>
      <c r="D4" s="2">
        <v>62</v>
      </c>
      <c r="E4" s="20">
        <v>2000</v>
      </c>
      <c r="F4" s="21">
        <f>SUM(E4*D4)</f>
        <v>124000</v>
      </c>
      <c r="G4" s="28">
        <v>858</v>
      </c>
      <c r="H4" s="28">
        <f>SUM(G4*D4)</f>
        <v>53196</v>
      </c>
      <c r="I4" s="28">
        <v>950</v>
      </c>
      <c r="J4" s="28">
        <f t="shared" ref="J4:J22" si="0">SUM(I4*D4)</f>
        <v>58900</v>
      </c>
      <c r="K4" s="28">
        <f t="shared" ref="K4:K22" si="1">SUM(G4+I4)/2</f>
        <v>904</v>
      </c>
      <c r="L4" s="28">
        <v>56048</v>
      </c>
    </row>
    <row r="5" spans="1:12" ht="24.95" customHeight="1" x14ac:dyDescent="0.25">
      <c r="A5" s="2">
        <v>2</v>
      </c>
      <c r="B5" s="7" t="s">
        <v>16</v>
      </c>
      <c r="C5" s="2" t="s">
        <v>2</v>
      </c>
      <c r="D5" s="2">
        <v>8</v>
      </c>
      <c r="E5" s="20">
        <v>6000</v>
      </c>
      <c r="F5" s="21">
        <f t="shared" ref="F5:F22" si="2">SUM(E5*D5)</f>
        <v>48000</v>
      </c>
      <c r="G5" s="28">
        <v>2950</v>
      </c>
      <c r="H5" s="28">
        <f t="shared" ref="H5:H22" si="3">SUM(G5*D5)</f>
        <v>23600</v>
      </c>
      <c r="I5" s="28">
        <v>2985</v>
      </c>
      <c r="J5" s="28">
        <f t="shared" si="0"/>
        <v>23880</v>
      </c>
      <c r="K5" s="28">
        <f t="shared" si="1"/>
        <v>2967.5</v>
      </c>
      <c r="L5" s="28">
        <v>23744</v>
      </c>
    </row>
    <row r="6" spans="1:12" ht="24.95" customHeight="1" x14ac:dyDescent="0.25">
      <c r="A6" s="2">
        <v>3</v>
      </c>
      <c r="B6" s="7" t="s">
        <v>136</v>
      </c>
      <c r="C6" s="2" t="s">
        <v>2</v>
      </c>
      <c r="D6" s="2">
        <v>246</v>
      </c>
      <c r="E6" s="20">
        <v>12000</v>
      </c>
      <c r="F6" s="21">
        <f t="shared" si="2"/>
        <v>2952000</v>
      </c>
      <c r="G6" s="28">
        <v>985</v>
      </c>
      <c r="H6" s="28">
        <f t="shared" si="3"/>
        <v>242310</v>
      </c>
      <c r="I6" s="28">
        <v>980</v>
      </c>
      <c r="J6" s="28">
        <f t="shared" si="0"/>
        <v>241080</v>
      </c>
      <c r="K6" s="28">
        <f t="shared" si="1"/>
        <v>982.5</v>
      </c>
      <c r="L6" s="28">
        <v>241818</v>
      </c>
    </row>
    <row r="7" spans="1:12" ht="24.95" customHeight="1" x14ac:dyDescent="0.25">
      <c r="A7" s="2">
        <v>4</v>
      </c>
      <c r="B7" s="8" t="s">
        <v>7</v>
      </c>
      <c r="C7" s="2" t="s">
        <v>17</v>
      </c>
      <c r="D7" s="2">
        <v>48</v>
      </c>
      <c r="E7" s="20">
        <v>3000</v>
      </c>
      <c r="F7" s="21">
        <f t="shared" si="2"/>
        <v>144000</v>
      </c>
      <c r="G7" s="28">
        <v>1450</v>
      </c>
      <c r="H7" s="28">
        <f t="shared" si="3"/>
        <v>69600</v>
      </c>
      <c r="I7" s="28">
        <v>1565</v>
      </c>
      <c r="J7" s="28">
        <f t="shared" si="0"/>
        <v>75120</v>
      </c>
      <c r="K7" s="28">
        <f t="shared" si="1"/>
        <v>1507.5</v>
      </c>
      <c r="L7" s="28">
        <v>72384</v>
      </c>
    </row>
    <row r="8" spans="1:12" ht="33" customHeight="1" x14ac:dyDescent="0.25">
      <c r="A8" s="2">
        <v>5</v>
      </c>
      <c r="B8" s="7" t="s">
        <v>142</v>
      </c>
      <c r="C8" s="2" t="s">
        <v>18</v>
      </c>
      <c r="D8" s="2">
        <v>1</v>
      </c>
      <c r="E8" s="20">
        <v>10000</v>
      </c>
      <c r="F8" s="21">
        <f t="shared" si="2"/>
        <v>10000</v>
      </c>
      <c r="G8" s="28">
        <v>9350</v>
      </c>
      <c r="H8" s="28">
        <f t="shared" si="3"/>
        <v>9350</v>
      </c>
      <c r="I8" s="28">
        <v>9300</v>
      </c>
      <c r="J8" s="28">
        <f t="shared" si="0"/>
        <v>9300</v>
      </c>
      <c r="K8" s="28">
        <f t="shared" si="1"/>
        <v>9325</v>
      </c>
      <c r="L8" s="28">
        <f t="shared" ref="L4:L22" si="4">SUM(H8+J8)/2</f>
        <v>9325</v>
      </c>
    </row>
    <row r="9" spans="1:12" ht="24.95" customHeight="1" x14ac:dyDescent="0.25">
      <c r="A9" s="2">
        <v>6</v>
      </c>
      <c r="B9" s="7" t="s">
        <v>19</v>
      </c>
      <c r="C9" s="2" t="s">
        <v>6</v>
      </c>
      <c r="D9" s="2">
        <v>16</v>
      </c>
      <c r="E9" s="20">
        <v>19000</v>
      </c>
      <c r="F9" s="21">
        <f t="shared" si="2"/>
        <v>304000</v>
      </c>
      <c r="G9" s="28">
        <v>3250</v>
      </c>
      <c r="H9" s="28">
        <f t="shared" si="3"/>
        <v>52000</v>
      </c>
      <c r="I9" s="28">
        <v>3350</v>
      </c>
      <c r="J9" s="28">
        <f t="shared" si="0"/>
        <v>53600</v>
      </c>
      <c r="K9" s="28">
        <f t="shared" si="1"/>
        <v>3300</v>
      </c>
      <c r="L9" s="28">
        <f t="shared" si="4"/>
        <v>52800</v>
      </c>
    </row>
    <row r="10" spans="1:12" ht="24.95" customHeight="1" x14ac:dyDescent="0.25">
      <c r="A10" s="2">
        <v>7</v>
      </c>
      <c r="B10" s="7" t="s">
        <v>20</v>
      </c>
      <c r="C10" s="2" t="s">
        <v>6</v>
      </c>
      <c r="D10" s="2">
        <v>16</v>
      </c>
      <c r="E10" s="20">
        <v>8000</v>
      </c>
      <c r="F10" s="21">
        <f t="shared" si="2"/>
        <v>128000</v>
      </c>
      <c r="G10" s="28">
        <v>3450</v>
      </c>
      <c r="H10" s="28">
        <f t="shared" si="3"/>
        <v>55200</v>
      </c>
      <c r="I10" s="28">
        <v>3650</v>
      </c>
      <c r="J10" s="28">
        <f t="shared" si="0"/>
        <v>58400</v>
      </c>
      <c r="K10" s="28">
        <f t="shared" si="1"/>
        <v>3550</v>
      </c>
      <c r="L10" s="28">
        <f t="shared" si="4"/>
        <v>56800</v>
      </c>
    </row>
    <row r="11" spans="1:12" ht="24.95" customHeight="1" x14ac:dyDescent="0.25">
      <c r="A11" s="2">
        <v>8</v>
      </c>
      <c r="B11" s="9" t="s">
        <v>21</v>
      </c>
      <c r="C11" s="2" t="s">
        <v>2</v>
      </c>
      <c r="D11" s="2">
        <v>154</v>
      </c>
      <c r="E11" s="20">
        <v>2000</v>
      </c>
      <c r="F11" s="21">
        <f t="shared" si="2"/>
        <v>308000</v>
      </c>
      <c r="G11" s="28">
        <v>890</v>
      </c>
      <c r="H11" s="28">
        <f t="shared" si="3"/>
        <v>137060</v>
      </c>
      <c r="I11" s="28">
        <v>925</v>
      </c>
      <c r="J11" s="28">
        <f t="shared" si="0"/>
        <v>142450</v>
      </c>
      <c r="K11" s="28">
        <f t="shared" si="1"/>
        <v>907.5</v>
      </c>
      <c r="L11" s="28">
        <v>139832</v>
      </c>
    </row>
    <row r="12" spans="1:12" ht="24.95" customHeight="1" x14ac:dyDescent="0.25">
      <c r="A12" s="2">
        <v>9</v>
      </c>
      <c r="B12" s="9" t="s">
        <v>22</v>
      </c>
      <c r="C12" s="5" t="s">
        <v>2</v>
      </c>
      <c r="D12" s="2">
        <v>131</v>
      </c>
      <c r="E12" s="20">
        <v>2500</v>
      </c>
      <c r="F12" s="21">
        <f t="shared" si="2"/>
        <v>327500</v>
      </c>
      <c r="G12" s="28">
        <v>2300</v>
      </c>
      <c r="H12" s="28">
        <f t="shared" si="3"/>
        <v>301300</v>
      </c>
      <c r="I12" s="28">
        <v>2450</v>
      </c>
      <c r="J12" s="28">
        <f t="shared" si="0"/>
        <v>320950</v>
      </c>
      <c r="K12" s="28">
        <f t="shared" si="1"/>
        <v>2375</v>
      </c>
      <c r="L12" s="28">
        <f t="shared" si="4"/>
        <v>311125</v>
      </c>
    </row>
    <row r="13" spans="1:12" ht="24.95" customHeight="1" x14ac:dyDescent="0.25">
      <c r="A13" s="2">
        <v>10</v>
      </c>
      <c r="B13" s="8" t="s">
        <v>134</v>
      </c>
      <c r="C13" s="5" t="s">
        <v>2</v>
      </c>
      <c r="D13" s="2">
        <v>4</v>
      </c>
      <c r="E13" s="20">
        <v>19000</v>
      </c>
      <c r="F13" s="21">
        <f t="shared" si="2"/>
        <v>76000</v>
      </c>
      <c r="G13" s="28">
        <v>7300</v>
      </c>
      <c r="H13" s="28">
        <f t="shared" si="3"/>
        <v>29200</v>
      </c>
      <c r="I13" s="28">
        <v>7450</v>
      </c>
      <c r="J13" s="28">
        <f t="shared" si="0"/>
        <v>29800</v>
      </c>
      <c r="K13" s="28">
        <f t="shared" si="1"/>
        <v>7375</v>
      </c>
      <c r="L13" s="28">
        <f t="shared" si="4"/>
        <v>29500</v>
      </c>
    </row>
    <row r="14" spans="1:12" ht="24.95" customHeight="1" x14ac:dyDescent="0.25">
      <c r="A14" s="2">
        <v>11</v>
      </c>
      <c r="B14" s="4" t="s">
        <v>133</v>
      </c>
      <c r="C14" s="2" t="s">
        <v>2</v>
      </c>
      <c r="D14" s="3">
        <v>6</v>
      </c>
      <c r="E14" s="20">
        <v>19000</v>
      </c>
      <c r="F14" s="21">
        <f t="shared" si="2"/>
        <v>114000</v>
      </c>
      <c r="G14" s="28">
        <v>7300</v>
      </c>
      <c r="H14" s="28">
        <f t="shared" si="3"/>
        <v>43800</v>
      </c>
      <c r="I14" s="28">
        <v>7450</v>
      </c>
      <c r="J14" s="28">
        <f t="shared" si="0"/>
        <v>44700</v>
      </c>
      <c r="K14" s="28">
        <f t="shared" si="1"/>
        <v>7375</v>
      </c>
      <c r="L14" s="28">
        <f t="shared" si="4"/>
        <v>44250</v>
      </c>
    </row>
    <row r="15" spans="1:12" ht="24.95" customHeight="1" x14ac:dyDescent="0.25">
      <c r="A15" s="2">
        <v>12</v>
      </c>
      <c r="B15" s="7" t="s">
        <v>23</v>
      </c>
      <c r="C15" s="2" t="s">
        <v>2</v>
      </c>
      <c r="D15" s="2">
        <v>59</v>
      </c>
      <c r="E15" s="20">
        <v>19000</v>
      </c>
      <c r="F15" s="21">
        <f t="shared" si="2"/>
        <v>1121000</v>
      </c>
      <c r="G15" s="28">
        <v>7300</v>
      </c>
      <c r="H15" s="28">
        <f t="shared" si="3"/>
        <v>430700</v>
      </c>
      <c r="I15" s="28">
        <v>7450</v>
      </c>
      <c r="J15" s="28">
        <f t="shared" si="0"/>
        <v>439550</v>
      </c>
      <c r="K15" s="28">
        <f t="shared" si="1"/>
        <v>7375</v>
      </c>
      <c r="L15" s="28">
        <f t="shared" si="4"/>
        <v>435125</v>
      </c>
    </row>
    <row r="16" spans="1:12" ht="24.95" customHeight="1" x14ac:dyDescent="0.25">
      <c r="A16" s="2">
        <v>13</v>
      </c>
      <c r="B16" s="7" t="s">
        <v>24</v>
      </c>
      <c r="C16" s="2" t="s">
        <v>2</v>
      </c>
      <c r="D16" s="2">
        <v>40</v>
      </c>
      <c r="E16" s="20">
        <v>12000</v>
      </c>
      <c r="F16" s="21">
        <f t="shared" si="2"/>
        <v>480000</v>
      </c>
      <c r="G16" s="28">
        <v>2300</v>
      </c>
      <c r="H16" s="28">
        <f t="shared" si="3"/>
        <v>92000</v>
      </c>
      <c r="I16" s="28">
        <v>2450</v>
      </c>
      <c r="J16" s="28">
        <f t="shared" si="0"/>
        <v>98000</v>
      </c>
      <c r="K16" s="28">
        <f t="shared" si="1"/>
        <v>2375</v>
      </c>
      <c r="L16" s="28">
        <f t="shared" si="4"/>
        <v>95000</v>
      </c>
    </row>
    <row r="17" spans="1:18" ht="24.95" customHeight="1" x14ac:dyDescent="0.25">
      <c r="A17" s="2">
        <v>14</v>
      </c>
      <c r="B17" s="7" t="s">
        <v>25</v>
      </c>
      <c r="C17" s="2" t="s">
        <v>2</v>
      </c>
      <c r="D17" s="2">
        <v>12</v>
      </c>
      <c r="E17" s="20">
        <v>12000</v>
      </c>
      <c r="F17" s="21">
        <f t="shared" si="2"/>
        <v>144000</v>
      </c>
      <c r="G17" s="28">
        <v>2300</v>
      </c>
      <c r="H17" s="28">
        <f t="shared" si="3"/>
        <v>27600</v>
      </c>
      <c r="I17" s="28">
        <v>2450</v>
      </c>
      <c r="J17" s="28">
        <f t="shared" si="0"/>
        <v>29400</v>
      </c>
      <c r="K17" s="28">
        <f t="shared" si="1"/>
        <v>2375</v>
      </c>
      <c r="L17" s="28">
        <f t="shared" si="4"/>
        <v>28500</v>
      </c>
    </row>
    <row r="18" spans="1:18" ht="24.95" customHeight="1" x14ac:dyDescent="0.25">
      <c r="A18" s="2">
        <v>15</v>
      </c>
      <c r="B18" s="7" t="s">
        <v>26</v>
      </c>
      <c r="C18" s="2" t="s">
        <v>4</v>
      </c>
      <c r="D18" s="2">
        <v>104</v>
      </c>
      <c r="E18" s="20">
        <v>35000</v>
      </c>
      <c r="F18" s="21">
        <f t="shared" si="2"/>
        <v>3640000</v>
      </c>
      <c r="G18" s="28">
        <v>17300</v>
      </c>
      <c r="H18" s="28">
        <f t="shared" si="3"/>
        <v>1799200</v>
      </c>
      <c r="I18" s="28">
        <v>18600</v>
      </c>
      <c r="J18" s="28">
        <f t="shared" si="0"/>
        <v>1934400</v>
      </c>
      <c r="K18" s="28">
        <f t="shared" si="1"/>
        <v>17950</v>
      </c>
      <c r="L18" s="28">
        <f t="shared" si="4"/>
        <v>1866800</v>
      </c>
      <c r="N18" s="18">
        <f>SUM(M18*K18)</f>
        <v>0</v>
      </c>
      <c r="O18" s="18"/>
    </row>
    <row r="19" spans="1:18" ht="24.95" customHeight="1" x14ac:dyDescent="0.25">
      <c r="A19" s="2">
        <v>16</v>
      </c>
      <c r="B19" s="7" t="s">
        <v>27</v>
      </c>
      <c r="C19" s="2" t="s">
        <v>2</v>
      </c>
      <c r="D19" s="2">
        <v>8</v>
      </c>
      <c r="E19" s="20">
        <v>12000</v>
      </c>
      <c r="F19" s="21">
        <f t="shared" si="2"/>
        <v>96000</v>
      </c>
      <c r="G19" s="28">
        <v>2690</v>
      </c>
      <c r="H19" s="28">
        <f t="shared" si="3"/>
        <v>21520</v>
      </c>
      <c r="I19" s="28">
        <v>2800</v>
      </c>
      <c r="J19" s="28">
        <f t="shared" si="0"/>
        <v>22400</v>
      </c>
      <c r="K19" s="28">
        <f t="shared" si="1"/>
        <v>2745</v>
      </c>
      <c r="L19" s="28">
        <f t="shared" si="4"/>
        <v>21960</v>
      </c>
    </row>
    <row r="20" spans="1:18" ht="24.95" customHeight="1" x14ac:dyDescent="0.25">
      <c r="A20" s="2">
        <v>17</v>
      </c>
      <c r="B20" s="7" t="s">
        <v>3</v>
      </c>
      <c r="C20" s="2" t="s">
        <v>2</v>
      </c>
      <c r="D20" s="2">
        <v>14</v>
      </c>
      <c r="E20" s="20">
        <v>7000</v>
      </c>
      <c r="F20" s="21">
        <f t="shared" si="2"/>
        <v>98000</v>
      </c>
      <c r="G20" s="28">
        <v>1850</v>
      </c>
      <c r="H20" s="28">
        <f t="shared" si="3"/>
        <v>25900</v>
      </c>
      <c r="I20" s="28">
        <v>1950</v>
      </c>
      <c r="J20" s="28">
        <f t="shared" si="0"/>
        <v>27300</v>
      </c>
      <c r="K20" s="28">
        <f t="shared" si="1"/>
        <v>1900</v>
      </c>
      <c r="L20" s="28">
        <f t="shared" si="4"/>
        <v>26600</v>
      </c>
    </row>
    <row r="21" spans="1:18" ht="31.5" customHeight="1" x14ac:dyDescent="0.25">
      <c r="A21" s="2">
        <v>18</v>
      </c>
      <c r="B21" s="7" t="s">
        <v>28</v>
      </c>
      <c r="C21" s="2" t="s">
        <v>2</v>
      </c>
      <c r="D21" s="2">
        <v>19</v>
      </c>
      <c r="E21" s="20">
        <v>28000</v>
      </c>
      <c r="F21" s="21">
        <f t="shared" si="2"/>
        <v>532000</v>
      </c>
      <c r="G21" s="28">
        <v>23500</v>
      </c>
      <c r="H21" s="28">
        <f t="shared" si="3"/>
        <v>446500</v>
      </c>
      <c r="I21" s="28">
        <v>24500</v>
      </c>
      <c r="J21" s="28">
        <f t="shared" si="0"/>
        <v>465500</v>
      </c>
      <c r="K21" s="28">
        <f t="shared" si="1"/>
        <v>24000</v>
      </c>
      <c r="L21" s="28">
        <f t="shared" si="4"/>
        <v>456000</v>
      </c>
    </row>
    <row r="22" spans="1:18" ht="24.95" customHeight="1" x14ac:dyDescent="0.25">
      <c r="A22" s="2">
        <v>19</v>
      </c>
      <c r="B22" s="4" t="s">
        <v>135</v>
      </c>
      <c r="C22" s="2" t="s">
        <v>2</v>
      </c>
      <c r="D22" s="2">
        <v>6</v>
      </c>
      <c r="E22" s="20">
        <v>28000</v>
      </c>
      <c r="F22" s="21">
        <f t="shared" si="2"/>
        <v>168000</v>
      </c>
      <c r="G22" s="28">
        <v>23500</v>
      </c>
      <c r="H22" s="28">
        <f t="shared" si="3"/>
        <v>141000</v>
      </c>
      <c r="I22" s="28">
        <v>24500</v>
      </c>
      <c r="J22" s="28">
        <f t="shared" si="0"/>
        <v>147000</v>
      </c>
      <c r="K22" s="28">
        <f t="shared" si="1"/>
        <v>24000</v>
      </c>
      <c r="L22" s="28">
        <f t="shared" si="4"/>
        <v>144000</v>
      </c>
    </row>
    <row r="23" spans="1:18" x14ac:dyDescent="0.25">
      <c r="F23" s="18">
        <f>SUM(F4:F22)</f>
        <v>10814500</v>
      </c>
      <c r="G23" s="28"/>
      <c r="H23" s="28">
        <f>SUM(H4:H22)</f>
        <v>4001036</v>
      </c>
      <c r="I23" s="28"/>
      <c r="J23" s="28">
        <f>SUM(J4:J22)</f>
        <v>4221730</v>
      </c>
      <c r="K23" s="28"/>
      <c r="L23" s="28">
        <f>SUM(L4:L22)</f>
        <v>4111611</v>
      </c>
    </row>
    <row r="25" spans="1:18" x14ac:dyDescent="0.25">
      <c r="P25" s="25"/>
      <c r="Q25" s="25"/>
    </row>
    <row r="26" spans="1:18" x14ac:dyDescent="0.25">
      <c r="P26" s="23"/>
      <c r="Q26" s="23"/>
    </row>
    <row r="27" spans="1:18" x14ac:dyDescent="0.25">
      <c r="P27" s="23"/>
      <c r="Q27" s="23"/>
    </row>
    <row r="28" spans="1:18" x14ac:dyDescent="0.25">
      <c r="P28" s="23"/>
      <c r="Q28" s="26"/>
    </row>
    <row r="29" spans="1:18" x14ac:dyDescent="0.25">
      <c r="P29" s="23"/>
      <c r="Q29" s="26"/>
    </row>
    <row r="30" spans="1:18" x14ac:dyDescent="0.25">
      <c r="P30" s="23"/>
      <c r="Q30" s="26"/>
    </row>
    <row r="31" spans="1:18" x14ac:dyDescent="0.25">
      <c r="P31" s="23"/>
      <c r="Q31" s="23"/>
      <c r="R31" s="22"/>
    </row>
    <row r="32" spans="1:18" x14ac:dyDescent="0.25">
      <c r="R32" s="22"/>
    </row>
    <row r="33" spans="16:18" x14ac:dyDescent="0.25">
      <c r="P33" s="23"/>
      <c r="R33" s="22"/>
    </row>
    <row r="35" spans="16:18" x14ac:dyDescent="0.25">
      <c r="P35" s="24"/>
    </row>
  </sheetData>
  <mergeCells count="6">
    <mergeCell ref="K2:L2"/>
    <mergeCell ref="G1:H1"/>
    <mergeCell ref="I1:J1"/>
    <mergeCell ref="E2:F2"/>
    <mergeCell ref="G2:H2"/>
    <mergeCell ref="I2:J2"/>
  </mergeCells>
  <dataValidations count="3">
    <dataValidation allowBlank="1" showInputMessage="1" showErrorMessage="1" promptTitle="UNIDAD DE MEDIDA" prompt="Digite la unidad de medida el elemento solicitado ejemplo: unidad, caja, gramos." sqref="C9:C21" xr:uid="{C9012113-E100-492D-BAB5-AAECE519FDAB}"/>
    <dataValidation allowBlank="1" showInputMessage="1" showErrorMessage="1" promptTitle="DESCRIPCIÓN DEL BIEN" prompt="Describa de manera clara el nombre del elemento que se esta solicitando y las caracteristicas del mismo si es necesario." sqref="B5:B6 B18:B20" xr:uid="{C059C6DE-43A2-4937-A050-74A5F0D973FA}"/>
    <dataValidation allowBlank="1" showInputMessage="1" showErrorMessage="1" promptTitle="CANTIDAD SOLICITADA" prompt="Digite la cantidad de unidades solicitadas del bien" sqref="D6:D7 D19:D21" xr:uid="{8028A055-D1E1-442A-8355-B99CFAC041F9}"/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F8CD27-5464-4F30-8ABE-15C077014A10}">
  <dimension ref="A1:N22"/>
  <sheetViews>
    <sheetView zoomScale="90" zoomScaleNormal="90" workbookViewId="0">
      <selection activeCell="O8" sqref="O8"/>
    </sheetView>
  </sheetViews>
  <sheetFormatPr baseColWidth="10" defaultRowHeight="15" x14ac:dyDescent="0.25"/>
  <cols>
    <col min="1" max="1" width="7.28515625" customWidth="1"/>
    <col min="2" max="2" width="38.5703125" customWidth="1"/>
    <col min="3" max="3" width="11.140625" customWidth="1"/>
    <col min="4" max="4" width="7.28515625" customWidth="1"/>
    <col min="5" max="5" width="13.7109375" customWidth="1"/>
    <col min="6" max="6" width="13.28515625" customWidth="1"/>
    <col min="7" max="10" width="13.140625" customWidth="1"/>
    <col min="11" max="11" width="11.5703125" bestFit="1" customWidth="1"/>
    <col min="12" max="12" width="14.85546875" bestFit="1" customWidth="1"/>
    <col min="14" max="14" width="11.140625" customWidth="1"/>
  </cols>
  <sheetData>
    <row r="1" spans="1:14" ht="25.5" customHeight="1" x14ac:dyDescent="0.25">
      <c r="E1" s="49" t="s">
        <v>152</v>
      </c>
      <c r="F1" s="50"/>
      <c r="G1" s="48" t="s">
        <v>155</v>
      </c>
      <c r="H1" s="45"/>
      <c r="I1" s="46" t="s">
        <v>168</v>
      </c>
      <c r="J1" s="46"/>
    </row>
    <row r="2" spans="1:14" ht="24.75" customHeight="1" x14ac:dyDescent="0.25">
      <c r="E2" s="47" t="s">
        <v>137</v>
      </c>
      <c r="F2" s="47"/>
      <c r="G2" s="47" t="s">
        <v>138</v>
      </c>
      <c r="H2" s="47"/>
      <c r="I2" s="47" t="s">
        <v>143</v>
      </c>
      <c r="J2" s="47"/>
      <c r="K2" s="43" t="s">
        <v>139</v>
      </c>
      <c r="L2" s="43"/>
    </row>
    <row r="3" spans="1:14" ht="31.5" x14ac:dyDescent="0.25">
      <c r="A3" s="6" t="s">
        <v>10</v>
      </c>
      <c r="B3" s="6" t="s">
        <v>0</v>
      </c>
      <c r="C3" s="6" t="s">
        <v>1</v>
      </c>
      <c r="D3" s="6" t="s">
        <v>9</v>
      </c>
      <c r="E3" s="35" t="s">
        <v>140</v>
      </c>
      <c r="F3" s="35" t="s">
        <v>141</v>
      </c>
      <c r="G3" s="35" t="s">
        <v>140</v>
      </c>
      <c r="H3" s="35" t="s">
        <v>141</v>
      </c>
      <c r="I3" s="35" t="s">
        <v>140</v>
      </c>
      <c r="J3" s="35" t="s">
        <v>141</v>
      </c>
      <c r="K3" s="6" t="s">
        <v>140</v>
      </c>
      <c r="L3" s="6" t="s">
        <v>141</v>
      </c>
      <c r="N3" s="27"/>
    </row>
    <row r="4" spans="1:14" ht="24.95" customHeight="1" x14ac:dyDescent="0.25">
      <c r="A4" s="2">
        <v>1</v>
      </c>
      <c r="B4" s="14" t="s">
        <v>106</v>
      </c>
      <c r="C4" s="2" t="s">
        <v>2</v>
      </c>
      <c r="D4" s="34">
        <v>28</v>
      </c>
      <c r="E4" s="36">
        <v>24000</v>
      </c>
      <c r="F4" s="36">
        <f>SUM(E4*D4)</f>
        <v>672000</v>
      </c>
      <c r="G4" s="36">
        <v>26582</v>
      </c>
      <c r="H4" s="36">
        <f>SUM(G4*D4)</f>
        <v>744296</v>
      </c>
      <c r="I4" s="36">
        <v>20000</v>
      </c>
      <c r="J4" s="36">
        <f>SUM(I4*D4)</f>
        <v>560000</v>
      </c>
      <c r="K4" s="36">
        <f>SUM((I4+G4+E4)/3)</f>
        <v>23527.333333333332</v>
      </c>
      <c r="L4" s="36">
        <v>658756</v>
      </c>
    </row>
    <row r="5" spans="1:14" ht="24.95" customHeight="1" x14ac:dyDescent="0.25">
      <c r="A5" s="2">
        <v>2</v>
      </c>
      <c r="B5" s="14" t="s">
        <v>156</v>
      </c>
      <c r="C5" s="2" t="s">
        <v>2</v>
      </c>
      <c r="D5" s="34">
        <v>21</v>
      </c>
      <c r="E5" s="36">
        <v>24000</v>
      </c>
      <c r="F5" s="36">
        <f>SUM(E5*D5)</f>
        <v>504000</v>
      </c>
      <c r="G5" s="36">
        <v>28200</v>
      </c>
      <c r="H5" s="36">
        <f>SUM(G5*D5)</f>
        <v>592200</v>
      </c>
      <c r="I5" s="36">
        <v>28000</v>
      </c>
      <c r="J5" s="36">
        <f>SUM(I5*D5)</f>
        <v>588000</v>
      </c>
      <c r="K5" s="36">
        <f t="shared" ref="K5:K21" si="0">SUM((I5+G5+E5)/3)</f>
        <v>26733.333333333332</v>
      </c>
      <c r="L5" s="36">
        <v>561393</v>
      </c>
    </row>
    <row r="6" spans="1:14" ht="24.95" customHeight="1" x14ac:dyDescent="0.25">
      <c r="A6" s="2">
        <v>3</v>
      </c>
      <c r="B6" s="14" t="s">
        <v>153</v>
      </c>
      <c r="C6" s="2" t="s">
        <v>2</v>
      </c>
      <c r="D6" s="34">
        <v>21</v>
      </c>
      <c r="E6" s="36">
        <v>28000</v>
      </c>
      <c r="F6" s="36">
        <f>SUM(E6*D6)</f>
        <v>588000</v>
      </c>
      <c r="G6" s="36">
        <v>43800</v>
      </c>
      <c r="H6" s="36">
        <f>SUM(G6*D6)</f>
        <v>919800</v>
      </c>
      <c r="I6" s="36">
        <v>20000</v>
      </c>
      <c r="J6" s="36">
        <f>SUM(I6*D6)</f>
        <v>420000</v>
      </c>
      <c r="K6" s="36">
        <f t="shared" si="0"/>
        <v>30600</v>
      </c>
      <c r="L6" s="36">
        <f t="shared" ref="L6:L14" si="1">SUM((J6+H6+F6)/3)</f>
        <v>642600</v>
      </c>
    </row>
    <row r="7" spans="1:14" ht="24.95" customHeight="1" x14ac:dyDescent="0.25">
      <c r="A7" s="2">
        <v>4</v>
      </c>
      <c r="B7" s="14" t="s">
        <v>107</v>
      </c>
      <c r="C7" s="2" t="s">
        <v>2</v>
      </c>
      <c r="D7" s="34">
        <v>21</v>
      </c>
      <c r="E7" s="36">
        <v>20000</v>
      </c>
      <c r="F7" s="36">
        <f>SUM(E7*D7)</f>
        <v>420000</v>
      </c>
      <c r="G7" s="36">
        <v>23880</v>
      </c>
      <c r="H7" s="36">
        <f>SUM(G7*D7)</f>
        <v>501480</v>
      </c>
      <c r="I7" s="36">
        <v>15000</v>
      </c>
      <c r="J7" s="36">
        <f>SUM(I7*D7)</f>
        <v>315000</v>
      </c>
      <c r="K7" s="36">
        <f t="shared" si="0"/>
        <v>19626.666666666668</v>
      </c>
      <c r="L7" s="36">
        <v>412167</v>
      </c>
    </row>
    <row r="8" spans="1:14" ht="24.95" customHeight="1" x14ac:dyDescent="0.25">
      <c r="A8" s="2">
        <v>5</v>
      </c>
      <c r="B8" s="14" t="s">
        <v>108</v>
      </c>
      <c r="C8" s="2" t="s">
        <v>2</v>
      </c>
      <c r="D8" s="34">
        <v>21</v>
      </c>
      <c r="E8" s="36">
        <v>28000</v>
      </c>
      <c r="F8" s="36">
        <f>SUM(E8*D8)</f>
        <v>588000</v>
      </c>
      <c r="G8" s="36">
        <v>25080</v>
      </c>
      <c r="H8" s="36">
        <f>SUM(G8*D8)</f>
        <v>526680</v>
      </c>
      <c r="I8" s="36">
        <v>35000</v>
      </c>
      <c r="J8" s="36">
        <f>SUM(I8*D8)</f>
        <v>735000</v>
      </c>
      <c r="K8" s="36">
        <f t="shared" si="0"/>
        <v>29360</v>
      </c>
      <c r="L8" s="36">
        <f t="shared" si="1"/>
        <v>616560</v>
      </c>
    </row>
    <row r="9" spans="1:14" ht="24.95" customHeight="1" x14ac:dyDescent="0.25">
      <c r="A9" s="2">
        <v>6</v>
      </c>
      <c r="B9" s="14" t="s">
        <v>109</v>
      </c>
      <c r="C9" s="2" t="s">
        <v>2</v>
      </c>
      <c r="D9" s="34">
        <v>21</v>
      </c>
      <c r="E9" s="36">
        <v>25000</v>
      </c>
      <c r="F9" s="36">
        <f>SUM(E9*D9)</f>
        <v>525000</v>
      </c>
      <c r="G9" s="36">
        <v>12240</v>
      </c>
      <c r="H9" s="36">
        <f>SUM(G9*D9)</f>
        <v>257040</v>
      </c>
      <c r="I9" s="36">
        <v>10000</v>
      </c>
      <c r="J9" s="36">
        <f>SUM(I9*D9)</f>
        <v>210000</v>
      </c>
      <c r="K9" s="36">
        <f t="shared" si="0"/>
        <v>15746.666666666666</v>
      </c>
      <c r="L9" s="36">
        <v>330687</v>
      </c>
    </row>
    <row r="10" spans="1:14" ht="24.95" customHeight="1" x14ac:dyDescent="0.25">
      <c r="A10" s="2">
        <v>7</v>
      </c>
      <c r="B10" s="14" t="s">
        <v>110</v>
      </c>
      <c r="C10" s="2" t="s">
        <v>2</v>
      </c>
      <c r="D10" s="34">
        <v>14</v>
      </c>
      <c r="E10" s="36">
        <v>52000</v>
      </c>
      <c r="F10" s="36">
        <f>SUM(E10*D10)</f>
        <v>728000</v>
      </c>
      <c r="G10" s="36">
        <v>57600</v>
      </c>
      <c r="H10" s="36">
        <f>SUM(G10*D10)</f>
        <v>806400</v>
      </c>
      <c r="I10" s="36">
        <v>60000</v>
      </c>
      <c r="J10" s="36">
        <f>SUM(I10*D10)</f>
        <v>840000</v>
      </c>
      <c r="K10" s="36">
        <f t="shared" si="0"/>
        <v>56533.333333333336</v>
      </c>
      <c r="L10" s="36">
        <v>791462</v>
      </c>
    </row>
    <row r="11" spans="1:14" ht="24.95" customHeight="1" x14ac:dyDescent="0.25">
      <c r="A11" s="2">
        <v>8</v>
      </c>
      <c r="B11" s="14" t="s">
        <v>111</v>
      </c>
      <c r="C11" s="2" t="s">
        <v>2</v>
      </c>
      <c r="D11" s="34">
        <v>14</v>
      </c>
      <c r="E11" s="36">
        <v>8000</v>
      </c>
      <c r="F11" s="36">
        <f>SUM(E11*D11)</f>
        <v>112000</v>
      </c>
      <c r="G11" s="36">
        <v>12018</v>
      </c>
      <c r="H11" s="36">
        <f>SUM(G11*D11)</f>
        <v>168252</v>
      </c>
      <c r="I11" s="36">
        <v>7000</v>
      </c>
      <c r="J11" s="36">
        <f>SUM(I11*D11)</f>
        <v>98000</v>
      </c>
      <c r="K11" s="36">
        <f t="shared" si="0"/>
        <v>9006</v>
      </c>
      <c r="L11" s="36">
        <f t="shared" si="1"/>
        <v>126084</v>
      </c>
    </row>
    <row r="12" spans="1:14" ht="24.95" customHeight="1" x14ac:dyDescent="0.25">
      <c r="A12" s="2">
        <v>9</v>
      </c>
      <c r="B12" s="14" t="s">
        <v>112</v>
      </c>
      <c r="C12" s="2" t="s">
        <v>113</v>
      </c>
      <c r="D12" s="34">
        <v>7</v>
      </c>
      <c r="E12" s="36">
        <v>22000</v>
      </c>
      <c r="F12" s="36">
        <f>SUM(E12*D12)</f>
        <v>154000</v>
      </c>
      <c r="G12" s="36">
        <v>18960</v>
      </c>
      <c r="H12" s="36">
        <f>SUM(G12*D12)</f>
        <v>132720</v>
      </c>
      <c r="I12" s="36">
        <v>15000</v>
      </c>
      <c r="J12" s="36">
        <f>SUM(I12*D12)</f>
        <v>105000</v>
      </c>
      <c r="K12" s="36">
        <f t="shared" si="0"/>
        <v>18653.333333333332</v>
      </c>
      <c r="L12" s="36">
        <v>130571</v>
      </c>
    </row>
    <row r="13" spans="1:14" ht="24.95" customHeight="1" x14ac:dyDescent="0.25">
      <c r="A13" s="2">
        <v>10</v>
      </c>
      <c r="B13" s="14" t="s">
        <v>114</v>
      </c>
      <c r="C13" s="2" t="s">
        <v>2</v>
      </c>
      <c r="D13" s="34">
        <v>7</v>
      </c>
      <c r="E13" s="36">
        <v>90000</v>
      </c>
      <c r="F13" s="36">
        <f>SUM(E13*D13)</f>
        <v>630000</v>
      </c>
      <c r="G13" s="36">
        <v>102000</v>
      </c>
      <c r="H13" s="36">
        <f>SUM(G13*D13)</f>
        <v>714000</v>
      </c>
      <c r="I13" s="36"/>
      <c r="J13" s="36">
        <f>SUM(I13*D13)</f>
        <v>0</v>
      </c>
      <c r="K13" s="36">
        <f>SUM((I13+G13+E13)/2)</f>
        <v>96000</v>
      </c>
      <c r="L13" s="36">
        <v>672000</v>
      </c>
    </row>
    <row r="14" spans="1:14" ht="24.95" customHeight="1" x14ac:dyDescent="0.25">
      <c r="A14" s="2">
        <v>11</v>
      </c>
      <c r="B14" s="14" t="s">
        <v>115</v>
      </c>
      <c r="C14" s="2" t="s">
        <v>2</v>
      </c>
      <c r="D14" s="34">
        <v>7</v>
      </c>
      <c r="E14" s="36">
        <v>38000</v>
      </c>
      <c r="F14" s="36">
        <f>SUM(E14*D14)</f>
        <v>266000</v>
      </c>
      <c r="G14" s="36">
        <v>27600</v>
      </c>
      <c r="H14" s="36">
        <f>SUM(G14*D14)</f>
        <v>193200</v>
      </c>
      <c r="I14" s="36">
        <v>25000</v>
      </c>
      <c r="J14" s="36">
        <f>SUM(I14*D14)</f>
        <v>175000</v>
      </c>
      <c r="K14" s="36">
        <f t="shared" si="0"/>
        <v>30200</v>
      </c>
      <c r="L14" s="36">
        <f t="shared" si="1"/>
        <v>211400</v>
      </c>
    </row>
    <row r="15" spans="1:14" ht="24.95" customHeight="1" x14ac:dyDescent="0.25">
      <c r="A15" s="2">
        <v>12</v>
      </c>
      <c r="B15" s="14" t="s">
        <v>154</v>
      </c>
      <c r="C15" s="2" t="s">
        <v>6</v>
      </c>
      <c r="D15" s="34">
        <v>7</v>
      </c>
      <c r="E15" s="36"/>
      <c r="F15" s="36">
        <f>SUM(E15*D15)</f>
        <v>0</v>
      </c>
      <c r="G15" s="36">
        <v>86400</v>
      </c>
      <c r="H15" s="36">
        <f>SUM(G15*D15)</f>
        <v>604800</v>
      </c>
      <c r="I15" s="36">
        <v>130000</v>
      </c>
      <c r="J15" s="36">
        <f>SUM(I15*D15)</f>
        <v>910000</v>
      </c>
      <c r="K15" s="36">
        <f>SUM((G15+I15)/2)</f>
        <v>108200</v>
      </c>
      <c r="L15" s="36">
        <f>SUM((H15+J15)/2)</f>
        <v>757400</v>
      </c>
    </row>
    <row r="16" spans="1:14" ht="24.95" customHeight="1" x14ac:dyDescent="0.25">
      <c r="A16" s="2">
        <v>13</v>
      </c>
      <c r="B16" s="14" t="s">
        <v>116</v>
      </c>
      <c r="C16" s="2" t="s">
        <v>117</v>
      </c>
      <c r="D16" s="34">
        <v>14</v>
      </c>
      <c r="E16" s="36"/>
      <c r="F16" s="36">
        <f>SUM(E16*D16)</f>
        <v>0</v>
      </c>
      <c r="G16" s="36">
        <v>27899</v>
      </c>
      <c r="H16" s="36">
        <f>SUM(G16*D16)</f>
        <v>390586</v>
      </c>
      <c r="I16" s="36">
        <v>18000</v>
      </c>
      <c r="J16" s="36">
        <f>SUM(I16*D16)</f>
        <v>252000</v>
      </c>
      <c r="K16" s="36">
        <f>SUM((G16+I16)/2)</f>
        <v>22949.5</v>
      </c>
      <c r="L16" s="36">
        <v>321300</v>
      </c>
    </row>
    <row r="17" spans="1:12" ht="24.95" customHeight="1" x14ac:dyDescent="0.25">
      <c r="A17" s="2">
        <v>14</v>
      </c>
      <c r="B17" s="14" t="s">
        <v>118</v>
      </c>
      <c r="C17" s="2" t="s">
        <v>81</v>
      </c>
      <c r="D17" s="34">
        <v>14</v>
      </c>
      <c r="E17" s="36">
        <v>28000</v>
      </c>
      <c r="F17" s="36">
        <f>SUM(E17*D17)</f>
        <v>392000</v>
      </c>
      <c r="G17" s="36">
        <v>24600</v>
      </c>
      <c r="H17" s="36">
        <f>SUM(G17*D17)</f>
        <v>344400</v>
      </c>
      <c r="I17" s="36"/>
      <c r="J17" s="36">
        <f>SUM(I17*D17)</f>
        <v>0</v>
      </c>
      <c r="K17" s="36">
        <f>SUM((E17+G17)/2)</f>
        <v>26300</v>
      </c>
      <c r="L17" s="36">
        <f>SUM((F17+H17)/2)</f>
        <v>368200</v>
      </c>
    </row>
    <row r="18" spans="1:12" ht="24.95" customHeight="1" x14ac:dyDescent="0.25">
      <c r="A18" s="2">
        <v>15</v>
      </c>
      <c r="B18" s="14" t="s">
        <v>119</v>
      </c>
      <c r="C18" s="2" t="s">
        <v>81</v>
      </c>
      <c r="D18" s="34">
        <v>14</v>
      </c>
      <c r="E18" s="36">
        <v>25000</v>
      </c>
      <c r="F18" s="36">
        <f>SUM(E18*D18)</f>
        <v>350000</v>
      </c>
      <c r="G18" s="36">
        <v>12600</v>
      </c>
      <c r="H18" s="36">
        <f>SUM(G18*D18)</f>
        <v>176400</v>
      </c>
      <c r="I18" s="36"/>
      <c r="J18" s="36">
        <f>SUM(I18*D18)</f>
        <v>0</v>
      </c>
      <c r="K18" s="36">
        <f>SUM((E18+G18)/2)</f>
        <v>18800</v>
      </c>
      <c r="L18" s="36">
        <f>SUM((F18+H18)/2)</f>
        <v>263200</v>
      </c>
    </row>
    <row r="19" spans="1:12" ht="24.95" customHeight="1" x14ac:dyDescent="0.25">
      <c r="A19" s="2">
        <v>16</v>
      </c>
      <c r="B19" s="14" t="s">
        <v>120</v>
      </c>
      <c r="C19" s="2" t="s">
        <v>2</v>
      </c>
      <c r="D19" s="34">
        <v>42</v>
      </c>
      <c r="E19" s="36"/>
      <c r="F19" s="36">
        <f>SUM(E19*D19)</f>
        <v>0</v>
      </c>
      <c r="G19" s="36">
        <v>18480</v>
      </c>
      <c r="H19" s="36">
        <f>SUM(G19*D19)</f>
        <v>776160</v>
      </c>
      <c r="I19" s="36">
        <v>10000</v>
      </c>
      <c r="J19" s="36">
        <f>SUM(I19*D19)</f>
        <v>420000</v>
      </c>
      <c r="K19" s="36">
        <f>SUM((I19+G19)/2)</f>
        <v>14240</v>
      </c>
      <c r="L19" s="36">
        <v>598080</v>
      </c>
    </row>
    <row r="20" spans="1:12" ht="24.95" customHeight="1" x14ac:dyDescent="0.25">
      <c r="A20" s="2">
        <v>17</v>
      </c>
      <c r="B20" s="14" t="s">
        <v>121</v>
      </c>
      <c r="C20" s="2" t="s">
        <v>117</v>
      </c>
      <c r="D20" s="34">
        <v>21</v>
      </c>
      <c r="E20" s="36">
        <v>49000</v>
      </c>
      <c r="F20" s="36">
        <f>SUM(E20*D20)</f>
        <v>1029000</v>
      </c>
      <c r="G20" s="36">
        <v>37080</v>
      </c>
      <c r="H20" s="36">
        <f>SUM(G20*D20)</f>
        <v>778680</v>
      </c>
      <c r="I20" s="36"/>
      <c r="J20" s="36">
        <f>SUM(I20*D20)</f>
        <v>0</v>
      </c>
      <c r="K20" s="36">
        <f>SUM((G20+E20)/2)</f>
        <v>43040</v>
      </c>
      <c r="L20" s="36">
        <f>SUM((H20+F20)/2)</f>
        <v>903840</v>
      </c>
    </row>
    <row r="21" spans="1:12" ht="24.95" customHeight="1" x14ac:dyDescent="0.25">
      <c r="A21" s="2">
        <v>18</v>
      </c>
      <c r="B21" s="14" t="s">
        <v>122</v>
      </c>
      <c r="C21" s="2" t="s">
        <v>117</v>
      </c>
      <c r="D21" s="34">
        <v>35</v>
      </c>
      <c r="E21" s="36">
        <v>8000</v>
      </c>
      <c r="F21" s="36">
        <f>SUM(E21*D21)</f>
        <v>280000</v>
      </c>
      <c r="G21" s="36">
        <v>10536</v>
      </c>
      <c r="H21" s="36">
        <f>SUM(G21*D21)</f>
        <v>368760</v>
      </c>
      <c r="I21" s="36"/>
      <c r="J21" s="36">
        <f>SUM(I21*D21)</f>
        <v>0</v>
      </c>
      <c r="K21" s="36">
        <f>SUM((I21+G21+E21)/2)</f>
        <v>9268</v>
      </c>
      <c r="L21" s="36">
        <v>324380</v>
      </c>
    </row>
    <row r="22" spans="1:12" ht="15.75" x14ac:dyDescent="0.25">
      <c r="A22" s="15"/>
      <c r="B22" s="15"/>
      <c r="C22" s="15"/>
      <c r="D22" s="15"/>
      <c r="E22" s="36"/>
      <c r="F22" s="36">
        <f>SUM(F4:F21)</f>
        <v>7238000</v>
      </c>
      <c r="G22" s="36"/>
      <c r="H22" s="36">
        <f>SUM(H4:H21)</f>
        <v>8995854</v>
      </c>
      <c r="I22" s="36"/>
      <c r="J22" s="36">
        <f>SUM(J4:J21)</f>
        <v>5628000</v>
      </c>
      <c r="K22" s="36"/>
      <c r="L22" s="36">
        <f>SUM(L4:L21)</f>
        <v>8690080</v>
      </c>
    </row>
  </sheetData>
  <mergeCells count="7">
    <mergeCell ref="E2:F2"/>
    <mergeCell ref="E1:F1"/>
    <mergeCell ref="K2:L2"/>
    <mergeCell ref="I1:J1"/>
    <mergeCell ref="I2:J2"/>
    <mergeCell ref="G1:H1"/>
    <mergeCell ref="G2:H2"/>
  </mergeCells>
  <dataValidations count="2">
    <dataValidation allowBlank="1" showInputMessage="1" showErrorMessage="1" promptTitle="DESCRIPCIÓN DEL BIEN" prompt="Describa de manera clara el nombre del elemento que se esta solicitando y las caracteristicas del mismo si es necesario." sqref="B4:B21" xr:uid="{1DC2B541-8F23-4F46-871A-957C60B01430}"/>
    <dataValidation allowBlank="1" showInputMessage="1" showErrorMessage="1" promptTitle="UNIDAD DE MEDIDA" prompt="Digite la unidad de medida el elemento solicitado ejemplo: unidad, caja, gramos." sqref="C4:C21" xr:uid="{E25346CB-FF09-45EA-9FE4-D7A2356A361C}"/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5E738B-EA40-4E75-972D-9760E2815718}">
  <dimension ref="A1:J47"/>
  <sheetViews>
    <sheetView topLeftCell="A31" zoomScale="90" zoomScaleNormal="90" workbookViewId="0">
      <selection activeCell="L23" sqref="L23"/>
    </sheetView>
  </sheetViews>
  <sheetFormatPr baseColWidth="10" defaultRowHeight="15" x14ac:dyDescent="0.25"/>
  <cols>
    <col min="1" max="1" width="6" customWidth="1"/>
    <col min="2" max="2" width="32.140625" customWidth="1"/>
    <col min="4" max="4" width="7" customWidth="1"/>
    <col min="8" max="8" width="12.5703125" customWidth="1"/>
  </cols>
  <sheetData>
    <row r="1" spans="1:10" x14ac:dyDescent="0.25">
      <c r="E1" t="s">
        <v>169</v>
      </c>
      <c r="G1" t="s">
        <v>157</v>
      </c>
    </row>
    <row r="2" spans="1:10" ht="27" customHeight="1" x14ac:dyDescent="0.25">
      <c r="A2" s="15"/>
      <c r="B2" s="15"/>
      <c r="C2" s="15"/>
      <c r="D2" s="15"/>
      <c r="E2" s="47" t="s">
        <v>137</v>
      </c>
      <c r="F2" s="47"/>
      <c r="G2" s="47" t="s">
        <v>138</v>
      </c>
      <c r="H2" s="47"/>
      <c r="I2" s="47" t="s">
        <v>139</v>
      </c>
      <c r="J2" s="47"/>
    </row>
    <row r="3" spans="1:10" ht="31.5" x14ac:dyDescent="0.25">
      <c r="A3" s="6" t="s">
        <v>10</v>
      </c>
      <c r="B3" s="6" t="s">
        <v>0</v>
      </c>
      <c r="C3" s="6" t="s">
        <v>1</v>
      </c>
      <c r="D3" s="6" t="s">
        <v>9</v>
      </c>
      <c r="E3" s="6" t="s">
        <v>140</v>
      </c>
      <c r="F3" s="6" t="s">
        <v>141</v>
      </c>
      <c r="G3" s="6" t="s">
        <v>140</v>
      </c>
      <c r="H3" s="6" t="s">
        <v>141</v>
      </c>
      <c r="I3" s="6" t="s">
        <v>140</v>
      </c>
      <c r="J3" s="6" t="s">
        <v>141</v>
      </c>
    </row>
    <row r="4" spans="1:10" ht="24.95" customHeight="1" x14ac:dyDescent="0.25">
      <c r="A4" s="2">
        <v>1</v>
      </c>
      <c r="B4" s="13" t="s">
        <v>29</v>
      </c>
      <c r="C4" s="16" t="s">
        <v>5</v>
      </c>
      <c r="D4" s="34">
        <v>2</v>
      </c>
      <c r="E4" s="33">
        <v>104000</v>
      </c>
      <c r="F4" s="33">
        <f>SUM(E4*D4)</f>
        <v>208000</v>
      </c>
      <c r="G4" s="33">
        <v>58500</v>
      </c>
      <c r="H4" s="33">
        <f>SUM(G4*D4)</f>
        <v>117000</v>
      </c>
      <c r="I4" s="36">
        <f>SUM((E4+G4)/2)</f>
        <v>81250</v>
      </c>
      <c r="J4" s="37">
        <f>SUM((F4+H4)/2)</f>
        <v>162500</v>
      </c>
    </row>
    <row r="5" spans="1:10" ht="24.95" customHeight="1" x14ac:dyDescent="0.25">
      <c r="A5" s="2">
        <v>2</v>
      </c>
      <c r="B5" s="13" t="s">
        <v>30</v>
      </c>
      <c r="C5" s="16" t="s">
        <v>31</v>
      </c>
      <c r="D5" s="34">
        <v>2</v>
      </c>
      <c r="E5" s="33"/>
      <c r="F5" s="33">
        <f>SUM(E5*D5)</f>
        <v>0</v>
      </c>
      <c r="G5" s="33">
        <v>157300</v>
      </c>
      <c r="H5" s="33">
        <f>SUM(G5*D5)</f>
        <v>314600</v>
      </c>
      <c r="I5" s="36">
        <v>157300</v>
      </c>
      <c r="J5" s="37">
        <f>SUM(I5*D5)</f>
        <v>314600</v>
      </c>
    </row>
    <row r="6" spans="1:10" ht="24.95" customHeight="1" x14ac:dyDescent="0.25">
      <c r="A6" s="2">
        <v>3</v>
      </c>
      <c r="B6" s="13" t="s">
        <v>32</v>
      </c>
      <c r="C6" s="16" t="s">
        <v>31</v>
      </c>
      <c r="D6" s="34">
        <v>2</v>
      </c>
      <c r="E6" s="33"/>
      <c r="F6" s="33">
        <f>SUM(E6*D6)</f>
        <v>0</v>
      </c>
      <c r="G6" s="33">
        <v>153200</v>
      </c>
      <c r="H6" s="33">
        <f>SUM(G6*D6)</f>
        <v>306400</v>
      </c>
      <c r="I6" s="36">
        <v>153200</v>
      </c>
      <c r="J6" s="37">
        <f>SUM(I6*D6)</f>
        <v>306400</v>
      </c>
    </row>
    <row r="7" spans="1:10" ht="24.95" customHeight="1" x14ac:dyDescent="0.25">
      <c r="A7" s="2">
        <v>4</v>
      </c>
      <c r="B7" s="13" t="s">
        <v>33</v>
      </c>
      <c r="C7" s="16" t="s">
        <v>5</v>
      </c>
      <c r="D7" s="34">
        <v>2</v>
      </c>
      <c r="E7" s="33">
        <v>93000</v>
      </c>
      <c r="F7" s="33">
        <f>SUM(E7*D7)</f>
        <v>186000</v>
      </c>
      <c r="G7" s="33">
        <v>46400</v>
      </c>
      <c r="H7" s="33">
        <f>SUM(G7*D7)</f>
        <v>92800</v>
      </c>
      <c r="I7" s="36">
        <f t="shared" ref="I7:I46" si="0">SUM((E7+G7)/2)</f>
        <v>69700</v>
      </c>
      <c r="J7" s="37">
        <f>SUM((F7+H7)/2)</f>
        <v>139400</v>
      </c>
    </row>
    <row r="8" spans="1:10" ht="24.95" customHeight="1" x14ac:dyDescent="0.25">
      <c r="A8" s="2">
        <v>5</v>
      </c>
      <c r="B8" s="13" t="s">
        <v>34</v>
      </c>
      <c r="C8" s="16" t="s">
        <v>31</v>
      </c>
      <c r="D8" s="34">
        <v>2</v>
      </c>
      <c r="E8" s="33">
        <v>70000</v>
      </c>
      <c r="F8" s="33">
        <f>SUM(E8*D8)</f>
        <v>140000</v>
      </c>
      <c r="G8" s="33">
        <v>106400</v>
      </c>
      <c r="H8" s="33">
        <f>SUM(G8*D8)</f>
        <v>212800</v>
      </c>
      <c r="I8" s="36">
        <f t="shared" si="0"/>
        <v>88200</v>
      </c>
      <c r="J8" s="37">
        <f t="shared" ref="J8:J46" si="1">SUM((F8+H8)/2)</f>
        <v>176400</v>
      </c>
    </row>
    <row r="9" spans="1:10" ht="24.95" customHeight="1" x14ac:dyDescent="0.25">
      <c r="A9" s="2">
        <v>6</v>
      </c>
      <c r="B9" s="13" t="s">
        <v>35</v>
      </c>
      <c r="C9" s="16" t="s">
        <v>31</v>
      </c>
      <c r="D9" s="34">
        <v>3</v>
      </c>
      <c r="E9" s="33">
        <v>48000</v>
      </c>
      <c r="F9" s="33">
        <f>SUM(E9*D9)</f>
        <v>144000</v>
      </c>
      <c r="G9" s="33">
        <v>53300</v>
      </c>
      <c r="H9" s="33">
        <f>SUM(G9*D9)</f>
        <v>159900</v>
      </c>
      <c r="I9" s="36">
        <f t="shared" si="0"/>
        <v>50650</v>
      </c>
      <c r="J9" s="37">
        <f t="shared" si="1"/>
        <v>151950</v>
      </c>
    </row>
    <row r="10" spans="1:10" ht="24.95" customHeight="1" x14ac:dyDescent="0.25">
      <c r="A10" s="2">
        <v>7</v>
      </c>
      <c r="B10" s="13" t="s">
        <v>36</v>
      </c>
      <c r="C10" s="16" t="s">
        <v>31</v>
      </c>
      <c r="D10" s="34">
        <v>3</v>
      </c>
      <c r="E10" s="33">
        <v>53000</v>
      </c>
      <c r="F10" s="33">
        <f>SUM(E10*D10)</f>
        <v>159000</v>
      </c>
      <c r="G10" s="33">
        <v>78000</v>
      </c>
      <c r="H10" s="33">
        <f>SUM(G10*D10)</f>
        <v>234000</v>
      </c>
      <c r="I10" s="36">
        <f t="shared" si="0"/>
        <v>65500</v>
      </c>
      <c r="J10" s="37">
        <f t="shared" si="1"/>
        <v>196500</v>
      </c>
    </row>
    <row r="11" spans="1:10" ht="24.95" customHeight="1" x14ac:dyDescent="0.25">
      <c r="A11" s="2">
        <v>8</v>
      </c>
      <c r="B11" s="13" t="s">
        <v>37</v>
      </c>
      <c r="C11" s="16" t="s">
        <v>31</v>
      </c>
      <c r="D11" s="34">
        <v>3</v>
      </c>
      <c r="E11" s="33">
        <v>19000</v>
      </c>
      <c r="F11" s="33">
        <f>SUM(E11*D11)</f>
        <v>57000</v>
      </c>
      <c r="G11" s="33">
        <v>21190</v>
      </c>
      <c r="H11" s="33">
        <f>SUM(G11*D11)</f>
        <v>63570</v>
      </c>
      <c r="I11" s="36">
        <f t="shared" si="0"/>
        <v>20095</v>
      </c>
      <c r="J11" s="37">
        <f t="shared" si="1"/>
        <v>60285</v>
      </c>
    </row>
    <row r="12" spans="1:10" ht="24.95" customHeight="1" x14ac:dyDescent="0.25">
      <c r="A12" s="2">
        <v>9</v>
      </c>
      <c r="B12" s="13" t="s">
        <v>38</v>
      </c>
      <c r="C12" s="16" t="s">
        <v>5</v>
      </c>
      <c r="D12" s="34">
        <v>3</v>
      </c>
      <c r="E12" s="33">
        <v>32000</v>
      </c>
      <c r="F12" s="33">
        <f>SUM(E12*D12)</f>
        <v>96000</v>
      </c>
      <c r="G12" s="33">
        <v>68000</v>
      </c>
      <c r="H12" s="33">
        <f>SUM(G12*D12)</f>
        <v>204000</v>
      </c>
      <c r="I12" s="36">
        <f t="shared" si="0"/>
        <v>50000</v>
      </c>
      <c r="J12" s="37">
        <f t="shared" si="1"/>
        <v>150000</v>
      </c>
    </row>
    <row r="13" spans="1:10" ht="24.95" customHeight="1" x14ac:dyDescent="0.25">
      <c r="A13" s="2">
        <v>10</v>
      </c>
      <c r="B13" s="13" t="s">
        <v>39</v>
      </c>
      <c r="C13" s="16" t="s">
        <v>2</v>
      </c>
      <c r="D13" s="34">
        <v>250</v>
      </c>
      <c r="E13" s="33">
        <v>700</v>
      </c>
      <c r="F13" s="33">
        <f>SUM(E13*D13)</f>
        <v>175000</v>
      </c>
      <c r="G13" s="33">
        <v>605</v>
      </c>
      <c r="H13" s="33">
        <f>SUM(G13*D13)</f>
        <v>151250</v>
      </c>
      <c r="I13" s="36">
        <f t="shared" si="0"/>
        <v>652.5</v>
      </c>
      <c r="J13" s="37">
        <v>163250</v>
      </c>
    </row>
    <row r="14" spans="1:10" ht="24.95" customHeight="1" x14ac:dyDescent="0.25">
      <c r="A14" s="2">
        <v>11</v>
      </c>
      <c r="B14" s="13" t="s">
        <v>158</v>
      </c>
      <c r="C14" s="16" t="s">
        <v>2</v>
      </c>
      <c r="D14" s="34">
        <v>300</v>
      </c>
      <c r="E14" s="33">
        <v>600</v>
      </c>
      <c r="F14" s="33">
        <f>SUM(E14*D14)</f>
        <v>180000</v>
      </c>
      <c r="G14" s="33">
        <v>300</v>
      </c>
      <c r="H14" s="33">
        <f>SUM(G14*D14)</f>
        <v>90000</v>
      </c>
      <c r="I14" s="36">
        <f t="shared" si="0"/>
        <v>450</v>
      </c>
      <c r="J14" s="37">
        <f t="shared" si="1"/>
        <v>135000</v>
      </c>
    </row>
    <row r="15" spans="1:10" ht="24.95" customHeight="1" x14ac:dyDescent="0.25">
      <c r="A15" s="2">
        <v>12</v>
      </c>
      <c r="B15" s="13" t="s">
        <v>40</v>
      </c>
      <c r="C15" s="16" t="s">
        <v>41</v>
      </c>
      <c r="D15" s="34">
        <v>3</v>
      </c>
      <c r="E15" s="33">
        <v>3000</v>
      </c>
      <c r="F15" s="33">
        <f>SUM(E15*D15)</f>
        <v>9000</v>
      </c>
      <c r="G15" s="33">
        <v>2500</v>
      </c>
      <c r="H15" s="33">
        <f>SUM(G15*D15)</f>
        <v>7500</v>
      </c>
      <c r="I15" s="36">
        <f t="shared" si="0"/>
        <v>2750</v>
      </c>
      <c r="J15" s="37">
        <f t="shared" si="1"/>
        <v>8250</v>
      </c>
    </row>
    <row r="16" spans="1:10" ht="24.95" customHeight="1" x14ac:dyDescent="0.25">
      <c r="A16" s="2">
        <v>13</v>
      </c>
      <c r="B16" s="13" t="s">
        <v>42</v>
      </c>
      <c r="C16" s="16" t="s">
        <v>41</v>
      </c>
      <c r="D16" s="34">
        <v>3</v>
      </c>
      <c r="E16" s="33">
        <v>3000</v>
      </c>
      <c r="F16" s="33">
        <f>SUM(E16*D16)</f>
        <v>9000</v>
      </c>
      <c r="G16" s="33">
        <v>3000</v>
      </c>
      <c r="H16" s="33">
        <f>SUM(G16*D16)</f>
        <v>9000</v>
      </c>
      <c r="I16" s="36">
        <f t="shared" si="0"/>
        <v>3000</v>
      </c>
      <c r="J16" s="37">
        <f t="shared" si="1"/>
        <v>9000</v>
      </c>
    </row>
    <row r="17" spans="1:10" ht="24.95" customHeight="1" x14ac:dyDescent="0.25">
      <c r="A17" s="2">
        <v>14</v>
      </c>
      <c r="B17" s="13" t="s">
        <v>43</v>
      </c>
      <c r="C17" s="16" t="s">
        <v>41</v>
      </c>
      <c r="D17" s="34">
        <v>3</v>
      </c>
      <c r="E17" s="33">
        <v>3000</v>
      </c>
      <c r="F17" s="33">
        <f>SUM(E17*D17)</f>
        <v>9000</v>
      </c>
      <c r="G17" s="33">
        <v>4800</v>
      </c>
      <c r="H17" s="33">
        <f>SUM(G17*D17)</f>
        <v>14400</v>
      </c>
      <c r="I17" s="36">
        <f t="shared" si="0"/>
        <v>3900</v>
      </c>
      <c r="J17" s="37">
        <f t="shared" si="1"/>
        <v>11700</v>
      </c>
    </row>
    <row r="18" spans="1:10" ht="24.95" customHeight="1" x14ac:dyDescent="0.25">
      <c r="A18" s="2">
        <v>15</v>
      </c>
      <c r="B18" s="13" t="s">
        <v>44</v>
      </c>
      <c r="C18" s="16" t="s">
        <v>41</v>
      </c>
      <c r="D18" s="34">
        <v>3</v>
      </c>
      <c r="E18" s="33">
        <v>3000</v>
      </c>
      <c r="F18" s="33">
        <f>SUM(E18*D18)</f>
        <v>9000</v>
      </c>
      <c r="G18" s="33">
        <v>3000</v>
      </c>
      <c r="H18" s="33">
        <f>SUM(G18*D18)</f>
        <v>9000</v>
      </c>
      <c r="I18" s="36">
        <f t="shared" si="0"/>
        <v>3000</v>
      </c>
      <c r="J18" s="37">
        <f t="shared" si="1"/>
        <v>9000</v>
      </c>
    </row>
    <row r="19" spans="1:10" ht="24.95" customHeight="1" x14ac:dyDescent="0.25">
      <c r="A19" s="2">
        <v>16</v>
      </c>
      <c r="B19" s="13" t="s">
        <v>45</v>
      </c>
      <c r="C19" s="16" t="s">
        <v>41</v>
      </c>
      <c r="D19" s="34">
        <v>3</v>
      </c>
      <c r="E19" s="33">
        <v>3000</v>
      </c>
      <c r="F19" s="33">
        <f>SUM(E19*D19)</f>
        <v>9000</v>
      </c>
      <c r="G19" s="33"/>
      <c r="H19" s="33">
        <f>SUM(G19*D19)</f>
        <v>0</v>
      </c>
      <c r="I19" s="36">
        <v>3000</v>
      </c>
      <c r="J19" s="37">
        <v>9000</v>
      </c>
    </row>
    <row r="20" spans="1:10" ht="24.95" customHeight="1" x14ac:dyDescent="0.25">
      <c r="A20" s="2">
        <v>17</v>
      </c>
      <c r="B20" s="13" t="s">
        <v>46</v>
      </c>
      <c r="C20" s="16" t="s">
        <v>41</v>
      </c>
      <c r="D20" s="34">
        <v>3</v>
      </c>
      <c r="E20" s="33">
        <v>3000</v>
      </c>
      <c r="F20" s="33">
        <f>SUM(E20*D20)</f>
        <v>9000</v>
      </c>
      <c r="G20" s="33">
        <v>3500</v>
      </c>
      <c r="H20" s="33">
        <f>SUM(G20*D20)</f>
        <v>10500</v>
      </c>
      <c r="I20" s="36">
        <f t="shared" si="0"/>
        <v>3250</v>
      </c>
      <c r="J20" s="37">
        <f t="shared" si="1"/>
        <v>9750</v>
      </c>
    </row>
    <row r="21" spans="1:10" ht="24.95" customHeight="1" x14ac:dyDescent="0.25">
      <c r="A21" s="2">
        <v>18</v>
      </c>
      <c r="B21" s="13" t="s">
        <v>47</v>
      </c>
      <c r="C21" s="16" t="s">
        <v>41</v>
      </c>
      <c r="D21" s="34">
        <v>3</v>
      </c>
      <c r="E21" s="33">
        <v>3000</v>
      </c>
      <c r="F21" s="33">
        <f>SUM(E21*D21)</f>
        <v>9000</v>
      </c>
      <c r="G21" s="33">
        <v>3800</v>
      </c>
      <c r="H21" s="33">
        <f>SUM(G21*D21)</f>
        <v>11400</v>
      </c>
      <c r="I21" s="36">
        <f t="shared" si="0"/>
        <v>3400</v>
      </c>
      <c r="J21" s="37">
        <f t="shared" si="1"/>
        <v>10200</v>
      </c>
    </row>
    <row r="22" spans="1:10" ht="24.95" customHeight="1" x14ac:dyDescent="0.25">
      <c r="A22" s="2">
        <v>19</v>
      </c>
      <c r="B22" s="13" t="s">
        <v>48</v>
      </c>
      <c r="C22" s="16" t="s">
        <v>41</v>
      </c>
      <c r="D22" s="34">
        <v>2</v>
      </c>
      <c r="E22" s="33">
        <v>105000</v>
      </c>
      <c r="F22" s="33">
        <f>SUM(E22*D22)</f>
        <v>210000</v>
      </c>
      <c r="G22" s="33">
        <v>125000</v>
      </c>
      <c r="H22" s="33">
        <f>SUM(G22*D22)</f>
        <v>250000</v>
      </c>
      <c r="I22" s="36">
        <f t="shared" si="0"/>
        <v>115000</v>
      </c>
      <c r="J22" s="37">
        <f t="shared" si="1"/>
        <v>230000</v>
      </c>
    </row>
    <row r="23" spans="1:10" ht="24.95" customHeight="1" x14ac:dyDescent="0.25">
      <c r="A23" s="2">
        <v>20</v>
      </c>
      <c r="B23" s="13" t="s">
        <v>49</v>
      </c>
      <c r="C23" s="16" t="s">
        <v>2</v>
      </c>
      <c r="D23" s="34">
        <v>12</v>
      </c>
      <c r="E23" s="33">
        <v>9500</v>
      </c>
      <c r="F23" s="33">
        <f>SUM(E23*D23)</f>
        <v>114000</v>
      </c>
      <c r="G23" s="33">
        <v>11900</v>
      </c>
      <c r="H23" s="33">
        <f>SUM(G23*D23)</f>
        <v>142800</v>
      </c>
      <c r="I23" s="36">
        <f t="shared" si="0"/>
        <v>10700</v>
      </c>
      <c r="J23" s="37">
        <f t="shared" si="1"/>
        <v>128400</v>
      </c>
    </row>
    <row r="24" spans="1:10" ht="24.95" customHeight="1" x14ac:dyDescent="0.25">
      <c r="A24" s="2">
        <v>21</v>
      </c>
      <c r="B24" s="13" t="s">
        <v>50</v>
      </c>
      <c r="C24" s="16" t="s">
        <v>51</v>
      </c>
      <c r="D24" s="34">
        <v>3</v>
      </c>
      <c r="E24" s="33">
        <v>32000</v>
      </c>
      <c r="F24" s="33">
        <f>SUM(E24*D24)</f>
        <v>96000</v>
      </c>
      <c r="G24" s="33"/>
      <c r="H24" s="33">
        <f>SUM(G24*D24)</f>
        <v>0</v>
      </c>
      <c r="I24" s="36">
        <v>32000</v>
      </c>
      <c r="J24" s="37">
        <v>96000</v>
      </c>
    </row>
    <row r="25" spans="1:10" ht="24.95" customHeight="1" x14ac:dyDescent="0.25">
      <c r="A25" s="2">
        <v>22</v>
      </c>
      <c r="B25" s="13" t="s">
        <v>52</v>
      </c>
      <c r="C25" s="16" t="s">
        <v>5</v>
      </c>
      <c r="D25" s="34">
        <v>3</v>
      </c>
      <c r="E25" s="33">
        <v>56000</v>
      </c>
      <c r="F25" s="33">
        <f>SUM(E25*D25)</f>
        <v>168000</v>
      </c>
      <c r="G25" s="33">
        <v>58000</v>
      </c>
      <c r="H25" s="33">
        <f>SUM(G25*D25)</f>
        <v>174000</v>
      </c>
      <c r="I25" s="36">
        <f t="shared" si="0"/>
        <v>57000</v>
      </c>
      <c r="J25" s="37">
        <f t="shared" si="1"/>
        <v>171000</v>
      </c>
    </row>
    <row r="26" spans="1:10" ht="24.95" customHeight="1" x14ac:dyDescent="0.25">
      <c r="A26" s="2">
        <v>23</v>
      </c>
      <c r="B26" s="13" t="s">
        <v>53</v>
      </c>
      <c r="C26" s="16" t="s">
        <v>31</v>
      </c>
      <c r="D26" s="34">
        <v>4</v>
      </c>
      <c r="E26" s="33">
        <v>22000</v>
      </c>
      <c r="F26" s="33">
        <f>SUM(E26*D26)</f>
        <v>88000</v>
      </c>
      <c r="G26" s="33"/>
      <c r="H26" s="33">
        <f>SUM(G26*D26)</f>
        <v>0</v>
      </c>
      <c r="I26" s="36">
        <v>22000</v>
      </c>
      <c r="J26" s="37">
        <v>88000</v>
      </c>
    </row>
    <row r="27" spans="1:10" ht="24.95" customHeight="1" x14ac:dyDescent="0.25">
      <c r="A27" s="2">
        <v>24</v>
      </c>
      <c r="B27" s="13" t="s">
        <v>54</v>
      </c>
      <c r="C27" s="16" t="s">
        <v>2</v>
      </c>
      <c r="D27" s="34">
        <v>250</v>
      </c>
      <c r="E27" s="33">
        <v>300</v>
      </c>
      <c r="F27" s="33">
        <f>SUM(E27*D27)</f>
        <v>75000</v>
      </c>
      <c r="G27" s="33">
        <v>605</v>
      </c>
      <c r="H27" s="33">
        <f>SUM(G27*D27)</f>
        <v>151250</v>
      </c>
      <c r="I27" s="36">
        <f t="shared" si="0"/>
        <v>452.5</v>
      </c>
      <c r="J27" s="37">
        <v>113250</v>
      </c>
    </row>
    <row r="28" spans="1:10" ht="24.95" customHeight="1" x14ac:dyDescent="0.25">
      <c r="A28" s="2">
        <v>25</v>
      </c>
      <c r="B28" s="13" t="s">
        <v>55</v>
      </c>
      <c r="C28" s="16" t="s">
        <v>5</v>
      </c>
      <c r="D28" s="34">
        <v>4</v>
      </c>
      <c r="E28" s="33">
        <v>23000</v>
      </c>
      <c r="F28" s="33">
        <f>SUM(E28*D28)</f>
        <v>92000</v>
      </c>
      <c r="G28" s="33">
        <v>29300</v>
      </c>
      <c r="H28" s="33">
        <f>SUM(G28*D28)</f>
        <v>117200</v>
      </c>
      <c r="I28" s="36">
        <f t="shared" si="0"/>
        <v>26150</v>
      </c>
      <c r="J28" s="37">
        <f t="shared" si="1"/>
        <v>104600</v>
      </c>
    </row>
    <row r="29" spans="1:10" ht="24.95" customHeight="1" x14ac:dyDescent="0.25">
      <c r="A29" s="2">
        <v>26</v>
      </c>
      <c r="B29" s="13" t="s">
        <v>56</v>
      </c>
      <c r="C29" s="16" t="s">
        <v>51</v>
      </c>
      <c r="D29" s="34">
        <v>3</v>
      </c>
      <c r="E29" s="33">
        <v>22000</v>
      </c>
      <c r="F29" s="33">
        <f>SUM(E29*D29)</f>
        <v>66000</v>
      </c>
      <c r="G29" s="33">
        <v>30800</v>
      </c>
      <c r="H29" s="33">
        <f>SUM(G29*D29)</f>
        <v>92400</v>
      </c>
      <c r="I29" s="36">
        <f t="shared" si="0"/>
        <v>26400</v>
      </c>
      <c r="J29" s="37">
        <f t="shared" si="1"/>
        <v>79200</v>
      </c>
    </row>
    <row r="30" spans="1:10" ht="24.95" customHeight="1" x14ac:dyDescent="0.25">
      <c r="A30" s="2">
        <v>27</v>
      </c>
      <c r="B30" s="13" t="s">
        <v>57</v>
      </c>
      <c r="C30" s="16" t="s">
        <v>2</v>
      </c>
      <c r="D30" s="34">
        <v>3</v>
      </c>
      <c r="E30" s="33">
        <v>22000</v>
      </c>
      <c r="F30" s="33">
        <f>SUM(E30*D30)</f>
        <v>66000</v>
      </c>
      <c r="G30" s="33">
        <v>24700</v>
      </c>
      <c r="H30" s="33">
        <f>SUM(G30*D30)</f>
        <v>74100</v>
      </c>
      <c r="I30" s="36">
        <f t="shared" si="0"/>
        <v>23350</v>
      </c>
      <c r="J30" s="37">
        <f t="shared" si="1"/>
        <v>70050</v>
      </c>
    </row>
    <row r="31" spans="1:10" ht="24.95" customHeight="1" x14ac:dyDescent="0.25">
      <c r="A31" s="2">
        <v>28</v>
      </c>
      <c r="B31" s="13" t="s">
        <v>58</v>
      </c>
      <c r="C31" s="16" t="s">
        <v>59</v>
      </c>
      <c r="D31" s="34">
        <v>2</v>
      </c>
      <c r="E31" s="33">
        <v>230000</v>
      </c>
      <c r="F31" s="33">
        <f>SUM(E31*D31)</f>
        <v>460000</v>
      </c>
      <c r="G31" s="33">
        <v>260000</v>
      </c>
      <c r="H31" s="33">
        <f>SUM(G31*D31)</f>
        <v>520000</v>
      </c>
      <c r="I31" s="36">
        <f t="shared" si="0"/>
        <v>245000</v>
      </c>
      <c r="J31" s="37">
        <f t="shared" si="1"/>
        <v>490000</v>
      </c>
    </row>
    <row r="32" spans="1:10" ht="24.95" customHeight="1" x14ac:dyDescent="0.25">
      <c r="A32" s="2">
        <v>29</v>
      </c>
      <c r="B32" s="13" t="s">
        <v>60</v>
      </c>
      <c r="C32" s="16" t="s">
        <v>2</v>
      </c>
      <c r="D32" s="34">
        <v>1</v>
      </c>
      <c r="E32" s="33">
        <v>267000</v>
      </c>
      <c r="F32" s="33">
        <f>SUM(E32*D32)</f>
        <v>267000</v>
      </c>
      <c r="G32" s="33">
        <v>303500</v>
      </c>
      <c r="H32" s="33">
        <f>SUM(G32*D32)</f>
        <v>303500</v>
      </c>
      <c r="I32" s="36">
        <f t="shared" si="0"/>
        <v>285250</v>
      </c>
      <c r="J32" s="37">
        <f t="shared" si="1"/>
        <v>285250</v>
      </c>
    </row>
    <row r="33" spans="1:10" ht="24.95" customHeight="1" x14ac:dyDescent="0.25">
      <c r="A33" s="2">
        <v>30</v>
      </c>
      <c r="B33" s="13" t="s">
        <v>61</v>
      </c>
      <c r="C33" s="16" t="s">
        <v>6</v>
      </c>
      <c r="D33" s="34">
        <v>2</v>
      </c>
      <c r="E33" s="33">
        <v>80000</v>
      </c>
      <c r="F33" s="33">
        <f>SUM(E33*D33)</f>
        <v>160000</v>
      </c>
      <c r="G33" s="33">
        <v>72600</v>
      </c>
      <c r="H33" s="33">
        <f>SUM(G33*D33)</f>
        <v>145200</v>
      </c>
      <c r="I33" s="36">
        <f t="shared" si="0"/>
        <v>76300</v>
      </c>
      <c r="J33" s="37">
        <f t="shared" si="1"/>
        <v>152600</v>
      </c>
    </row>
    <row r="34" spans="1:10" ht="24.95" customHeight="1" x14ac:dyDescent="0.25">
      <c r="A34" s="2">
        <v>31</v>
      </c>
      <c r="B34" s="13" t="s">
        <v>62</v>
      </c>
      <c r="C34" s="16" t="s">
        <v>5</v>
      </c>
      <c r="D34" s="34">
        <v>3</v>
      </c>
      <c r="E34" s="33">
        <v>64000</v>
      </c>
      <c r="F34" s="33">
        <f>SUM(E34*D34)</f>
        <v>192000</v>
      </c>
      <c r="G34" s="33">
        <v>58000</v>
      </c>
      <c r="H34" s="33">
        <f>SUM(G34*D34)</f>
        <v>174000</v>
      </c>
      <c r="I34" s="36">
        <f t="shared" si="0"/>
        <v>61000</v>
      </c>
      <c r="J34" s="37">
        <f t="shared" si="1"/>
        <v>183000</v>
      </c>
    </row>
    <row r="35" spans="1:10" ht="24.95" customHeight="1" x14ac:dyDescent="0.25">
      <c r="A35" s="2">
        <v>32</v>
      </c>
      <c r="B35" s="13" t="s">
        <v>63</v>
      </c>
      <c r="C35" s="16" t="s">
        <v>5</v>
      </c>
      <c r="D35" s="34">
        <v>12</v>
      </c>
      <c r="E35" s="33">
        <v>8000</v>
      </c>
      <c r="F35" s="33">
        <f>SUM(E35*D35)</f>
        <v>96000</v>
      </c>
      <c r="G35" s="33"/>
      <c r="H35" s="33">
        <f>SUM(G35*D35)</f>
        <v>0</v>
      </c>
      <c r="I35" s="36">
        <v>8000</v>
      </c>
      <c r="J35" s="37">
        <v>96000</v>
      </c>
    </row>
    <row r="36" spans="1:10" ht="24.95" customHeight="1" x14ac:dyDescent="0.25">
      <c r="A36" s="2">
        <v>33</v>
      </c>
      <c r="B36" s="13" t="s">
        <v>64</v>
      </c>
      <c r="C36" s="16" t="s">
        <v>6</v>
      </c>
      <c r="D36" s="34">
        <v>3</v>
      </c>
      <c r="E36" s="33">
        <v>95000</v>
      </c>
      <c r="F36" s="33">
        <f>SUM(E36*D36)</f>
        <v>285000</v>
      </c>
      <c r="G36" s="33">
        <v>86500</v>
      </c>
      <c r="H36" s="33">
        <f>SUM(G36*D36)</f>
        <v>259500</v>
      </c>
      <c r="I36" s="36">
        <f t="shared" si="0"/>
        <v>90750</v>
      </c>
      <c r="J36" s="37">
        <f t="shared" si="1"/>
        <v>272250</v>
      </c>
    </row>
    <row r="37" spans="1:10" ht="24.95" customHeight="1" x14ac:dyDescent="0.25">
      <c r="A37" s="2">
        <v>34</v>
      </c>
      <c r="B37" s="13" t="s">
        <v>65</v>
      </c>
      <c r="C37" s="16" t="s">
        <v>6</v>
      </c>
      <c r="D37" s="34">
        <v>3</v>
      </c>
      <c r="E37" s="33">
        <v>30000</v>
      </c>
      <c r="F37" s="33">
        <f>SUM(E37*D37)</f>
        <v>90000</v>
      </c>
      <c r="G37" s="33">
        <v>23800</v>
      </c>
      <c r="H37" s="33">
        <f>SUM(G37*D37)</f>
        <v>71400</v>
      </c>
      <c r="I37" s="36">
        <f t="shared" si="0"/>
        <v>26900</v>
      </c>
      <c r="J37" s="37">
        <f t="shared" si="1"/>
        <v>80700</v>
      </c>
    </row>
    <row r="38" spans="1:10" ht="24.95" customHeight="1" x14ac:dyDescent="0.25">
      <c r="A38" s="2">
        <v>35</v>
      </c>
      <c r="B38" s="13" t="s">
        <v>66</v>
      </c>
      <c r="C38" s="16" t="s">
        <v>51</v>
      </c>
      <c r="D38" s="34">
        <v>15</v>
      </c>
      <c r="E38" s="33">
        <v>11500</v>
      </c>
      <c r="F38" s="33">
        <f>SUM(E38*D38)</f>
        <v>172500</v>
      </c>
      <c r="G38" s="33">
        <v>12500</v>
      </c>
      <c r="H38" s="33">
        <f>SUM(G38*D38)</f>
        <v>187500</v>
      </c>
      <c r="I38" s="36">
        <f t="shared" si="0"/>
        <v>12000</v>
      </c>
      <c r="J38" s="37">
        <f t="shared" si="1"/>
        <v>180000</v>
      </c>
    </row>
    <row r="39" spans="1:10" ht="24.95" customHeight="1" x14ac:dyDescent="0.25">
      <c r="A39" s="2">
        <v>36</v>
      </c>
      <c r="B39" s="13" t="s">
        <v>67</v>
      </c>
      <c r="C39" s="16" t="s">
        <v>31</v>
      </c>
      <c r="D39" s="34">
        <v>3</v>
      </c>
      <c r="E39" s="33">
        <v>19000</v>
      </c>
      <c r="F39" s="33">
        <f>SUM(E39*D39)</f>
        <v>57000</v>
      </c>
      <c r="G39" s="33">
        <v>21299</v>
      </c>
      <c r="H39" s="33">
        <f>SUM(G39*D39)</f>
        <v>63897</v>
      </c>
      <c r="I39" s="36">
        <f t="shared" si="0"/>
        <v>20149.5</v>
      </c>
      <c r="J39" s="37">
        <v>60450</v>
      </c>
    </row>
    <row r="40" spans="1:10" ht="24.95" customHeight="1" x14ac:dyDescent="0.25">
      <c r="A40" s="2">
        <v>37</v>
      </c>
      <c r="B40" s="13" t="s">
        <v>68</v>
      </c>
      <c r="C40" s="16" t="s">
        <v>5</v>
      </c>
      <c r="D40" s="34">
        <v>2</v>
      </c>
      <c r="E40" s="33">
        <v>63000</v>
      </c>
      <c r="F40" s="33">
        <f>SUM(E40*D40)</f>
        <v>126000</v>
      </c>
      <c r="G40" s="33"/>
      <c r="H40" s="33">
        <f>SUM(G40*D40)</f>
        <v>0</v>
      </c>
      <c r="I40" s="36">
        <f>SUM(E40+G40)</f>
        <v>63000</v>
      </c>
      <c r="J40" s="37">
        <v>126000</v>
      </c>
    </row>
    <row r="41" spans="1:10" ht="24.95" customHeight="1" x14ac:dyDescent="0.25">
      <c r="A41" s="2">
        <v>38</v>
      </c>
      <c r="B41" s="13" t="s">
        <v>69</v>
      </c>
      <c r="C41" s="16" t="s">
        <v>2</v>
      </c>
      <c r="D41" s="34">
        <v>1</v>
      </c>
      <c r="E41" s="33">
        <v>200000</v>
      </c>
      <c r="F41" s="33">
        <f>SUM(E41*D41)</f>
        <v>200000</v>
      </c>
      <c r="G41" s="33">
        <v>158000</v>
      </c>
      <c r="H41" s="33">
        <f>SUM(G41*D41)</f>
        <v>158000</v>
      </c>
      <c r="I41" s="36">
        <f t="shared" si="0"/>
        <v>179000</v>
      </c>
      <c r="J41" s="37">
        <f t="shared" si="1"/>
        <v>179000</v>
      </c>
    </row>
    <row r="42" spans="1:10" ht="24.95" customHeight="1" x14ac:dyDescent="0.25">
      <c r="A42" s="2">
        <v>39</v>
      </c>
      <c r="B42" s="13" t="s">
        <v>70</v>
      </c>
      <c r="C42" s="16" t="s">
        <v>41</v>
      </c>
      <c r="D42" s="34">
        <v>3</v>
      </c>
      <c r="E42" s="33">
        <v>3000</v>
      </c>
      <c r="F42" s="33">
        <f>SUM(E42*D42)</f>
        <v>9000</v>
      </c>
      <c r="G42" s="33"/>
      <c r="H42" s="33">
        <f>SUM(G42*D42)</f>
        <v>0</v>
      </c>
      <c r="I42" s="36">
        <v>3000</v>
      </c>
      <c r="J42" s="37">
        <v>9000</v>
      </c>
    </row>
    <row r="43" spans="1:10" ht="24.95" customHeight="1" x14ac:dyDescent="0.25">
      <c r="A43" s="2">
        <v>40</v>
      </c>
      <c r="B43" s="13" t="s">
        <v>71</v>
      </c>
      <c r="C43" s="16" t="s">
        <v>41</v>
      </c>
      <c r="D43" s="34">
        <v>3</v>
      </c>
      <c r="E43" s="33">
        <v>3000</v>
      </c>
      <c r="F43" s="33">
        <f>SUM(E43*D43)</f>
        <v>9000</v>
      </c>
      <c r="G43" s="33">
        <v>3400</v>
      </c>
      <c r="H43" s="33">
        <f>SUM(G43*D43)</f>
        <v>10200</v>
      </c>
      <c r="I43" s="36">
        <f t="shared" si="0"/>
        <v>3200</v>
      </c>
      <c r="J43" s="37">
        <f t="shared" si="1"/>
        <v>9600</v>
      </c>
    </row>
    <row r="44" spans="1:10" ht="24.95" customHeight="1" x14ac:dyDescent="0.25">
      <c r="A44" s="2">
        <v>41</v>
      </c>
      <c r="B44" s="13" t="s">
        <v>72</v>
      </c>
      <c r="C44" s="16" t="s">
        <v>41</v>
      </c>
      <c r="D44" s="34">
        <v>3</v>
      </c>
      <c r="E44" s="33">
        <v>3000</v>
      </c>
      <c r="F44" s="33">
        <f>SUM(E44*D44)</f>
        <v>9000</v>
      </c>
      <c r="G44" s="33">
        <v>4000</v>
      </c>
      <c r="H44" s="33">
        <f>SUM(G44*D44)</f>
        <v>12000</v>
      </c>
      <c r="I44" s="36">
        <f t="shared" si="0"/>
        <v>3500</v>
      </c>
      <c r="J44" s="37">
        <f t="shared" si="1"/>
        <v>10500</v>
      </c>
    </row>
    <row r="45" spans="1:10" ht="24.95" customHeight="1" x14ac:dyDescent="0.25">
      <c r="A45" s="2">
        <v>42</v>
      </c>
      <c r="B45" s="13" t="s">
        <v>73</v>
      </c>
      <c r="C45" s="16" t="s">
        <v>41</v>
      </c>
      <c r="D45" s="34">
        <v>3</v>
      </c>
      <c r="E45" s="33">
        <v>3000</v>
      </c>
      <c r="F45" s="33">
        <f>SUM(E45*D45)</f>
        <v>9000</v>
      </c>
      <c r="G45" s="33">
        <v>9000</v>
      </c>
      <c r="H45" s="33">
        <f>SUM(G45*D45)</f>
        <v>27000</v>
      </c>
      <c r="I45" s="36">
        <f t="shared" si="0"/>
        <v>6000</v>
      </c>
      <c r="J45" s="37">
        <f t="shared" si="1"/>
        <v>18000</v>
      </c>
    </row>
    <row r="46" spans="1:10" ht="24.95" customHeight="1" x14ac:dyDescent="0.25">
      <c r="A46" s="2">
        <v>43</v>
      </c>
      <c r="B46" s="13" t="s">
        <v>74</v>
      </c>
      <c r="C46" s="16" t="s">
        <v>41</v>
      </c>
      <c r="D46" s="34">
        <v>3</v>
      </c>
      <c r="E46" s="33">
        <v>3000</v>
      </c>
      <c r="F46" s="33">
        <f>SUM(E46*D46)</f>
        <v>9000</v>
      </c>
      <c r="G46" s="33">
        <v>3240</v>
      </c>
      <c r="H46" s="33">
        <f>SUM(G46*D46)</f>
        <v>9720</v>
      </c>
      <c r="I46" s="36">
        <f t="shared" si="0"/>
        <v>3120</v>
      </c>
      <c r="J46" s="37">
        <f t="shared" si="1"/>
        <v>9360</v>
      </c>
    </row>
    <row r="47" spans="1:10" x14ac:dyDescent="0.25">
      <c r="E47" s="33"/>
      <c r="F47" s="33">
        <f>SUM(F4:F46)</f>
        <v>4533500</v>
      </c>
      <c r="G47" s="33"/>
      <c r="H47" s="33">
        <f>SUM(H4:H46)</f>
        <v>4951787</v>
      </c>
      <c r="I47" s="33"/>
      <c r="J47" s="37">
        <f>SUM(J4:J46)</f>
        <v>5265395</v>
      </c>
    </row>
  </sheetData>
  <mergeCells count="3">
    <mergeCell ref="E2:F2"/>
    <mergeCell ref="G2:H2"/>
    <mergeCell ref="I2:J2"/>
  </mergeCells>
  <dataValidations count="2">
    <dataValidation allowBlank="1" showInputMessage="1" showErrorMessage="1" promptTitle="DESCRIPCIÓN DEL BIEN" prompt="Describa de manera clara el nombre del elemento que se esta solicitando y las caracteristicas del mismo si es necesario." sqref="B4:B34" xr:uid="{4CA0B299-4351-476A-915E-5F87159CF39B}"/>
    <dataValidation allowBlank="1" showInputMessage="1" showErrorMessage="1" promptTitle="UNIDAD DE MEDIDA" prompt="Digite la unidad de medida el elemento solicitado ejemplo: unidad, caja, gramos." sqref="C4:C34" xr:uid="{BC884192-03F0-4D33-BA5D-F6FD58AC5146}"/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C88E69-A225-42A7-86C7-2E954B0E60AE}">
  <dimension ref="A1:J19"/>
  <sheetViews>
    <sheetView workbookViewId="0">
      <selection activeCell="M17" sqref="M17"/>
    </sheetView>
  </sheetViews>
  <sheetFormatPr baseColWidth="10" defaultRowHeight="15" x14ac:dyDescent="0.25"/>
  <cols>
    <col min="1" max="1" width="5.28515625" customWidth="1"/>
    <col min="2" max="2" width="48.42578125" customWidth="1"/>
    <col min="8" max="8" width="12.42578125" customWidth="1"/>
    <col min="9" max="9" width="12.5703125" bestFit="1" customWidth="1"/>
  </cols>
  <sheetData>
    <row r="1" spans="1:10" x14ac:dyDescent="0.25">
      <c r="E1" s="44" t="s">
        <v>150</v>
      </c>
      <c r="F1" s="44"/>
      <c r="G1" s="44" t="s">
        <v>151</v>
      </c>
      <c r="H1" s="44"/>
    </row>
    <row r="2" spans="1:10" ht="24" customHeight="1" x14ac:dyDescent="0.25">
      <c r="A2" s="15"/>
      <c r="B2" s="15"/>
      <c r="C2" s="15"/>
      <c r="D2" s="15"/>
      <c r="E2" s="47" t="s">
        <v>137</v>
      </c>
      <c r="F2" s="47"/>
      <c r="G2" s="47" t="s">
        <v>138</v>
      </c>
      <c r="H2" s="47"/>
      <c r="I2" s="47" t="s">
        <v>139</v>
      </c>
      <c r="J2" s="47"/>
    </row>
    <row r="3" spans="1:10" ht="31.5" x14ac:dyDescent="0.25">
      <c r="A3" s="6" t="s">
        <v>10</v>
      </c>
      <c r="B3" s="6" t="s">
        <v>0</v>
      </c>
      <c r="C3" s="6" t="s">
        <v>1</v>
      </c>
      <c r="D3" s="17" t="s">
        <v>9</v>
      </c>
      <c r="E3" s="6" t="s">
        <v>140</v>
      </c>
      <c r="F3" s="6" t="s">
        <v>141</v>
      </c>
      <c r="G3" s="6" t="s">
        <v>140</v>
      </c>
      <c r="H3" s="6" t="s">
        <v>141</v>
      </c>
      <c r="I3" s="6" t="s">
        <v>140</v>
      </c>
      <c r="J3" s="6" t="s">
        <v>141</v>
      </c>
    </row>
    <row r="4" spans="1:10" ht="24.95" customHeight="1" x14ac:dyDescent="0.25">
      <c r="A4" s="2">
        <v>1</v>
      </c>
      <c r="B4" s="10" t="s">
        <v>123</v>
      </c>
      <c r="C4" s="1" t="s">
        <v>124</v>
      </c>
      <c r="D4" s="38" t="s">
        <v>11</v>
      </c>
      <c r="E4" s="36">
        <v>38000</v>
      </c>
      <c r="F4" s="36">
        <f>SUM(E4*D4)</f>
        <v>38000</v>
      </c>
      <c r="G4" s="33">
        <v>50000</v>
      </c>
      <c r="H4" s="33">
        <f>SUM(G4*D4)</f>
        <v>50000</v>
      </c>
      <c r="I4" s="39">
        <f>SUM((E4+G4)/2)</f>
        <v>44000</v>
      </c>
      <c r="J4" s="39">
        <f>SUM((F4+H4)/2)</f>
        <v>44000</v>
      </c>
    </row>
    <row r="5" spans="1:10" ht="24.95" customHeight="1" x14ac:dyDescent="0.25">
      <c r="A5" s="2">
        <v>2</v>
      </c>
      <c r="B5" s="11" t="s">
        <v>125</v>
      </c>
      <c r="C5" s="1" t="s">
        <v>2</v>
      </c>
      <c r="D5" s="38" t="s">
        <v>11</v>
      </c>
      <c r="E5" s="36">
        <v>68000</v>
      </c>
      <c r="F5" s="36">
        <f t="shared" ref="F5:F18" si="0">SUM(E5*D5)</f>
        <v>68000</v>
      </c>
      <c r="G5" s="33">
        <v>32000</v>
      </c>
      <c r="H5" s="33">
        <f t="shared" ref="H5:H18" si="1">SUM(G5*D5)</f>
        <v>32000</v>
      </c>
      <c r="I5" s="39">
        <f t="shared" ref="I5:I18" si="2">SUM((E5+G5)/2)</f>
        <v>50000</v>
      </c>
      <c r="J5" s="39">
        <f t="shared" ref="J5:J18" si="3">SUM((F5+H5)/2)</f>
        <v>50000</v>
      </c>
    </row>
    <row r="6" spans="1:10" ht="24.95" customHeight="1" x14ac:dyDescent="0.25">
      <c r="A6" s="2">
        <v>3</v>
      </c>
      <c r="B6" s="11" t="s">
        <v>162</v>
      </c>
      <c r="C6" s="1" t="s">
        <v>126</v>
      </c>
      <c r="D6" s="38">
        <v>2</v>
      </c>
      <c r="E6" s="36">
        <v>22000</v>
      </c>
      <c r="F6" s="36">
        <f t="shared" si="0"/>
        <v>44000</v>
      </c>
      <c r="G6" s="33">
        <v>18900</v>
      </c>
      <c r="H6" s="33">
        <f t="shared" si="1"/>
        <v>37800</v>
      </c>
      <c r="I6" s="39">
        <f t="shared" si="2"/>
        <v>20450</v>
      </c>
      <c r="J6" s="39">
        <f t="shared" si="3"/>
        <v>40900</v>
      </c>
    </row>
    <row r="7" spans="1:10" ht="24.95" customHeight="1" x14ac:dyDescent="0.25">
      <c r="A7" s="2">
        <v>4</v>
      </c>
      <c r="B7" s="11" t="s">
        <v>163</v>
      </c>
      <c r="C7" s="1" t="s">
        <v>126</v>
      </c>
      <c r="D7" s="38">
        <v>2</v>
      </c>
      <c r="E7" s="36">
        <v>22000</v>
      </c>
      <c r="F7" s="36">
        <f t="shared" si="0"/>
        <v>44000</v>
      </c>
      <c r="G7" s="33">
        <v>18900</v>
      </c>
      <c r="H7" s="33">
        <f t="shared" si="1"/>
        <v>37800</v>
      </c>
      <c r="I7" s="39">
        <v>20450</v>
      </c>
      <c r="J7" s="39">
        <f t="shared" si="3"/>
        <v>40900</v>
      </c>
    </row>
    <row r="8" spans="1:10" ht="24.95" customHeight="1" x14ac:dyDescent="0.25">
      <c r="A8" s="2">
        <v>5</v>
      </c>
      <c r="B8" s="11" t="s">
        <v>164</v>
      </c>
      <c r="C8" s="1" t="s">
        <v>126</v>
      </c>
      <c r="D8" s="38">
        <v>1</v>
      </c>
      <c r="E8" s="36">
        <v>22000</v>
      </c>
      <c r="F8" s="36">
        <f t="shared" si="0"/>
        <v>22000</v>
      </c>
      <c r="G8" s="33">
        <v>18900</v>
      </c>
      <c r="H8" s="33">
        <f t="shared" si="1"/>
        <v>18900</v>
      </c>
      <c r="I8" s="39">
        <v>20450</v>
      </c>
      <c r="J8" s="39">
        <f t="shared" si="3"/>
        <v>20450</v>
      </c>
    </row>
    <row r="9" spans="1:10" ht="24.95" customHeight="1" x14ac:dyDescent="0.25">
      <c r="A9" s="2">
        <v>6</v>
      </c>
      <c r="B9" s="11" t="s">
        <v>165</v>
      </c>
      <c r="C9" s="1" t="s">
        <v>126</v>
      </c>
      <c r="D9" s="38" t="s">
        <v>12</v>
      </c>
      <c r="E9" s="36">
        <v>21000</v>
      </c>
      <c r="F9" s="36">
        <f t="shared" si="0"/>
        <v>105000</v>
      </c>
      <c r="G9" s="33">
        <v>18900</v>
      </c>
      <c r="H9" s="33">
        <f t="shared" si="1"/>
        <v>94500</v>
      </c>
      <c r="I9" s="39">
        <f t="shared" si="2"/>
        <v>19950</v>
      </c>
      <c r="J9" s="39">
        <f t="shared" si="3"/>
        <v>99750</v>
      </c>
    </row>
    <row r="10" spans="1:10" ht="24.95" customHeight="1" x14ac:dyDescent="0.25">
      <c r="A10" s="2">
        <v>7</v>
      </c>
      <c r="B10" s="11" t="s">
        <v>166</v>
      </c>
      <c r="C10" s="1" t="s">
        <v>126</v>
      </c>
      <c r="D10" s="38" t="s">
        <v>12</v>
      </c>
      <c r="E10" s="36">
        <v>20000</v>
      </c>
      <c r="F10" s="36">
        <f t="shared" si="0"/>
        <v>100000</v>
      </c>
      <c r="G10" s="33">
        <v>18900</v>
      </c>
      <c r="H10" s="33">
        <f t="shared" si="1"/>
        <v>94500</v>
      </c>
      <c r="I10" s="39">
        <f t="shared" si="2"/>
        <v>19450</v>
      </c>
      <c r="J10" s="39">
        <f t="shared" si="3"/>
        <v>97250</v>
      </c>
    </row>
    <row r="11" spans="1:10" ht="24.95" customHeight="1" x14ac:dyDescent="0.25">
      <c r="A11" s="2">
        <v>8</v>
      </c>
      <c r="B11" s="10" t="s">
        <v>127</v>
      </c>
      <c r="C11" s="1" t="s">
        <v>2</v>
      </c>
      <c r="D11" s="34" t="s">
        <v>13</v>
      </c>
      <c r="E11" s="36">
        <v>27000</v>
      </c>
      <c r="F11" s="36">
        <f t="shared" si="0"/>
        <v>81000</v>
      </c>
      <c r="G11" s="33">
        <v>18500</v>
      </c>
      <c r="H11" s="33">
        <f t="shared" si="1"/>
        <v>55500</v>
      </c>
      <c r="I11" s="39">
        <f t="shared" si="2"/>
        <v>22750</v>
      </c>
      <c r="J11" s="39">
        <f t="shared" si="3"/>
        <v>68250</v>
      </c>
    </row>
    <row r="12" spans="1:10" ht="24.95" customHeight="1" x14ac:dyDescent="0.25">
      <c r="A12" s="2">
        <v>9</v>
      </c>
      <c r="B12" s="10" t="s">
        <v>128</v>
      </c>
      <c r="C12" s="1" t="s">
        <v>129</v>
      </c>
      <c r="D12" s="34">
        <v>11</v>
      </c>
      <c r="E12" s="36">
        <v>28000</v>
      </c>
      <c r="F12" s="36">
        <f t="shared" si="0"/>
        <v>308000</v>
      </c>
      <c r="G12" s="33">
        <v>35000</v>
      </c>
      <c r="H12" s="33">
        <f t="shared" si="1"/>
        <v>385000</v>
      </c>
      <c r="I12" s="39">
        <f t="shared" si="2"/>
        <v>31500</v>
      </c>
      <c r="J12" s="39">
        <f t="shared" si="3"/>
        <v>346500</v>
      </c>
    </row>
    <row r="13" spans="1:10" ht="24.95" customHeight="1" x14ac:dyDescent="0.25">
      <c r="A13" s="2">
        <v>10</v>
      </c>
      <c r="B13" s="10" t="s">
        <v>130</v>
      </c>
      <c r="C13" s="1" t="s">
        <v>81</v>
      </c>
      <c r="D13" s="34" t="s">
        <v>11</v>
      </c>
      <c r="E13" s="36">
        <v>22000</v>
      </c>
      <c r="F13" s="36">
        <f t="shared" si="0"/>
        <v>22000</v>
      </c>
      <c r="G13" s="33">
        <v>35000</v>
      </c>
      <c r="H13" s="33">
        <f t="shared" si="1"/>
        <v>35000</v>
      </c>
      <c r="I13" s="39">
        <f t="shared" si="2"/>
        <v>28500</v>
      </c>
      <c r="J13" s="39">
        <f t="shared" si="3"/>
        <v>28500</v>
      </c>
    </row>
    <row r="14" spans="1:10" ht="24.95" customHeight="1" x14ac:dyDescent="0.25">
      <c r="A14" s="2">
        <v>11</v>
      </c>
      <c r="B14" s="10" t="s">
        <v>167</v>
      </c>
      <c r="C14" s="1" t="s">
        <v>6</v>
      </c>
      <c r="D14" s="34">
        <v>1</v>
      </c>
      <c r="E14" s="36">
        <v>28000</v>
      </c>
      <c r="F14" s="36">
        <f t="shared" si="0"/>
        <v>28000</v>
      </c>
      <c r="G14" s="33">
        <v>24500</v>
      </c>
      <c r="H14" s="33">
        <f t="shared" si="1"/>
        <v>24500</v>
      </c>
      <c r="I14" s="39">
        <f t="shared" si="2"/>
        <v>26250</v>
      </c>
      <c r="J14" s="39">
        <f t="shared" si="3"/>
        <v>26250</v>
      </c>
    </row>
    <row r="15" spans="1:10" ht="24.95" customHeight="1" x14ac:dyDescent="0.25">
      <c r="A15" s="2">
        <v>12</v>
      </c>
      <c r="B15" s="10" t="s">
        <v>160</v>
      </c>
      <c r="C15" s="1" t="s">
        <v>126</v>
      </c>
      <c r="D15" s="34" t="s">
        <v>14</v>
      </c>
      <c r="E15" s="36">
        <v>23000</v>
      </c>
      <c r="F15" s="36">
        <f t="shared" si="0"/>
        <v>92000</v>
      </c>
      <c r="G15" s="33">
        <v>28000</v>
      </c>
      <c r="H15" s="33">
        <f t="shared" si="1"/>
        <v>112000</v>
      </c>
      <c r="I15" s="39">
        <f t="shared" si="2"/>
        <v>25500</v>
      </c>
      <c r="J15" s="39">
        <f t="shared" si="3"/>
        <v>102000</v>
      </c>
    </row>
    <row r="16" spans="1:10" ht="24.95" customHeight="1" x14ac:dyDescent="0.25">
      <c r="A16" s="2">
        <v>13</v>
      </c>
      <c r="B16" s="10" t="s">
        <v>161</v>
      </c>
      <c r="C16" s="1" t="s">
        <v>159</v>
      </c>
      <c r="D16" s="34" t="s">
        <v>14</v>
      </c>
      <c r="E16" s="36">
        <v>23000</v>
      </c>
      <c r="F16" s="36">
        <f t="shared" si="0"/>
        <v>92000</v>
      </c>
      <c r="G16" s="33">
        <v>28000</v>
      </c>
      <c r="H16" s="33">
        <f t="shared" si="1"/>
        <v>112000</v>
      </c>
      <c r="I16" s="39">
        <f t="shared" si="2"/>
        <v>25500</v>
      </c>
      <c r="J16" s="39">
        <f t="shared" si="3"/>
        <v>102000</v>
      </c>
    </row>
    <row r="17" spans="1:10" ht="24.95" customHeight="1" x14ac:dyDescent="0.25">
      <c r="A17" s="2">
        <v>14</v>
      </c>
      <c r="B17" s="12" t="s">
        <v>131</v>
      </c>
      <c r="C17" s="2" t="s">
        <v>129</v>
      </c>
      <c r="D17" s="34">
        <v>27</v>
      </c>
      <c r="E17" s="36">
        <v>5000</v>
      </c>
      <c r="F17" s="36">
        <f t="shared" si="0"/>
        <v>135000</v>
      </c>
      <c r="G17" s="33">
        <v>2500</v>
      </c>
      <c r="H17" s="33">
        <f t="shared" si="1"/>
        <v>67500</v>
      </c>
      <c r="I17" s="39">
        <f t="shared" si="2"/>
        <v>3750</v>
      </c>
      <c r="J17" s="39">
        <f t="shared" si="3"/>
        <v>101250</v>
      </c>
    </row>
    <row r="18" spans="1:10" ht="24.75" customHeight="1" x14ac:dyDescent="0.25">
      <c r="A18" s="2">
        <v>15</v>
      </c>
      <c r="B18" s="7" t="s">
        <v>132</v>
      </c>
      <c r="C18" s="2" t="s">
        <v>2</v>
      </c>
      <c r="D18" s="34">
        <v>1</v>
      </c>
      <c r="E18" s="36">
        <v>43000</v>
      </c>
      <c r="F18" s="36">
        <f t="shared" si="0"/>
        <v>43000</v>
      </c>
      <c r="G18" s="33">
        <v>8500</v>
      </c>
      <c r="H18" s="33">
        <f t="shared" si="1"/>
        <v>8500</v>
      </c>
      <c r="I18" s="39">
        <f t="shared" si="2"/>
        <v>25750</v>
      </c>
      <c r="J18" s="39">
        <f t="shared" si="3"/>
        <v>25750</v>
      </c>
    </row>
    <row r="19" spans="1:10" x14ac:dyDescent="0.25">
      <c r="E19" s="33"/>
      <c r="F19" s="39">
        <f>SUM(F4:F18)</f>
        <v>1222000</v>
      </c>
      <c r="G19" s="33"/>
      <c r="H19" s="33">
        <f>SUM(H4:H18)</f>
        <v>1165500</v>
      </c>
      <c r="I19" s="39"/>
      <c r="J19" s="39">
        <f>SUM(J4:J18)</f>
        <v>1193750</v>
      </c>
    </row>
  </sheetData>
  <mergeCells count="5">
    <mergeCell ref="E2:F2"/>
    <mergeCell ref="G2:H2"/>
    <mergeCell ref="I2:J2"/>
    <mergeCell ref="E1:F1"/>
    <mergeCell ref="G1:H1"/>
  </mergeCells>
  <dataValidations count="3">
    <dataValidation allowBlank="1" showInputMessage="1" showErrorMessage="1" promptTitle="CANTIDAD SOLICITADA" prompt="Digite la cantidad de unidades solicitadas del bien" sqref="D4:D17" xr:uid="{7D045F50-E7D0-4CAD-A95D-4FAFB0117687}"/>
    <dataValidation allowBlank="1" showInputMessage="1" showErrorMessage="1" promptTitle="UNIDAD DE MEDIDA" prompt="Digite la unidad de medida el elemento solicitado ejemplo: unidad, caja, gramos." sqref="C4:C17" xr:uid="{24981C33-29ED-47EB-85B0-FD66DB5D5599}"/>
    <dataValidation allowBlank="1" showInputMessage="1" showErrorMessage="1" promptTitle="DESCRIPCIÓN DEL BIEN" prompt="Describa de manera clara el nombre del elemento que se esta solicitando y las caracteristicas del mismo si es necesario." sqref="B4:B17" xr:uid="{D17BFFA6-8CF4-48D6-8559-4ADD4D6636FF}"/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4CD5E4-D675-4B7A-9ED1-432C24C296D2}">
  <dimension ref="A1:J32"/>
  <sheetViews>
    <sheetView tabSelected="1" topLeftCell="A9" zoomScale="90" zoomScaleNormal="90" workbookViewId="0">
      <selection activeCell="P6" sqref="P6"/>
    </sheetView>
  </sheetViews>
  <sheetFormatPr baseColWidth="10" defaultRowHeight="15" x14ac:dyDescent="0.25"/>
  <cols>
    <col min="1" max="1" width="5.85546875" customWidth="1"/>
    <col min="2" max="2" width="46.7109375" customWidth="1"/>
    <col min="9" max="9" width="13.140625" customWidth="1"/>
  </cols>
  <sheetData>
    <row r="1" spans="1:10" x14ac:dyDescent="0.25">
      <c r="E1" s="46" t="s">
        <v>144</v>
      </c>
      <c r="F1" s="46"/>
      <c r="G1" s="46" t="s">
        <v>146</v>
      </c>
      <c r="H1" s="49"/>
      <c r="I1" s="42"/>
      <c r="J1" s="42"/>
    </row>
    <row r="2" spans="1:10" ht="25.5" customHeight="1" x14ac:dyDescent="0.25">
      <c r="A2" s="15"/>
      <c r="B2" s="15"/>
      <c r="C2" s="15"/>
      <c r="D2" s="15"/>
      <c r="E2" s="47" t="s">
        <v>137</v>
      </c>
      <c r="F2" s="47"/>
      <c r="G2" s="47" t="s">
        <v>138</v>
      </c>
      <c r="H2" s="47"/>
      <c r="I2" s="51" t="s">
        <v>139</v>
      </c>
      <c r="J2" s="51"/>
    </row>
    <row r="3" spans="1:10" ht="31.5" x14ac:dyDescent="0.25">
      <c r="A3" s="6" t="s">
        <v>10</v>
      </c>
      <c r="B3" s="6" t="s">
        <v>0</v>
      </c>
      <c r="C3" s="6" t="s">
        <v>1</v>
      </c>
      <c r="D3" s="17" t="s">
        <v>9</v>
      </c>
      <c r="E3" s="6" t="s">
        <v>140</v>
      </c>
      <c r="F3" s="6" t="s">
        <v>141</v>
      </c>
      <c r="G3" s="6" t="s">
        <v>140</v>
      </c>
      <c r="H3" s="6" t="s">
        <v>141</v>
      </c>
      <c r="I3" s="6" t="s">
        <v>140</v>
      </c>
      <c r="J3" s="6" t="s">
        <v>141</v>
      </c>
    </row>
    <row r="4" spans="1:10" ht="24.95" customHeight="1" x14ac:dyDescent="0.25">
      <c r="A4" s="29">
        <v>1</v>
      </c>
      <c r="B4" s="30" t="s">
        <v>75</v>
      </c>
      <c r="C4" s="2" t="s">
        <v>76</v>
      </c>
      <c r="D4" s="34">
        <v>8</v>
      </c>
      <c r="E4" s="28">
        <v>9000</v>
      </c>
      <c r="F4" s="28">
        <f>SUM(E4*D4)</f>
        <v>72000</v>
      </c>
      <c r="G4" s="28">
        <v>9500</v>
      </c>
      <c r="H4" s="28">
        <f>SUM(G4*D4)</f>
        <v>76000</v>
      </c>
      <c r="I4" s="40">
        <f>SUM(E4+G4)/2</f>
        <v>9250</v>
      </c>
      <c r="J4" s="40">
        <f>SUM(F4+H4)/2</f>
        <v>74000</v>
      </c>
    </row>
    <row r="5" spans="1:10" ht="24.95" customHeight="1" x14ac:dyDescent="0.25">
      <c r="A5" s="29">
        <v>2</v>
      </c>
      <c r="B5" s="30" t="s">
        <v>77</v>
      </c>
      <c r="C5" s="2" t="s">
        <v>76</v>
      </c>
      <c r="D5" s="34">
        <v>8</v>
      </c>
      <c r="E5" s="28">
        <v>19800</v>
      </c>
      <c r="F5" s="28">
        <f>SUM(E5*D5)</f>
        <v>158400</v>
      </c>
      <c r="G5" s="28">
        <v>19900</v>
      </c>
      <c r="H5" s="28">
        <f>SUM(G5*D5)</f>
        <v>159200</v>
      </c>
      <c r="I5" s="40">
        <f t="shared" ref="I5:I31" si="0">SUM(E5+G5)/2</f>
        <v>19850</v>
      </c>
      <c r="J5" s="40">
        <f t="shared" ref="J5:J31" si="1">SUM(F5+H5)/2</f>
        <v>158800</v>
      </c>
    </row>
    <row r="6" spans="1:10" ht="24.95" customHeight="1" x14ac:dyDescent="0.25">
      <c r="A6" s="29">
        <v>3</v>
      </c>
      <c r="B6" s="30" t="s">
        <v>78</v>
      </c>
      <c r="C6" s="2" t="s">
        <v>79</v>
      </c>
      <c r="D6" s="34">
        <v>30</v>
      </c>
      <c r="E6" s="28">
        <v>6750</v>
      </c>
      <c r="F6" s="28">
        <f>SUM(E6*D6)</f>
        <v>202500</v>
      </c>
      <c r="G6" s="28">
        <v>6900</v>
      </c>
      <c r="H6" s="28">
        <f>SUM(G6*D6)</f>
        <v>207000</v>
      </c>
      <c r="I6" s="40">
        <f t="shared" si="0"/>
        <v>6825</v>
      </c>
      <c r="J6" s="40">
        <f t="shared" si="1"/>
        <v>204750</v>
      </c>
    </row>
    <row r="7" spans="1:10" ht="24.95" customHeight="1" x14ac:dyDescent="0.25">
      <c r="A7" s="29">
        <v>4</v>
      </c>
      <c r="B7" s="30" t="s">
        <v>80</v>
      </c>
      <c r="C7" s="2" t="s">
        <v>81</v>
      </c>
      <c r="D7" s="34">
        <v>4</v>
      </c>
      <c r="E7" s="28">
        <v>2100</v>
      </c>
      <c r="F7" s="28">
        <f>SUM(E7*D7)</f>
        <v>8400</v>
      </c>
      <c r="G7" s="28">
        <v>2600</v>
      </c>
      <c r="H7" s="28">
        <f>SUM(G7*D7)</f>
        <v>10400</v>
      </c>
      <c r="I7" s="40">
        <f t="shared" si="0"/>
        <v>2350</v>
      </c>
      <c r="J7" s="40">
        <f t="shared" si="1"/>
        <v>9400</v>
      </c>
    </row>
    <row r="8" spans="1:10" ht="30.75" customHeight="1" x14ac:dyDescent="0.25">
      <c r="A8" s="29">
        <v>5</v>
      </c>
      <c r="B8" s="30" t="s">
        <v>149</v>
      </c>
      <c r="C8" s="2" t="s">
        <v>81</v>
      </c>
      <c r="D8" s="34">
        <v>1</v>
      </c>
      <c r="E8" s="28">
        <v>39800</v>
      </c>
      <c r="F8" s="28">
        <v>39800</v>
      </c>
      <c r="G8" s="28">
        <v>41500</v>
      </c>
      <c r="H8" s="28">
        <f>SUM(G8*D8)</f>
        <v>41500</v>
      </c>
      <c r="I8" s="40">
        <f t="shared" si="0"/>
        <v>40650</v>
      </c>
      <c r="J8" s="40">
        <f t="shared" si="1"/>
        <v>40650</v>
      </c>
    </row>
    <row r="9" spans="1:10" ht="24.95" customHeight="1" x14ac:dyDescent="0.25">
      <c r="A9" s="29">
        <v>6</v>
      </c>
      <c r="B9" s="30" t="s">
        <v>82</v>
      </c>
      <c r="C9" s="2" t="s">
        <v>79</v>
      </c>
      <c r="D9" s="34">
        <v>2</v>
      </c>
      <c r="E9" s="28">
        <v>21000</v>
      </c>
      <c r="F9" s="28">
        <f>SUM(E9*D9)</f>
        <v>42000</v>
      </c>
      <c r="G9" s="28">
        <v>21900</v>
      </c>
      <c r="H9" s="28">
        <f>SUM(G9*D9)</f>
        <v>43800</v>
      </c>
      <c r="I9" s="40">
        <f t="shared" si="0"/>
        <v>21450</v>
      </c>
      <c r="J9" s="40">
        <f t="shared" si="1"/>
        <v>42900</v>
      </c>
    </row>
    <row r="10" spans="1:10" ht="24.95" customHeight="1" x14ac:dyDescent="0.25">
      <c r="A10" s="29">
        <v>7</v>
      </c>
      <c r="B10" s="30" t="s">
        <v>83</v>
      </c>
      <c r="C10" s="2" t="s">
        <v>79</v>
      </c>
      <c r="D10" s="34">
        <v>4</v>
      </c>
      <c r="E10" s="28">
        <v>59300</v>
      </c>
      <c r="F10" s="28">
        <f>SUM(E10*D10)</f>
        <v>237200</v>
      </c>
      <c r="G10" s="28">
        <v>59800</v>
      </c>
      <c r="H10" s="28">
        <f>SUM(G10*D10)</f>
        <v>239200</v>
      </c>
      <c r="I10" s="40">
        <f t="shared" si="0"/>
        <v>59550</v>
      </c>
      <c r="J10" s="40">
        <f t="shared" si="1"/>
        <v>238200</v>
      </c>
    </row>
    <row r="11" spans="1:10" ht="24.95" customHeight="1" x14ac:dyDescent="0.25">
      <c r="A11" s="29">
        <v>8</v>
      </c>
      <c r="B11" s="30" t="s">
        <v>84</v>
      </c>
      <c r="C11" s="2" t="s">
        <v>41</v>
      </c>
      <c r="D11" s="34">
        <v>4</v>
      </c>
      <c r="E11" s="28">
        <v>3350</v>
      </c>
      <c r="F11" s="28">
        <f>SUM(E11*D11)</f>
        <v>13400</v>
      </c>
      <c r="G11" s="28">
        <v>3500</v>
      </c>
      <c r="H11" s="28">
        <f>SUM(G11*D11)</f>
        <v>14000</v>
      </c>
      <c r="I11" s="40">
        <f t="shared" si="0"/>
        <v>3425</v>
      </c>
      <c r="J11" s="40">
        <f t="shared" si="1"/>
        <v>13700</v>
      </c>
    </row>
    <row r="12" spans="1:10" ht="24.95" customHeight="1" x14ac:dyDescent="0.25">
      <c r="A12" s="29">
        <v>9</v>
      </c>
      <c r="B12" s="30" t="s">
        <v>85</v>
      </c>
      <c r="C12" s="2" t="s">
        <v>41</v>
      </c>
      <c r="D12" s="34">
        <v>4</v>
      </c>
      <c r="E12" s="28">
        <v>3350</v>
      </c>
      <c r="F12" s="28">
        <f>SUM(E12*D12)</f>
        <v>13400</v>
      </c>
      <c r="G12" s="28">
        <v>3500</v>
      </c>
      <c r="H12" s="28">
        <f>SUM(G12*D12)</f>
        <v>14000</v>
      </c>
      <c r="I12" s="40">
        <f t="shared" si="0"/>
        <v>3425</v>
      </c>
      <c r="J12" s="40">
        <f t="shared" si="1"/>
        <v>13700</v>
      </c>
    </row>
    <row r="13" spans="1:10" ht="24.95" customHeight="1" x14ac:dyDescent="0.25">
      <c r="A13" s="29">
        <v>10</v>
      </c>
      <c r="B13" s="30" t="s">
        <v>86</v>
      </c>
      <c r="C13" s="2" t="s">
        <v>8</v>
      </c>
      <c r="D13" s="34">
        <v>22</v>
      </c>
      <c r="E13" s="28">
        <v>1800</v>
      </c>
      <c r="F13" s="28">
        <f>SUM(E13*D13)</f>
        <v>39600</v>
      </c>
      <c r="G13" s="28">
        <v>1950</v>
      </c>
      <c r="H13" s="28">
        <f>SUM(G13*D13)</f>
        <v>42900</v>
      </c>
      <c r="I13" s="40">
        <f t="shared" si="0"/>
        <v>1875</v>
      </c>
      <c r="J13" s="40">
        <f t="shared" si="1"/>
        <v>41250</v>
      </c>
    </row>
    <row r="14" spans="1:10" ht="24.95" customHeight="1" x14ac:dyDescent="0.25">
      <c r="A14" s="29">
        <v>11</v>
      </c>
      <c r="B14" s="30" t="s">
        <v>87</v>
      </c>
      <c r="C14" s="2" t="s">
        <v>8</v>
      </c>
      <c r="D14" s="34">
        <v>2</v>
      </c>
      <c r="E14" s="28">
        <v>198000</v>
      </c>
      <c r="F14" s="28">
        <f>SUM(E14*D14)</f>
        <v>396000</v>
      </c>
      <c r="G14" s="28">
        <v>196000</v>
      </c>
      <c r="H14" s="28">
        <f>SUM(G14*D14)</f>
        <v>392000</v>
      </c>
      <c r="I14" s="40">
        <f t="shared" si="0"/>
        <v>197000</v>
      </c>
      <c r="J14" s="40">
        <f t="shared" si="1"/>
        <v>394000</v>
      </c>
    </row>
    <row r="15" spans="1:10" ht="24.95" customHeight="1" x14ac:dyDescent="0.25">
      <c r="A15" s="29">
        <v>12</v>
      </c>
      <c r="B15" s="30" t="s">
        <v>88</v>
      </c>
      <c r="C15" s="2" t="s">
        <v>41</v>
      </c>
      <c r="D15" s="34">
        <v>2</v>
      </c>
      <c r="E15" s="28">
        <v>49800</v>
      </c>
      <c r="F15" s="28">
        <f>SUM(E15*D15)</f>
        <v>99600</v>
      </c>
      <c r="G15" s="28">
        <v>50500</v>
      </c>
      <c r="H15" s="28">
        <f>SUM(G15*D15)</f>
        <v>101000</v>
      </c>
      <c r="I15" s="40">
        <f t="shared" si="0"/>
        <v>50150</v>
      </c>
      <c r="J15" s="40">
        <f t="shared" si="1"/>
        <v>100300</v>
      </c>
    </row>
    <row r="16" spans="1:10" ht="24.95" customHeight="1" x14ac:dyDescent="0.25">
      <c r="A16" s="29">
        <v>13</v>
      </c>
      <c r="B16" s="30" t="s">
        <v>89</v>
      </c>
      <c r="C16" s="2" t="s">
        <v>41</v>
      </c>
      <c r="D16" s="34">
        <v>2</v>
      </c>
      <c r="E16" s="28">
        <v>90500</v>
      </c>
      <c r="F16" s="28">
        <f>SUM(E16*D16)</f>
        <v>181000</v>
      </c>
      <c r="G16" s="28">
        <v>89600</v>
      </c>
      <c r="H16" s="28">
        <f>SUM(G16*D16)</f>
        <v>179200</v>
      </c>
      <c r="I16" s="40">
        <f t="shared" si="0"/>
        <v>90050</v>
      </c>
      <c r="J16" s="40">
        <f t="shared" si="1"/>
        <v>180100</v>
      </c>
    </row>
    <row r="17" spans="1:10" ht="24.95" customHeight="1" x14ac:dyDescent="0.25">
      <c r="A17" s="29">
        <v>14</v>
      </c>
      <c r="B17" s="30" t="s">
        <v>90</v>
      </c>
      <c r="C17" s="2" t="s">
        <v>91</v>
      </c>
      <c r="D17" s="34">
        <v>2</v>
      </c>
      <c r="E17" s="28">
        <v>52500</v>
      </c>
      <c r="F17" s="28">
        <f>SUM(E17*D17)</f>
        <v>105000</v>
      </c>
      <c r="G17" s="28">
        <v>52000</v>
      </c>
      <c r="H17" s="28">
        <f>SUM(G17*D17)</f>
        <v>104000</v>
      </c>
      <c r="I17" s="40">
        <f t="shared" si="0"/>
        <v>52250</v>
      </c>
      <c r="J17" s="40">
        <f t="shared" si="1"/>
        <v>104500</v>
      </c>
    </row>
    <row r="18" spans="1:10" ht="24.95" customHeight="1" x14ac:dyDescent="0.25">
      <c r="A18" s="29">
        <v>15</v>
      </c>
      <c r="B18" s="30" t="s">
        <v>92</v>
      </c>
      <c r="C18" s="2" t="s">
        <v>41</v>
      </c>
      <c r="D18" s="34">
        <v>2</v>
      </c>
      <c r="E18" s="28">
        <v>58900</v>
      </c>
      <c r="F18" s="28">
        <f>SUM(E18*D18)</f>
        <v>117800</v>
      </c>
      <c r="G18" s="28">
        <v>59500</v>
      </c>
      <c r="H18" s="28">
        <f>SUM(G18*D18)</f>
        <v>119000</v>
      </c>
      <c r="I18" s="40">
        <f t="shared" si="0"/>
        <v>59200</v>
      </c>
      <c r="J18" s="40">
        <f t="shared" si="1"/>
        <v>118400</v>
      </c>
    </row>
    <row r="19" spans="1:10" ht="24.95" customHeight="1" x14ac:dyDescent="0.25">
      <c r="A19" s="29">
        <v>16</v>
      </c>
      <c r="B19" s="30" t="s">
        <v>93</v>
      </c>
      <c r="C19" s="2" t="s">
        <v>41</v>
      </c>
      <c r="D19" s="34">
        <v>8</v>
      </c>
      <c r="E19" s="28">
        <v>24600</v>
      </c>
      <c r="F19" s="28">
        <f>SUM(E19*D19)</f>
        <v>196800</v>
      </c>
      <c r="G19" s="28">
        <v>23900</v>
      </c>
      <c r="H19" s="28">
        <f>SUM(G19*D19)</f>
        <v>191200</v>
      </c>
      <c r="I19" s="40">
        <f t="shared" si="0"/>
        <v>24250</v>
      </c>
      <c r="J19" s="40">
        <f t="shared" si="1"/>
        <v>194000</v>
      </c>
    </row>
    <row r="20" spans="1:10" ht="24.95" customHeight="1" x14ac:dyDescent="0.25">
      <c r="A20" s="29">
        <v>17</v>
      </c>
      <c r="B20" s="30" t="s">
        <v>94</v>
      </c>
      <c r="C20" s="2" t="s">
        <v>41</v>
      </c>
      <c r="D20" s="34">
        <v>12</v>
      </c>
      <c r="E20" s="28">
        <v>24600</v>
      </c>
      <c r="F20" s="28">
        <f>SUM(E20*D20)</f>
        <v>295200</v>
      </c>
      <c r="G20" s="28">
        <v>23900</v>
      </c>
      <c r="H20" s="28">
        <f>SUM(G20*D20)</f>
        <v>286800</v>
      </c>
      <c r="I20" s="40">
        <f t="shared" si="0"/>
        <v>24250</v>
      </c>
      <c r="J20" s="40">
        <f t="shared" si="1"/>
        <v>291000</v>
      </c>
    </row>
    <row r="21" spans="1:10" ht="24.95" customHeight="1" x14ac:dyDescent="0.25">
      <c r="A21" s="29">
        <v>18</v>
      </c>
      <c r="B21" s="30" t="s">
        <v>95</v>
      </c>
      <c r="C21" s="2" t="s">
        <v>96</v>
      </c>
      <c r="D21" s="34">
        <v>4</v>
      </c>
      <c r="E21" s="28">
        <v>11900</v>
      </c>
      <c r="F21" s="28">
        <f>SUM(E21*D21)</f>
        <v>47600</v>
      </c>
      <c r="G21" s="28">
        <v>13800</v>
      </c>
      <c r="H21" s="28">
        <f>SUM(G21*D21)</f>
        <v>55200</v>
      </c>
      <c r="I21" s="40">
        <f>SUM(E21+G21)/2</f>
        <v>12850</v>
      </c>
      <c r="J21" s="40">
        <f t="shared" si="1"/>
        <v>51400</v>
      </c>
    </row>
    <row r="22" spans="1:10" ht="24.95" customHeight="1" x14ac:dyDescent="0.25">
      <c r="A22" s="29">
        <v>19</v>
      </c>
      <c r="B22" s="30" t="s">
        <v>97</v>
      </c>
      <c r="C22" s="2" t="s">
        <v>6</v>
      </c>
      <c r="D22" s="34">
        <v>3</v>
      </c>
      <c r="E22" s="28">
        <v>16800</v>
      </c>
      <c r="F22" s="28">
        <f>SUM(E22*D22)</f>
        <v>50400</v>
      </c>
      <c r="G22" s="28">
        <v>18500</v>
      </c>
      <c r="H22" s="28">
        <f>SUM(G22*D22)</f>
        <v>55500</v>
      </c>
      <c r="I22" s="40">
        <f t="shared" si="0"/>
        <v>17650</v>
      </c>
      <c r="J22" s="40">
        <f t="shared" si="1"/>
        <v>52950</v>
      </c>
    </row>
    <row r="23" spans="1:10" ht="24.95" customHeight="1" x14ac:dyDescent="0.25">
      <c r="A23" s="29">
        <v>20</v>
      </c>
      <c r="B23" s="30" t="s">
        <v>98</v>
      </c>
      <c r="C23" s="2" t="s">
        <v>76</v>
      </c>
      <c r="D23" s="34">
        <v>4</v>
      </c>
      <c r="E23" s="28">
        <v>10800</v>
      </c>
      <c r="F23" s="28">
        <f>SUM(E23*D23)</f>
        <v>43200</v>
      </c>
      <c r="G23" s="28">
        <v>11500</v>
      </c>
      <c r="H23" s="28">
        <f>SUM(G23*D23)</f>
        <v>46000</v>
      </c>
      <c r="I23" s="40">
        <f t="shared" si="0"/>
        <v>11150</v>
      </c>
      <c r="J23" s="40">
        <f t="shared" si="1"/>
        <v>44600</v>
      </c>
    </row>
    <row r="24" spans="1:10" ht="24.95" customHeight="1" x14ac:dyDescent="0.25">
      <c r="A24" s="29">
        <v>21</v>
      </c>
      <c r="B24" s="30" t="s">
        <v>99</v>
      </c>
      <c r="C24" s="2" t="s">
        <v>76</v>
      </c>
      <c r="D24" s="34">
        <v>6</v>
      </c>
      <c r="E24" s="28">
        <v>12600</v>
      </c>
      <c r="F24" s="28">
        <f>SUM(E24*D24)</f>
        <v>75600</v>
      </c>
      <c r="G24" s="28">
        <v>12800</v>
      </c>
      <c r="H24" s="28">
        <f>SUM(G24*D24)</f>
        <v>76800</v>
      </c>
      <c r="I24" s="40">
        <f t="shared" si="0"/>
        <v>12700</v>
      </c>
      <c r="J24" s="40">
        <f t="shared" si="1"/>
        <v>76200</v>
      </c>
    </row>
    <row r="25" spans="1:10" ht="24.95" customHeight="1" x14ac:dyDescent="0.25">
      <c r="A25" s="29">
        <v>22</v>
      </c>
      <c r="B25" s="30" t="s">
        <v>100</v>
      </c>
      <c r="C25" s="2" t="s">
        <v>18</v>
      </c>
      <c r="D25" s="34">
        <v>2</v>
      </c>
      <c r="E25" s="28">
        <v>12800</v>
      </c>
      <c r="F25" s="28">
        <f>SUM(E25*D25)</f>
        <v>25600</v>
      </c>
      <c r="G25" s="28">
        <v>13500</v>
      </c>
      <c r="H25" s="28">
        <f>SUM(G25*D25)</f>
        <v>27000</v>
      </c>
      <c r="I25" s="40">
        <f t="shared" si="0"/>
        <v>13150</v>
      </c>
      <c r="J25" s="40">
        <f t="shared" si="1"/>
        <v>26300</v>
      </c>
    </row>
    <row r="26" spans="1:10" ht="24.95" customHeight="1" x14ac:dyDescent="0.25">
      <c r="A26" s="29">
        <v>23</v>
      </c>
      <c r="B26" s="30" t="s">
        <v>147</v>
      </c>
      <c r="C26" s="2" t="s">
        <v>5</v>
      </c>
      <c r="D26" s="34">
        <v>1</v>
      </c>
      <c r="E26" s="28">
        <v>15300</v>
      </c>
      <c r="F26" s="28">
        <f>SUM(E26*D26)</f>
        <v>15300</v>
      </c>
      <c r="G26" s="28">
        <v>16500</v>
      </c>
      <c r="H26" s="28">
        <f>SUM(G26*D26)</f>
        <v>16500</v>
      </c>
      <c r="I26" s="40">
        <f t="shared" si="0"/>
        <v>15900</v>
      </c>
      <c r="J26" s="40">
        <f t="shared" si="1"/>
        <v>15900</v>
      </c>
    </row>
    <row r="27" spans="1:10" ht="24.95" customHeight="1" x14ac:dyDescent="0.25">
      <c r="A27" s="29">
        <v>24</v>
      </c>
      <c r="B27" s="30" t="s">
        <v>148</v>
      </c>
      <c r="C27" s="2" t="s">
        <v>5</v>
      </c>
      <c r="D27" s="34">
        <v>1</v>
      </c>
      <c r="E27" s="28">
        <v>15300</v>
      </c>
      <c r="F27" s="28">
        <f>SUM(E27*D27)</f>
        <v>15300</v>
      </c>
      <c r="G27" s="28">
        <v>16500</v>
      </c>
      <c r="H27" s="28">
        <f>SUM(G27*D27)</f>
        <v>16500</v>
      </c>
      <c r="I27" s="40">
        <f t="shared" si="0"/>
        <v>15900</v>
      </c>
      <c r="J27" s="40">
        <f t="shared" si="1"/>
        <v>15900</v>
      </c>
    </row>
    <row r="28" spans="1:10" ht="24.95" customHeight="1" x14ac:dyDescent="0.25">
      <c r="A28" s="29">
        <v>25</v>
      </c>
      <c r="B28" s="30" t="s">
        <v>101</v>
      </c>
      <c r="C28" s="2" t="s">
        <v>79</v>
      </c>
      <c r="D28" s="34">
        <v>16</v>
      </c>
      <c r="E28" s="28">
        <v>2400</v>
      </c>
      <c r="F28" s="28">
        <f>SUM(E28*D28)</f>
        <v>38400</v>
      </c>
      <c r="G28" s="28">
        <v>2800</v>
      </c>
      <c r="H28" s="28">
        <f>SUM(G28*D28)</f>
        <v>44800</v>
      </c>
      <c r="I28" s="40">
        <f t="shared" si="0"/>
        <v>2600</v>
      </c>
      <c r="J28" s="40">
        <f t="shared" si="1"/>
        <v>41600</v>
      </c>
    </row>
    <row r="29" spans="1:10" ht="24.95" customHeight="1" x14ac:dyDescent="0.25">
      <c r="A29" s="29">
        <v>26</v>
      </c>
      <c r="B29" s="30" t="s">
        <v>102</v>
      </c>
      <c r="C29" s="2" t="s">
        <v>103</v>
      </c>
      <c r="D29" s="34">
        <v>2</v>
      </c>
      <c r="E29" s="28">
        <v>25900</v>
      </c>
      <c r="F29" s="28">
        <f>SUM(E29*D29)</f>
        <v>51800</v>
      </c>
      <c r="G29" s="28">
        <v>28500</v>
      </c>
      <c r="H29" s="28">
        <f>SUM(G29*D29)</f>
        <v>57000</v>
      </c>
      <c r="I29" s="40">
        <f t="shared" si="0"/>
        <v>27200</v>
      </c>
      <c r="J29" s="40">
        <f t="shared" si="1"/>
        <v>54400</v>
      </c>
    </row>
    <row r="30" spans="1:10" ht="24.95" customHeight="1" x14ac:dyDescent="0.25">
      <c r="A30" s="29">
        <v>27</v>
      </c>
      <c r="B30" s="31" t="s">
        <v>104</v>
      </c>
      <c r="C30" s="32" t="s">
        <v>6</v>
      </c>
      <c r="D30" s="41">
        <v>3</v>
      </c>
      <c r="E30" s="28">
        <v>9800</v>
      </c>
      <c r="F30" s="28">
        <f>SUM(E30*D30)</f>
        <v>29400</v>
      </c>
      <c r="G30" s="28">
        <v>9500</v>
      </c>
      <c r="H30" s="28">
        <f>SUM(G30*D30)</f>
        <v>28500</v>
      </c>
      <c r="I30" s="40">
        <f t="shared" si="0"/>
        <v>9650</v>
      </c>
      <c r="J30" s="40">
        <f t="shared" si="1"/>
        <v>28950</v>
      </c>
    </row>
    <row r="31" spans="1:10" ht="24.95" customHeight="1" x14ac:dyDescent="0.25">
      <c r="A31" s="2">
        <v>28</v>
      </c>
      <c r="B31" s="8" t="s">
        <v>105</v>
      </c>
      <c r="C31" s="2" t="s">
        <v>51</v>
      </c>
      <c r="D31" s="34">
        <v>120</v>
      </c>
      <c r="E31" s="28">
        <v>10900</v>
      </c>
      <c r="F31" s="28">
        <f>SUM(E31*D31)</f>
        <v>1308000</v>
      </c>
      <c r="G31" s="28">
        <v>11000</v>
      </c>
      <c r="H31" s="28">
        <f>SUM(G31*D31)</f>
        <v>1320000</v>
      </c>
      <c r="I31" s="40">
        <f t="shared" si="0"/>
        <v>10950</v>
      </c>
      <c r="J31" s="40">
        <f t="shared" si="1"/>
        <v>1314000</v>
      </c>
    </row>
    <row r="32" spans="1:10" x14ac:dyDescent="0.25">
      <c r="E32" s="36"/>
      <c r="F32" s="36">
        <f>SUM(F4:F31)</f>
        <v>3918700</v>
      </c>
      <c r="G32" s="33"/>
      <c r="H32" s="39">
        <f>SUM(H4:H31)</f>
        <v>3965000</v>
      </c>
      <c r="I32" s="33"/>
      <c r="J32" s="39">
        <f>SUM(J4:J31)</f>
        <v>3941850</v>
      </c>
    </row>
  </sheetData>
  <mergeCells count="5">
    <mergeCell ref="I2:J2"/>
    <mergeCell ref="E2:F2"/>
    <mergeCell ref="G2:H2"/>
    <mergeCell ref="E1:F1"/>
    <mergeCell ref="G1:H1"/>
  </mergeCells>
  <dataValidations count="2">
    <dataValidation allowBlank="1" showInputMessage="1" showErrorMessage="1" promptTitle="DESCRIPCIÓN DEL BIEN" prompt="Describa de manera clara el nombre del elemento que se esta solicitando y las caracteristicas del mismo si es necesario." sqref="B4:B30" xr:uid="{688A8C8C-F2D0-4148-8825-B7EB69EF1661}"/>
    <dataValidation allowBlank="1" showInputMessage="1" showErrorMessage="1" promptTitle="UNIDAD DE MEDIDA" prompt="Digite la unidad de medida el elemento solicitado ejemplo: unidad, caja, gramos." sqref="C4:C30" xr:uid="{8B2BEAC0-0681-4CAE-A053-4B17380E152E}"/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LOTE No. 1 PAPELERIA  </vt:lpstr>
      <vt:lpstr>LOTE No, 2 SISTEMAS</vt:lpstr>
      <vt:lpstr>LOTE No. 3 AGROPECUARIA</vt:lpstr>
      <vt:lpstr>LOTE No. 4 MODISTERIA</vt:lpstr>
      <vt:lpstr>LOTE No. 5 AGROINDUSTRIA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Carmenza Revelo Cárdenas</dc:creator>
  <cp:lastModifiedBy>Stefanny Carolina Mantilla Bravo</cp:lastModifiedBy>
  <dcterms:created xsi:type="dcterms:W3CDTF">2015-06-05T18:19:34Z</dcterms:created>
  <dcterms:modified xsi:type="dcterms:W3CDTF">2024-06-27T20:58:21Z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2024-05-10T15:17:06Z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c8f4e127-ee55-478e-a04f-4547fc66408c</vt:lpwstr>
  </property>
  <property fmtid="{D5CDD505-2E9C-101B-9397-08002B2CF9AE}" pid="8" name="MSIP_Label_fc111285-cafa-4fc9-8a9a-bd902089b24f_ContentBits">
    <vt:lpwstr>0</vt:lpwstr>
  </property>
</Properties>
</file>