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mc:AlternateContent xmlns:mc="http://schemas.openxmlformats.org/markup-compatibility/2006">
    <mc:Choice Requires="x15">
      <x15ac:absPath xmlns:x15ac="http://schemas.microsoft.com/office/spreadsheetml/2010/11/ac" url="https://d.docs.live.net/6f1fbfdc23349e50/Alcaldia de Engativa/ESTUDIOS PREVIOS/EXTINTORES/2024/"/>
    </mc:Choice>
  </mc:AlternateContent>
  <xr:revisionPtr revIDLastSave="0" documentId="8_{231E8F6E-6F4F-48ED-B9B8-9085C7D439E6}" xr6:coauthVersionLast="47" xr6:coauthVersionMax="47" xr10:uidLastSave="{00000000-0000-0000-0000-000000000000}"/>
  <bookViews>
    <workbookView xWindow="23880" yWindow="-120" windowWidth="29040" windowHeight="15840" tabRatio="604" xr2:uid="{00000000-000D-0000-FFFF-FFFF00000000}"/>
  </bookViews>
  <sheets>
    <sheet name="MATRIZ" sheetId="1" r:id="rId1"/>
    <sheet name="DESCRIPCION" sheetId="3" r:id="rId2"/>
    <sheet name="VARIABLES ANALIZADAS" sheetId="2" r:id="rId3"/>
    <sheet name="CONPES" sheetId="4" state="hidden" r:id="rId4"/>
    <sheet name="VALORACION RIESGO" sheetId="5" state="hidden" r:id="rId5"/>
  </sheets>
  <externalReferences>
    <externalReference r:id="rId6"/>
  </externalReferences>
  <definedNames>
    <definedName name="afecta">DESCRIPCION!$B$36:$B$39</definedName>
    <definedName name="afectacion">DESCRIPCION!$B$36:$B$38</definedName>
    <definedName name="_xlnm.Print_Area" localSheetId="0">MATRIZ!$A$1:$AB$13</definedName>
    <definedName name="clase">DESCRIPCION!$B$2:$B$3</definedName>
    <definedName name="fuente">DESCRIPCION!$B$5:$B$6</definedName>
    <definedName name="lista_cualitativa">'[1]Tabla CONPES 3714'!$N$15:$N$18</definedName>
    <definedName name="Lista_riesgos">'[1]Tabla CONPES 3714'!$N$5:$N$12</definedName>
    <definedName name="periodicidad">DESCRIPCION!$B$42:$B$47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6" i="1" l="1"/>
  <c r="O6" i="1"/>
  <c r="Q6" i="1"/>
  <c r="N7" i="1"/>
  <c r="O7" i="1"/>
  <c r="N13" i="1"/>
  <c r="O13" i="1"/>
  <c r="U13" i="1"/>
  <c r="V13" i="1"/>
  <c r="U6" i="1"/>
  <c r="V6" i="1"/>
  <c r="U7" i="1"/>
  <c r="V7" i="1"/>
  <c r="U8" i="1"/>
  <c r="V8" i="1"/>
  <c r="U9" i="1"/>
  <c r="V9" i="1"/>
  <c r="U10" i="1"/>
  <c r="V10" i="1"/>
  <c r="U11" i="1"/>
  <c r="V11" i="1"/>
  <c r="U12" i="1"/>
  <c r="V12" i="1"/>
  <c r="N8" i="1"/>
  <c r="O8" i="1"/>
  <c r="N9" i="1"/>
  <c r="O9" i="1"/>
  <c r="N10" i="1"/>
  <c r="N11" i="1"/>
  <c r="O11" i="1"/>
  <c r="N12" i="1"/>
  <c r="O12" i="1"/>
  <c r="O10" i="1"/>
  <c r="Q11" i="1"/>
  <c r="A13" i="4"/>
  <c r="A14" i="4"/>
  <c r="A15" i="4"/>
  <c r="A16" i="4"/>
  <c r="A17" i="4"/>
  <c r="A18" i="4"/>
  <c r="Q10" i="1"/>
  <c r="Q8" i="1"/>
  <c r="H17" i="5"/>
  <c r="I17" i="5"/>
  <c r="J17" i="5"/>
  <c r="K17" i="5"/>
  <c r="H18" i="5"/>
  <c r="I18" i="5"/>
  <c r="J18" i="5"/>
  <c r="K18" i="5"/>
  <c r="H19" i="5"/>
  <c r="I19" i="5"/>
  <c r="J19" i="5"/>
  <c r="K19" i="5"/>
  <c r="H20" i="5"/>
  <c r="I20" i="5"/>
  <c r="J20" i="5"/>
  <c r="K20" i="5"/>
  <c r="G20" i="5"/>
  <c r="G19" i="5"/>
  <c r="G18" i="5"/>
  <c r="G17" i="5"/>
  <c r="H16" i="5"/>
  <c r="I16" i="5"/>
  <c r="J16" i="5"/>
  <c r="K16" i="5"/>
  <c r="G16"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author>
    <author>Administrador</author>
  </authors>
  <commentList>
    <comment ref="L6" authorId="0" shapeId="0" xr:uid="{00000000-0006-0000-0000-000001000000}">
      <text>
        <r>
          <rPr>
            <b/>
            <sz val="8"/>
            <color indexed="81"/>
            <rFont val="Tahoma"/>
            <family val="2"/>
          </rPr>
          <t xml:space="preserve"> se debe definir para cada proces</t>
        </r>
      </text>
    </comment>
    <comment ref="R6" authorId="0" shapeId="0" xr:uid="{00000000-0006-0000-0000-000002000000}">
      <text>
        <r>
          <rPr>
            <b/>
            <sz val="8"/>
            <color indexed="81"/>
            <rFont val="Tahoma"/>
            <family val="2"/>
          </rPr>
          <t xml:space="preserve"> se debe definir para cada proces</t>
        </r>
      </text>
    </comment>
    <comment ref="R8" authorId="0" shapeId="0" xr:uid="{00000000-0006-0000-0000-000003000000}">
      <text>
        <r>
          <rPr>
            <b/>
            <sz val="8"/>
            <color indexed="81"/>
            <rFont val="Tahoma"/>
            <family val="2"/>
          </rPr>
          <t xml:space="preserve"> se debe definir para cada proces</t>
        </r>
      </text>
    </comment>
    <comment ref="B12" authorId="1" shapeId="0" xr:uid="{00000000-0006-0000-0000-000004000000}">
      <text>
        <r>
          <rPr>
            <b/>
            <sz val="9"/>
            <color indexed="81"/>
            <rFont val="Tahoma"/>
            <family val="2"/>
          </rPr>
          <t>Administrador:</t>
        </r>
        <r>
          <rPr>
            <sz val="9"/>
            <color indexed="81"/>
            <rFont val="Tahoma"/>
            <family val="2"/>
          </rPr>
          <t xml:space="preserve">
</t>
        </r>
      </text>
    </comment>
    <comment ref="L12" authorId="0" shapeId="0" xr:uid="{00000000-0006-0000-0000-000005000000}">
      <text>
        <r>
          <rPr>
            <b/>
            <sz val="8"/>
            <color indexed="81"/>
            <rFont val="Tahoma"/>
            <family val="2"/>
          </rPr>
          <t xml:space="preserve"> se debe definir para cada proces</t>
        </r>
      </text>
    </comment>
  </commentList>
</comments>
</file>

<file path=xl/sharedStrings.xml><?xml version="1.0" encoding="utf-8"?>
<sst xmlns="http://schemas.openxmlformats.org/spreadsheetml/2006/main" count="327" uniqueCount="200">
  <si>
    <t>Nº</t>
  </si>
  <si>
    <t xml:space="preserve">Clase </t>
  </si>
  <si>
    <t>Fuente</t>
  </si>
  <si>
    <t>Etapa</t>
  </si>
  <si>
    <t>Tipo</t>
  </si>
  <si>
    <t>Probabilidad</t>
  </si>
  <si>
    <t>Impacto</t>
  </si>
  <si>
    <t>Valoración del riesgo</t>
  </si>
  <si>
    <t>Categoría</t>
  </si>
  <si>
    <t>Tratamiento</t>
  </si>
  <si>
    <t>Controles a ser implementados</t>
  </si>
  <si>
    <t>Afecta la ejecución del contrato?</t>
  </si>
  <si>
    <t>Persona responsable por implementar el tratamiento</t>
  </si>
  <si>
    <t>Fecha estimada en que se inicia el tratamiento</t>
  </si>
  <si>
    <t xml:space="preserve">Fecha estimada en que se completa el tratamiento </t>
  </si>
  <si>
    <t>Monitoreo y revisión</t>
  </si>
  <si>
    <t>Periodicidad ¿cuándo?</t>
  </si>
  <si>
    <t>General</t>
  </si>
  <si>
    <t>Especifico</t>
  </si>
  <si>
    <t>Externo</t>
  </si>
  <si>
    <t>Interno</t>
  </si>
  <si>
    <t>Planeación</t>
  </si>
  <si>
    <t>Selección</t>
  </si>
  <si>
    <t>Contratación</t>
  </si>
  <si>
    <t>Ejecución</t>
  </si>
  <si>
    <t>Postentrega</t>
  </si>
  <si>
    <t>X</t>
  </si>
  <si>
    <t>Requisitos habilitantes</t>
  </si>
  <si>
    <t>Claridad en la descripción del bien o servicio requerido</t>
  </si>
  <si>
    <t>Correcto Estudio de mercado (Evaluación de oferta y demanda)</t>
  </si>
  <si>
    <t>El proceso permite satisfacer las necesidades de la entidad</t>
  </si>
  <si>
    <t>Riesgo de que no se firme el contrato</t>
  </si>
  <si>
    <t>Proceso desierto</t>
  </si>
  <si>
    <t>Cumplimiento de obligaciones contractuales</t>
  </si>
  <si>
    <t>Liquidación</t>
  </si>
  <si>
    <t>Recibo y Terminación</t>
  </si>
  <si>
    <t>Descripción</t>
  </si>
  <si>
    <t>Operacional</t>
  </si>
  <si>
    <t>Riesgo Bajo</t>
  </si>
  <si>
    <t xml:space="preserve">MATRIZ DE RIESGOS </t>
  </si>
  <si>
    <t xml:space="preserve">A quién se le asigna? </t>
  </si>
  <si>
    <t>Obstruye la ejecución del contrato de manera intrascendete</t>
  </si>
  <si>
    <t>Obstruye la ejecución del contrato sustancialmente pero aún así permite la consecución del objeto contractual</t>
  </si>
  <si>
    <t>Afecta la ejecución del contrato sin alterar el beneficio para las partes</t>
  </si>
  <si>
    <t>Mensual</t>
  </si>
  <si>
    <t>De acuerdo a la posibilidad de ocurrencia</t>
  </si>
  <si>
    <t>Diario</t>
  </si>
  <si>
    <t>En la periodicidad del evento</t>
  </si>
  <si>
    <t>Mensual y de acuerdo a la ocurrencia del fenómeno</t>
  </si>
  <si>
    <t>1.Etapa de formulación 2. Consulta trimestral    3. No hay amortización</t>
  </si>
  <si>
    <t>MATRIZ DE RIESGOS - VARIABLES ANALIZADAS</t>
  </si>
  <si>
    <t>Selección inadecuada</t>
  </si>
  <si>
    <t>Regulatorio</t>
  </si>
  <si>
    <r>
      <t>5.</t>
    </r>
    <r>
      <rPr>
        <b/>
        <sz val="7"/>
        <color indexed="8"/>
        <rFont val="Times New Roman"/>
        <family val="1"/>
      </rPr>
      <t xml:space="preserve">    </t>
    </r>
    <r>
      <rPr>
        <b/>
        <sz val="11"/>
        <color indexed="8"/>
        <rFont val="Arial"/>
        <family val="2"/>
      </rPr>
      <t>SOPORTE QUE PERMITA LA TIPIFICACIÓN, ESTIMACIÓN Y ASIGNACIÓN DE LOS RIESGOS PREVISIBLES QUE PUEDAN AFECTAR EL EQUILIBRIO ECONÓMICO DEL CONTRATO.</t>
    </r>
  </si>
  <si>
    <t>Tabla de estimación de riesgos previsibles CONPES 3714 de 2011*</t>
  </si>
  <si>
    <t>NÚMERO DE RIESGOS ESTIMADOS</t>
  </si>
  <si>
    <t xml:space="preserve">VALOR DEL CONTRATO </t>
  </si>
  <si>
    <t>TOTAL ESTIMACIÓN DEL RIESGO</t>
  </si>
  <si>
    <t>No.</t>
  </si>
  <si>
    <t>Riesgo general</t>
  </si>
  <si>
    <t>Observaciones</t>
  </si>
  <si>
    <t>Estimación</t>
  </si>
  <si>
    <t>Participación</t>
  </si>
  <si>
    <t>Operacionales</t>
  </si>
  <si>
    <t>https://www.contratos.gov.co/puc/reglamentacion.html</t>
  </si>
  <si>
    <t>Clase:</t>
  </si>
  <si>
    <t>General: es un Riesgo de todos los Procesos de Contratación adelantados por la Entidad Estatal, por lo cual está presente en toda su actividad contractual</t>
  </si>
  <si>
    <t>Específico: es un Riesgo propio del Proceso de Contratación objeto de análisis.</t>
  </si>
  <si>
    <t>Fuente:</t>
  </si>
  <si>
    <t>Interno: es un Riesgo asociado a la operación, capacidad, o situación particular de la Entidad Estatal (reputacional, tecnológico).</t>
  </si>
  <si>
    <t>Externo: es un Riesgo del sector del objeto del Proceso de Contratación, o asociado a asuntos no referidos a la Entidad Estatal (desastres económicos, existencia de monopolios, circunstancias electorales).</t>
  </si>
  <si>
    <t>Etapa:</t>
  </si>
  <si>
    <t>(i) La modalidad de contratación es adecuada para el bien servicio u obra necesitado.</t>
  </si>
  <si>
    <t>(iii) El valor del contrato corresponde a los precios del mercado.</t>
  </si>
  <si>
    <t>(iv) La descripción del bien o servicio requerido es claro.</t>
  </si>
  <si>
    <t>Planeación: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Riesgos de la etapa de planeación se encuentran las siguientes:de las preguntas que la Entidad Estatal debe hacerse para identificar los Riesgos de la etapa de planeación se encuentran las siguientes:</t>
  </si>
  <si>
    <t>(ii)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t>
  </si>
  <si>
    <t>(v) El Proceso de Contratación cuenta con las condiciones que garanticen la transparencia, equidad y competencia entre los proponentes.</t>
  </si>
  <si>
    <t>(vi) El estudio de mercado permite identificar los aspectos de oferta y demanda del mercado respectivo.</t>
  </si>
  <si>
    <t>Contratista</t>
  </si>
  <si>
    <t>(vii) El diseño del Proceso de Contratación permite satisfacer las necesidades de la Entidad Estatal, cumplir su misión y si es coherente con el cumplimiento de sus objetivos y metas.</t>
  </si>
  <si>
    <t>Selección: 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t>
  </si>
  <si>
    <t>(ii) Riesgo de colusión.</t>
  </si>
  <si>
    <t>(iii) Riesgo de ofertas artificialmente bajas.</t>
  </si>
  <si>
    <t>(i) Falta de capacidad de la Entidad Estatal para promover y adelantar la selección del contratista, incluyendo el riesgo de seleccionar aquellos que no cumplan con la totalidad de los requisitos habilitantes o se encuentren incursos en alguna inhabilidad o incompatibilidad.</t>
  </si>
  <si>
    <t>Contratación: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t>
  </si>
  <si>
    <t>(iii) Riesgos asociados al incumplimiento de la publicación o el registro presupuestal del contrato.</t>
  </si>
  <si>
    <t>(i) Riesgo de que no se firme el contrato.</t>
  </si>
  <si>
    <t>(ii) Riesgo de que no se presenten las garantías requeridas en los Documentos del Proceso de Contratación o que su presentación sea tardía.</t>
  </si>
  <si>
    <t>(iv) Riesgos asociados a los reclamos de terceros sobre la selección del oferente que retrasen el perfeccionamiento del contrato.</t>
  </si>
  <si>
    <t xml:space="preserve">Ejecución: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</si>
  <si>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</si>
  <si>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El Documento Conpes 3714 de 2011 clasifica los Riesgos de acuerdo con los siguientes tipos:</t>
  </si>
  <si>
    <r>
      <t>Riesgos Económicos</t>
    </r>
    <r>
      <rPr>
        <sz val="12"/>
        <color indexed="63"/>
        <rFont val="Calibri"/>
        <family val="2"/>
      </rPr>
      <t>: son los derivados del comportamiento del mercado, tales como la fluctuación de los precios de los insumos, desabastecimiento y especulación de los mismos, entre otros.</t>
    </r>
  </si>
  <si>
    <r>
      <t>Riesgos Sociales o Políticos</t>
    </r>
    <r>
      <rPr>
        <sz val="12"/>
        <color indexed="63"/>
        <rFont val="Calibri"/>
        <family val="2"/>
      </rPr>
      <t>: son los derivados de los cambios de las políticas gubernamentales y de cambios en las condiciones sociales que tengan impacto en la ejecución del contrato.</t>
    </r>
  </si>
  <si>
    <r>
      <t>Riesgos Operacionales</t>
    </r>
    <r>
      <rPr>
        <sz val="12"/>
        <color indexed="63"/>
        <rFont val="Calibri"/>
        <family val="2"/>
      </rPr>
      <t>: son los asociados a la operatividad del contrato, tales como la suficiencia del presupuesto oficial, del plazo o los derivados de procesos, procedimientos, parámetros, sistemas de información y tecnológicos, equipos humanos o técnicos inadecuados o insuficientes.</t>
    </r>
  </si>
  <si>
    <r>
      <t>Riesgos Financieros</t>
    </r>
    <r>
      <rPr>
        <sz val="12"/>
        <color indexed="63"/>
        <rFont val="Calibri"/>
        <family val="2"/>
      </rPr>
      <t>: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</si>
  <si>
    <r>
      <t>Riesgos Regulatorios</t>
    </r>
    <r>
      <rPr>
        <sz val="12"/>
        <color indexed="63"/>
        <rFont val="Calibri"/>
        <family val="2"/>
      </rPr>
      <t>: derivados de cambios regulatorios o reglamentarios que afecten la ecuación económica del contrato.</t>
    </r>
  </si>
  <si>
    <r>
      <t>Riesgos de la Naturaleza</t>
    </r>
    <r>
      <rPr>
        <sz val="12"/>
        <color indexed="63"/>
        <rFont val="Calibri"/>
        <family val="2"/>
      </rPr>
      <t>: son los eventos naturales previsibles en los cuales no hay intervención humana que puedan tener impacto en la ejecución del contrato, por ejemplo los temblores, inundaciones, lluvias, sequías, entre otros.</t>
    </r>
  </si>
  <si>
    <r>
      <t>Riesgos Ambientales</t>
    </r>
    <r>
      <rPr>
        <sz val="12"/>
        <color indexed="63"/>
        <rFont val="Calibri"/>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t>
    </r>
    <r>
      <rPr>
        <i/>
        <sz val="12"/>
        <color indexed="63"/>
        <rFont val="Calibri"/>
        <family val="2"/>
      </rPr>
      <t>control, entre otras.</t>
    </r>
  </si>
  <si>
    <r>
      <t>Riesgos Tecnológicos</t>
    </r>
    <r>
      <rPr>
        <sz val="12"/>
        <color indexed="63"/>
        <rFont val="Calibri"/>
        <family val="2"/>
      </rPr>
      <t>: son los derivados de fallas en los sistemas de comunicación de voz y de datos, suspensión de servicios públicos, nuevos desarrollos tecnológicos o estándares que deben ser tenidos en cuenta para la ejecución del contrato, obsolescencia tecnológica</t>
    </r>
  </si>
  <si>
    <t>CATEGORIA</t>
  </si>
  <si>
    <t>VALORACION</t>
  </si>
  <si>
    <t>PROBABILIDAD</t>
  </si>
  <si>
    <t>Raro puede ocurrir excepcionalmente</t>
  </si>
  <si>
    <t>Improbable (puede ocurrir ocasionalmente)</t>
  </si>
  <si>
    <t>Posible (puede ocurrir en cualquier momento futuro</t>
  </si>
  <si>
    <t>Casi Cierto (Ocurre en la Mayoria de circunstancias)</t>
  </si>
  <si>
    <t>Probable (probablemente va a ocurrir)</t>
  </si>
  <si>
    <t>TABLA PROBABILIDAD DEL RIESGO</t>
  </si>
  <si>
    <t>Calificacion Cualitativa</t>
  </si>
  <si>
    <t>Calificacion Monetaria</t>
  </si>
  <si>
    <t>Categoria</t>
  </si>
  <si>
    <t>Obstruye la ejecucion del contrato de manera Intrascendente</t>
  </si>
  <si>
    <t>los sobrecostos no representan mas del uno porciento (1%) del valor del contrato</t>
  </si>
  <si>
    <t>Insignificante</t>
  </si>
  <si>
    <t>difulculta la ejecucion del contrato de manera baja aplicando medidas minimas se puede lograr el objeto contratual</t>
  </si>
  <si>
    <t>los sobrecostos no representan mas del cinco porciento (5%) del valor del contrato</t>
  </si>
  <si>
    <t>Menor</t>
  </si>
  <si>
    <t>Afecta la ejecucion del contrato sin alterar el beneficio para las partes</t>
  </si>
  <si>
    <t>Moderado</t>
  </si>
  <si>
    <t>Obstruye la ejecucion del contrato sustancialmente pero aun asi permite la consecucion del objeto contratual</t>
  </si>
  <si>
    <t>Incrementa  el valor del contrato entre el Quince (15%) y el treinta por ciento (30%)</t>
  </si>
  <si>
    <t>Mayor</t>
  </si>
  <si>
    <t>Perturba la ejecucion del contrato de manera grave imposibilitando la concecucion del objeto contractual.</t>
  </si>
  <si>
    <t>Genera un impacto sobre el valor del contrato entre el cinco (5%) y el quince por ciento (15%)</t>
  </si>
  <si>
    <t>impacto sobre el valor del contrato en mas del treinta por ciento (30%)</t>
  </si>
  <si>
    <t>IMPACTO</t>
  </si>
  <si>
    <t>Valoracion</t>
  </si>
  <si>
    <t>IMPACTO DE RIESGO</t>
  </si>
  <si>
    <t>Valoracion del riesgo</t>
  </si>
  <si>
    <t>Riesgo extremo</t>
  </si>
  <si>
    <t>riesgo Alto</t>
  </si>
  <si>
    <t>Riesgo Medio</t>
  </si>
  <si>
    <t>2 y 3 y 4</t>
  </si>
  <si>
    <t>6 y 7</t>
  </si>
  <si>
    <t>&gt;= 8</t>
  </si>
  <si>
    <t>Afecta la ejecución del contrato alterarando el beneficio para las partes</t>
  </si>
  <si>
    <t>ALCALDIA LOCAL DE ENGATIVA</t>
  </si>
  <si>
    <t>Impacto después del tratamiento</t>
  </si>
  <si>
    <t>Cómo se realiza el monitoreo?</t>
  </si>
  <si>
    <t>Consecuencia de la ocurrencia del evento</t>
  </si>
  <si>
    <t>FDLE</t>
  </si>
  <si>
    <t>Demora en el perfeccionamiento del contrato</t>
  </si>
  <si>
    <t>Inadecuado estudio de mercado.</t>
  </si>
  <si>
    <t>Cuando el contratista incumpla las obligaciones suscritas en el contrato</t>
  </si>
  <si>
    <t>Imposición de nuevos tributos, siempre y cuando no hubieran sido previstos.</t>
  </si>
  <si>
    <t>Económico</t>
  </si>
  <si>
    <t>Errores aritméticos que arrojan inexactitud en los valores ofertados y/o los precios ofrecidos, dado que no se encuentran ajustados al mercado</t>
  </si>
  <si>
    <t>Que el servicio suministrado por el contratista no cumplan con la calidad requerida por el Fondo.</t>
  </si>
  <si>
    <t>Medio-Bajo</t>
  </si>
  <si>
    <t>Medio-Alto</t>
  </si>
  <si>
    <t>Declaratoria Desierta al Proceso de Contratación, por la NO Presentación de propuestas, debido a errores involuntarios que hayan quedado en los Estudios Previos, Pliegos de Condiciones, Estudio de Sector y en general cualquier documento que forme parte integral del mismo.</t>
  </si>
  <si>
    <t>Alto</t>
  </si>
  <si>
    <t>Bajo</t>
  </si>
  <si>
    <t>Rompimiento del equilibrio económico</t>
  </si>
  <si>
    <t>ALCALDIA LOCAL DE ENGATIVÁ</t>
  </si>
  <si>
    <t>Cambios en la legislación tributaria, creación de nuevos impuestos, la supresión o modificación y en general cualquier evento que modifique las condiciones</t>
  </si>
  <si>
    <t>Demora en el inicio de la ejecuciónd el contrato</t>
  </si>
  <si>
    <t>Operacional y económico</t>
  </si>
  <si>
    <t>Ofertas artificialmente bajas de los productos y/o servcios,donde oferte los mismos de baja calidad y dificultes en su cumplimiento.</t>
  </si>
  <si>
    <t>Los posibles oferentes se verían impedidos  para cumplir con el objeto contractual dado a la inflación de los elementos a suministrar,lo cual causaría la declaratoria desierta del proceso contractual .</t>
  </si>
  <si>
    <t>Demora en el
perfeccionamie
nto del contrato.</t>
  </si>
  <si>
    <t>Demora en el
inicio de la
Ejecucion</t>
  </si>
  <si>
    <t>No presentacion o demora en la presentacion de las polizas de garantia</t>
  </si>
  <si>
    <t>Demora en el inicio de
laEjecucion</t>
  </si>
  <si>
    <t>Factores
ambientales y de
naturaleza que
afectan la ejecucion
del contrato
principal</t>
  </si>
  <si>
    <t>No ejecucion en los plazos establecidos</t>
  </si>
  <si>
    <t>Incumplimiento en la entrega oportuna de los extintores con su recarga y mantenimiento</t>
  </si>
  <si>
    <t>La Entidad queda vulnerable ante algún conato de incendio</t>
  </si>
  <si>
    <t>Mantenimiento inadecuado de los extintores</t>
  </si>
  <si>
    <t>Fallas en el momento que se necesite la utilización de los extintores</t>
  </si>
  <si>
    <t>Financiero</t>
  </si>
  <si>
    <t>Insolvencia del contratista</t>
  </si>
  <si>
    <t xml:space="preserve">No contar con existencia de insumos y materiales </t>
  </si>
  <si>
    <t>El contratista cubrirá los costos ocasionados por la variación tributaria</t>
  </si>
  <si>
    <t>Solicitar soporte que justifique los valores ofrecidos en la oferta donde garantice que con los precios ofertados cumple con las condiciones técnicas y de calidad de los elementos a suministrar,que se ajuste a las necesidades de la Entidad y a los estudios economicos del sector y no se tengan inconvenientes en la ejecucion.</t>
  </si>
  <si>
    <t>Requerimiento del perfeccionamiento al oferente seleccionado</t>
  </si>
  <si>
    <t>Requerimento de documentos</t>
  </si>
  <si>
    <t>Plan de
contingencia</t>
  </si>
  <si>
    <t>Seguimiento y control en la entrega y recibo de los extintores</t>
  </si>
  <si>
    <t>Solicitud de garantía y revisión periódica de los extintores</t>
  </si>
  <si>
    <t>Mantener un stock mínimo de insumos y materiales</t>
  </si>
  <si>
    <t>Entidad</t>
  </si>
  <si>
    <t>Cuando se elabore la factura</t>
  </si>
  <si>
    <t>Aplicación del estatuto tributario por parte del contratista</t>
  </si>
  <si>
    <t>Entidad y Contratista</t>
  </si>
  <si>
    <t>En la selección del propontente</t>
  </si>
  <si>
    <t>Inmediatamente se presente el inconveniente</t>
  </si>
  <si>
    <t>Revisión de las justificaciones dadas por el oferente. Seguimiento y revision minuciosa de los elementos contratados</t>
  </si>
  <si>
    <t>Etapa de planeación</t>
  </si>
  <si>
    <t>Etapa de contratación</t>
  </si>
  <si>
    <t>Revision de
documentos</t>
  </si>
  <si>
    <t>Etapa de ejecución</t>
  </si>
  <si>
    <t>Revision cronograma de actividades</t>
  </si>
  <si>
    <t xml:space="preserve">Entidad </t>
  </si>
  <si>
    <t>Control a la ejecución para que  la entrega sea oportuna</t>
  </si>
  <si>
    <t>Realizando revisiones periódicas</t>
  </si>
  <si>
    <t>Control a la ejecución</t>
  </si>
  <si>
    <t>“REALIZAR LA ADQUISICIÓN, RECARGA, REVISIÓN, SUSTITUCIÓN Y/O MANTENIMIENTO DE LOS EXTINTORES CONTRA INCENDIO Y ELEMENTOS COMPLEMENTARIOS DE PROPIEDAD DEL FONDO DE DESARROLLO LOCAL DE ENGATIVÁ”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</si>
</sst>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quot;$&quot;* #,##0.00_-;_-&quot;$&quot;* &quot;-&quot;??_-;_-@_-"/>
    <numFmt numFmtId="165" formatCode="[$$-240A]\ #,##0.00"/>
    <numFmt numFmtId="166" formatCode="0.0000%"/>
    <numFmt numFmtId="167" formatCode="#,##0.00&quot; &quot;;#,##0.00&quot; &quot;;&quot;-&quot;#&quot; &quot;;@&quot; &quot;"/>
  </numFmts>
  <fonts count="26" x14ac:knownFonts="1">
    <font>
      <sz val="12"/>
      <color theme="1"/>
      <name val="Calibri"/>
      <family val="2"/>
      <scheme val="minor"/>
    </font>
    <font>
      <b/>
      <sz val="11"/>
      <color indexed="8"/>
      <name val="Arial"/>
      <family val="2"/>
    </font>
    <font>
      <b/>
      <sz val="7"/>
      <color indexed="8"/>
      <name val="Times New Roman"/>
      <family val="1"/>
    </font>
    <font>
      <b/>
      <sz val="9"/>
      <color indexed="8"/>
      <name val="Arial"/>
      <family val="2"/>
    </font>
    <font>
      <sz val="9"/>
      <color indexed="8"/>
      <name val="Arial"/>
      <family val="2"/>
    </font>
    <font>
      <b/>
      <sz val="7"/>
      <color indexed="8"/>
      <name val="Arial"/>
      <family val="2"/>
    </font>
    <font>
      <sz val="11"/>
      <color indexed="8"/>
      <name val="Arial"/>
      <family val="2"/>
    </font>
    <font>
      <i/>
      <sz val="12"/>
      <color indexed="63"/>
      <name val="Calibri"/>
      <family val="2"/>
    </font>
    <font>
      <sz val="12"/>
      <color indexed="63"/>
      <name val="Calibri"/>
      <family val="2"/>
    </font>
    <font>
      <b/>
      <sz val="8"/>
      <color indexed="81"/>
      <name val="Tahoma"/>
      <family val="2"/>
    </font>
    <font>
      <sz val="9"/>
      <color indexed="81"/>
      <name val="Tahoma"/>
      <family val="2"/>
    </font>
    <font>
      <b/>
      <sz val="9"/>
      <color indexed="81"/>
      <name val="Tahoma"/>
      <family val="2"/>
    </font>
    <font>
      <sz val="7"/>
      <name val="Arial"/>
      <family val="2"/>
    </font>
    <font>
      <sz val="12"/>
      <color theme="1"/>
      <name val="Calibri"/>
      <family val="2"/>
      <scheme val="minor"/>
    </font>
    <font>
      <sz val="12"/>
      <color rgb="FF000000"/>
      <name val="Calibri"/>
      <family val="2"/>
    </font>
    <font>
      <u/>
      <sz val="11"/>
      <color theme="10"/>
      <name val="Calibri"/>
      <family val="2"/>
    </font>
    <font>
      <b/>
      <sz val="12"/>
      <color theme="1"/>
      <name val="Calibri"/>
      <family val="2"/>
      <scheme val="minor"/>
    </font>
    <font>
      <i/>
      <sz val="12"/>
      <color rgb="FF333333"/>
      <name val="Calibri"/>
      <family val="2"/>
      <scheme val="minor"/>
    </font>
    <font>
      <b/>
      <sz val="12"/>
      <color theme="0" tint="-4.9989318521683403E-2"/>
      <name val="Calibri"/>
      <family val="2"/>
      <scheme val="minor"/>
    </font>
    <font>
      <sz val="12"/>
      <color theme="0" tint="-4.9989318521683403E-2"/>
      <name val="Calibri"/>
      <family val="2"/>
      <scheme val="minor"/>
    </font>
    <font>
      <sz val="10"/>
      <color theme="1"/>
      <name val="Calibri"/>
      <family val="2"/>
      <scheme val="minor"/>
    </font>
    <font>
      <b/>
      <sz val="7"/>
      <color theme="1"/>
      <name val="Arial"/>
      <family val="2"/>
    </font>
    <font>
      <sz val="7"/>
      <color theme="1"/>
      <name val="Arial"/>
      <family val="2"/>
    </font>
    <font>
      <b/>
      <sz val="12"/>
      <color rgb="FF0B2A49"/>
      <name val="Arial Narrow"/>
      <family val="2"/>
    </font>
    <font>
      <b/>
      <sz val="7"/>
      <color theme="0"/>
      <name val="Arial"/>
      <family val="2"/>
    </font>
    <font>
      <b/>
      <sz val="10"/>
      <color theme="0" tint="-4.9989318521683403E-2"/>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1" tint="0.499984740745262"/>
        <bgColor indexed="64"/>
      </patternFill>
    </fill>
    <fill>
      <patternFill patternType="solid">
        <fgColor theme="2" tint="-9.9978637043366805E-2"/>
        <bgColor indexed="64"/>
      </patternFill>
    </fill>
    <fill>
      <patternFill patternType="solid">
        <fgColor rgb="FFFF0000"/>
        <bgColor indexed="64"/>
      </patternFill>
    </fill>
    <fill>
      <patternFill patternType="solid">
        <fgColor rgb="FFDEECFA"/>
        <bgColor indexed="64"/>
      </patternFill>
    </fill>
    <fill>
      <patternFill patternType="solid">
        <fgColor theme="3" tint="-0.249977111117893"/>
        <bgColor indexed="64"/>
      </patternFill>
    </fill>
    <fill>
      <patternFill patternType="solid">
        <fgColor theme="0"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3" tint="0.39997558519241921"/>
        <bgColor indexed="64"/>
      </patternFill>
    </fill>
  </fills>
  <borders count="44">
    <border>
      <left/>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right style="medium">
        <color indexed="8"/>
      </right>
      <top/>
      <bottom style="medium">
        <color indexed="8"/>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s>
  <cellStyleXfs count="5">
    <xf numFmtId="0" fontId="0" fillId="0" borderId="0"/>
    <xf numFmtId="167" fontId="14" fillId="0" borderId="0" applyFont="0" applyBorder="0" applyProtection="0"/>
    <xf numFmtId="0" fontId="15" fillId="0" borderId="0" applyNumberFormat="0" applyFill="0" applyBorder="0" applyAlignment="0" applyProtection="0">
      <alignment vertical="top"/>
      <protection locked="0"/>
    </xf>
    <xf numFmtId="164" fontId="13" fillId="0" borderId="0" applyFont="0" applyFill="0" applyBorder="0" applyAlignment="0" applyProtection="0"/>
    <xf numFmtId="9" fontId="13" fillId="0" borderId="0" applyFont="0" applyFill="0" applyBorder="0" applyAlignment="0" applyProtection="0"/>
  </cellStyleXfs>
  <cellXfs count="141">
    <xf numFmtId="0" fontId="0" fillId="0" borderId="0" xfId="0"/>
    <xf numFmtId="0" fontId="0" fillId="0" borderId="0" xfId="0" applyAlignment="1">
      <alignment wrapText="1"/>
    </xf>
    <xf numFmtId="0" fontId="0" fillId="0" borderId="1" xfId="0" applyBorder="1" applyAlignment="1">
      <alignment horizontal="center" vertical="center" wrapText="1"/>
    </xf>
    <xf numFmtId="0" fontId="0" fillId="0" borderId="2" xfId="0" applyBorder="1"/>
    <xf numFmtId="0" fontId="16" fillId="2" borderId="3" xfId="0" applyFont="1" applyFill="1" applyBorder="1" applyAlignment="1">
      <alignment horizontal="center" vertical="center"/>
    </xf>
    <xf numFmtId="0" fontId="0" fillId="0" borderId="3" xfId="0"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justify" vertical="center" wrapText="1"/>
    </xf>
    <xf numFmtId="0" fontId="0" fillId="0" borderId="5" xfId="0" applyBorder="1" applyAlignment="1">
      <alignment horizontal="justify" vertical="center" wrapText="1"/>
    </xf>
    <xf numFmtId="0" fontId="0" fillId="0" borderId="1" xfId="0" applyBorder="1" applyAlignment="1">
      <alignment horizontal="left" vertical="center" wrapText="1"/>
    </xf>
    <xf numFmtId="0" fontId="16" fillId="2" borderId="1" xfId="0" applyFont="1" applyFill="1" applyBorder="1" applyAlignment="1">
      <alignment horizontal="center" vertical="center"/>
    </xf>
    <xf numFmtId="0" fontId="0" fillId="0" borderId="2" xfId="0" applyBorder="1" applyAlignment="1">
      <alignment wrapText="1"/>
    </xf>
    <xf numFmtId="0" fontId="0" fillId="0" borderId="1" xfId="0" applyBorder="1" applyAlignment="1">
      <alignment horizontal="center"/>
    </xf>
    <xf numFmtId="0" fontId="0" fillId="0" borderId="1"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wrapText="1"/>
    </xf>
    <xf numFmtId="0" fontId="0" fillId="0" borderId="0" xfId="0" applyAlignment="1">
      <alignment horizontal="center" vertical="center" wrapText="1"/>
    </xf>
    <xf numFmtId="165" fontId="13" fillId="0" borderId="0" xfId="3" applyNumberFormat="1" applyFont="1" applyAlignment="1">
      <alignment horizontal="center" vertical="center" wrapText="1"/>
    </xf>
    <xf numFmtId="0" fontId="3" fillId="0" borderId="7" xfId="0" applyFont="1" applyBorder="1" applyAlignment="1">
      <alignment horizontal="center" vertical="center" wrapText="1"/>
    </xf>
    <xf numFmtId="0" fontId="4" fillId="0" borderId="8" xfId="0" applyFont="1" applyBorder="1" applyAlignment="1">
      <alignment horizontal="center" vertical="center" wrapText="1"/>
    </xf>
    <xf numFmtId="0" fontId="3" fillId="0" borderId="9" xfId="0" applyFont="1" applyBorder="1" applyAlignment="1">
      <alignment horizontal="center" vertical="center" wrapText="1"/>
    </xf>
    <xf numFmtId="165" fontId="4" fillId="0" borderId="10" xfId="0" applyNumberFormat="1" applyFont="1" applyBorder="1" applyAlignment="1">
      <alignment horizontal="center" vertical="center" wrapText="1"/>
    </xf>
    <xf numFmtId="10" fontId="13" fillId="0" borderId="0" xfId="4" applyNumberFormat="1" applyFont="1" applyAlignment="1">
      <alignment horizontal="center" vertical="center" wrapText="1"/>
    </xf>
    <xf numFmtId="166" fontId="13" fillId="0" borderId="0" xfId="4" applyNumberFormat="1" applyFont="1" applyAlignment="1">
      <alignment horizontal="center" vertical="center" wrapText="1"/>
    </xf>
    <xf numFmtId="0" fontId="5" fillId="0" borderId="0" xfId="0" applyFont="1" applyAlignment="1">
      <alignment horizontal="center" vertical="center" wrapText="1"/>
    </xf>
    <xf numFmtId="9" fontId="4" fillId="0" borderId="0" xfId="0" applyNumberFormat="1" applyFont="1" applyAlignment="1">
      <alignment horizontal="center" vertical="center" wrapText="1"/>
    </xf>
    <xf numFmtId="10" fontId="0" fillId="0" borderId="0" xfId="0" applyNumberFormat="1" applyAlignment="1">
      <alignment horizontal="center" vertical="center" wrapText="1"/>
    </xf>
    <xf numFmtId="0" fontId="16" fillId="0" borderId="0" xfId="0" applyFont="1"/>
    <xf numFmtId="0" fontId="0" fillId="0" borderId="0" xfId="0" applyAlignment="1">
      <alignment horizontal="left" indent="1"/>
    </xf>
    <xf numFmtId="0" fontId="0" fillId="0" borderId="0" xfId="0" applyAlignment="1">
      <alignment horizontal="left" wrapText="1" indent="1"/>
    </xf>
    <xf numFmtId="0" fontId="0" fillId="0" borderId="0" xfId="0" applyAlignment="1">
      <alignment vertical="center" wrapText="1"/>
    </xf>
    <xf numFmtId="0" fontId="0" fillId="0" borderId="0" xfId="0" applyAlignment="1">
      <alignment horizontal="left" vertical="center" wrapText="1" indent="1"/>
    </xf>
    <xf numFmtId="0" fontId="17" fillId="0" borderId="0" xfId="0" applyFont="1" applyAlignment="1">
      <alignment wrapText="1"/>
    </xf>
    <xf numFmtId="0" fontId="0" fillId="0" borderId="11" xfId="0" applyBorder="1" applyAlignment="1">
      <alignment horizontal="center" vertical="center"/>
    </xf>
    <xf numFmtId="0" fontId="18" fillId="3" borderId="12" xfId="0" applyFont="1" applyFill="1" applyBorder="1"/>
    <xf numFmtId="0" fontId="18" fillId="3" borderId="13" xfId="0" applyFont="1" applyFill="1" applyBorder="1"/>
    <xf numFmtId="0" fontId="0" fillId="0" borderId="14" xfId="0" applyBorder="1" applyAlignment="1">
      <alignment wrapText="1"/>
    </xf>
    <xf numFmtId="0" fontId="0" fillId="0" borderId="6" xfId="0" applyBorder="1" applyAlignment="1">
      <alignment wrapText="1"/>
    </xf>
    <xf numFmtId="0" fontId="0" fillId="0" borderId="15" xfId="0" applyBorder="1" applyAlignment="1">
      <alignment wrapText="1"/>
    </xf>
    <xf numFmtId="0" fontId="19" fillId="3" borderId="3" xfId="0" applyFont="1" applyFill="1" applyBorder="1" applyAlignment="1">
      <alignment horizontal="center" vertical="center"/>
    </xf>
    <xf numFmtId="0" fontId="20" fillId="0" borderId="3" xfId="0" applyFont="1" applyBorder="1" applyAlignment="1">
      <alignment wrapText="1"/>
    </xf>
    <xf numFmtId="0" fontId="20" fillId="0" borderId="3" xfId="0" applyFont="1" applyBorder="1" applyAlignment="1">
      <alignment horizontal="center" vertical="center" wrapText="1"/>
    </xf>
    <xf numFmtId="0" fontId="20" fillId="0" borderId="14" xfId="0" applyFont="1" applyBorder="1" applyAlignment="1">
      <alignment wrapText="1"/>
    </xf>
    <xf numFmtId="0" fontId="20" fillId="0" borderId="6" xfId="0" applyFont="1" applyBorder="1" applyAlignment="1">
      <alignment wrapText="1"/>
    </xf>
    <xf numFmtId="0" fontId="20" fillId="0" borderId="15" xfId="0" applyFont="1" applyBorder="1" applyAlignment="1">
      <alignment wrapText="1"/>
    </xf>
    <xf numFmtId="0" fontId="20" fillId="0" borderId="16" xfId="0" applyFont="1" applyBorder="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0" fontId="19" fillId="3" borderId="19" xfId="0" applyFont="1" applyFill="1" applyBorder="1" applyAlignment="1">
      <alignment horizontal="center" vertical="center" wrapText="1"/>
    </xf>
    <xf numFmtId="0" fontId="19" fillId="3" borderId="20" xfId="0" applyFont="1" applyFill="1" applyBorder="1" applyAlignment="1">
      <alignment horizontal="center" vertical="center"/>
    </xf>
    <xf numFmtId="0" fontId="19" fillId="3" borderId="21" xfId="0" applyFont="1" applyFill="1" applyBorder="1" applyAlignment="1">
      <alignment horizontal="center" vertical="center"/>
    </xf>
    <xf numFmtId="0" fontId="19" fillId="3" borderId="22" xfId="0" applyFont="1" applyFill="1" applyBorder="1" applyAlignment="1">
      <alignment horizontal="center" vertical="center"/>
    </xf>
    <xf numFmtId="0" fontId="21" fillId="2" borderId="17" xfId="0" applyFont="1" applyFill="1" applyBorder="1" applyAlignment="1">
      <alignment horizontal="center" vertical="center" textRotation="90" wrapText="1"/>
    </xf>
    <xf numFmtId="0" fontId="21" fillId="2" borderId="1" xfId="0" applyFont="1" applyFill="1" applyBorder="1" applyAlignment="1">
      <alignment horizontal="center" vertical="center" textRotation="90" wrapText="1"/>
    </xf>
    <xf numFmtId="0" fontId="21" fillId="2" borderId="1" xfId="0" applyFont="1" applyFill="1" applyBorder="1" applyAlignment="1">
      <alignment horizontal="center" vertical="center" wrapText="1"/>
    </xf>
    <xf numFmtId="0" fontId="12" fillId="0" borderId="3" xfId="0" applyFont="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12" fillId="4" borderId="3" xfId="0" applyFont="1" applyFill="1" applyBorder="1" applyAlignment="1">
      <alignment horizontal="center" vertical="center" wrapText="1"/>
    </xf>
    <xf numFmtId="0" fontId="12" fillId="5" borderId="3" xfId="0" applyFont="1" applyFill="1" applyBorder="1" applyAlignment="1">
      <alignment horizontal="center" vertical="center"/>
    </xf>
    <xf numFmtId="0" fontId="12" fillId="0" borderId="3" xfId="0" applyFont="1" applyBorder="1" applyAlignment="1">
      <alignment horizontal="center" vertical="center" wrapText="1"/>
    </xf>
    <xf numFmtId="9" fontId="22" fillId="0" borderId="3" xfId="4" applyFont="1" applyBorder="1" applyAlignment="1">
      <alignment horizontal="center" vertical="center"/>
    </xf>
    <xf numFmtId="9" fontId="22" fillId="0" borderId="3" xfId="0" applyNumberFormat="1" applyFont="1" applyBorder="1" applyAlignment="1">
      <alignment horizontal="center" vertical="center"/>
    </xf>
    <xf numFmtId="0" fontId="22" fillId="4" borderId="3" xfId="0" applyFont="1" applyFill="1" applyBorder="1" applyAlignment="1">
      <alignment horizontal="center" vertical="center" wrapText="1"/>
    </xf>
    <xf numFmtId="0" fontId="22" fillId="0" borderId="6" xfId="0" applyFont="1" applyBorder="1" applyAlignment="1">
      <alignment horizontal="center" vertical="center" wrapText="1"/>
    </xf>
    <xf numFmtId="0" fontId="22" fillId="0" borderId="1" xfId="0" applyFont="1" applyBorder="1" applyAlignment="1">
      <alignment horizontal="center" vertical="center" wrapText="1"/>
    </xf>
    <xf numFmtId="0" fontId="21" fillId="2" borderId="23"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21" fillId="2" borderId="3" xfId="0" applyFont="1" applyFill="1" applyBorder="1" applyAlignment="1">
      <alignment horizontal="center" vertical="center" textRotation="90" wrapText="1"/>
    </xf>
    <xf numFmtId="0" fontId="5" fillId="0" borderId="3" xfId="0" applyFont="1" applyBorder="1" applyAlignment="1">
      <alignment horizontal="center" vertical="center" wrapText="1"/>
    </xf>
    <xf numFmtId="0" fontId="3" fillId="0" borderId="3" xfId="0" applyFont="1" applyBorder="1" applyAlignment="1">
      <alignment horizontal="center" vertical="center" wrapText="1"/>
    </xf>
    <xf numFmtId="165" fontId="3" fillId="0" borderId="3" xfId="3" applyNumberFormat="1" applyFont="1" applyBorder="1" applyAlignment="1">
      <alignment horizontal="center" vertical="center" wrapText="1"/>
    </xf>
    <xf numFmtId="0" fontId="6" fillId="0" borderId="3" xfId="0" applyFont="1" applyBorder="1" applyAlignment="1">
      <alignment horizontal="center" vertical="center" wrapText="1"/>
    </xf>
    <xf numFmtId="0" fontId="23" fillId="6" borderId="3" xfId="0" applyFont="1" applyFill="1" applyBorder="1" applyAlignment="1" applyProtection="1">
      <alignment horizontal="center" vertical="center"/>
      <protection locked="0"/>
    </xf>
    <xf numFmtId="0" fontId="23" fillId="6" borderId="3" xfId="0" applyFont="1" applyFill="1" applyBorder="1" applyAlignment="1" applyProtection="1">
      <alignment horizontal="center" vertical="center" wrapText="1"/>
      <protection locked="0"/>
    </xf>
    <xf numFmtId="165" fontId="4" fillId="0" borderId="3" xfId="3" applyNumberFormat="1" applyFont="1" applyBorder="1" applyAlignment="1">
      <alignment horizontal="center" vertical="center" wrapText="1"/>
    </xf>
    <xf numFmtId="10" fontId="4" fillId="0" borderId="3" xfId="0" applyNumberFormat="1" applyFont="1" applyBorder="1" applyAlignment="1">
      <alignment horizontal="center" vertical="center" wrapText="1"/>
    </xf>
    <xf numFmtId="0" fontId="22" fillId="0" borderId="0" xfId="0" applyFont="1"/>
    <xf numFmtId="0" fontId="22" fillId="0" borderId="0" xfId="0" applyFont="1" applyAlignment="1">
      <alignment wrapText="1"/>
    </xf>
    <xf numFmtId="0" fontId="22" fillId="0" borderId="0" xfId="0" applyFont="1" applyAlignment="1">
      <alignment horizontal="center"/>
    </xf>
    <xf numFmtId="0" fontId="22" fillId="0" borderId="3" xfId="0" applyFont="1" applyBorder="1" applyAlignment="1">
      <alignment horizontal="center" vertical="center" wrapText="1"/>
    </xf>
    <xf numFmtId="0" fontId="22" fillId="0" borderId="6" xfId="0" applyFont="1" applyBorder="1" applyAlignment="1">
      <alignment horizontal="center" vertical="center"/>
    </xf>
    <xf numFmtId="0" fontId="21" fillId="2" borderId="29" xfId="0" applyFont="1" applyFill="1" applyBorder="1" applyAlignment="1">
      <alignment horizontal="center" vertical="center" textRotation="90" wrapText="1"/>
    </xf>
    <xf numFmtId="0" fontId="21" fillId="2" borderId="30" xfId="0" applyFont="1" applyFill="1" applyBorder="1" applyAlignment="1">
      <alignment horizontal="center" vertical="center" textRotation="90" wrapText="1"/>
    </xf>
    <xf numFmtId="0" fontId="21" fillId="8" borderId="0" xfId="0" applyFont="1" applyFill="1" applyAlignment="1">
      <alignment horizontal="center"/>
    </xf>
    <xf numFmtId="0" fontId="21" fillId="8" borderId="25" xfId="0" applyFont="1" applyFill="1" applyBorder="1" applyAlignment="1">
      <alignment horizontal="center"/>
    </xf>
    <xf numFmtId="0" fontId="21" fillId="8" borderId="33" xfId="0" applyFont="1" applyFill="1" applyBorder="1" applyAlignment="1">
      <alignment horizontal="center"/>
    </xf>
    <xf numFmtId="0" fontId="21" fillId="8" borderId="34" xfId="0" applyFont="1" applyFill="1" applyBorder="1" applyAlignment="1">
      <alignment horizontal="center"/>
    </xf>
    <xf numFmtId="0" fontId="21" fillId="8" borderId="35" xfId="0" applyFont="1" applyFill="1" applyBorder="1" applyAlignment="1">
      <alignment horizontal="center"/>
    </xf>
    <xf numFmtId="0" fontId="21" fillId="2" borderId="23"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21" fillId="2" borderId="23" xfId="0" applyFont="1" applyFill="1" applyBorder="1" applyAlignment="1">
      <alignment horizontal="center" vertical="center" textRotation="90" wrapText="1"/>
    </xf>
    <xf numFmtId="0" fontId="21" fillId="2" borderId="3" xfId="0" applyFont="1" applyFill="1" applyBorder="1" applyAlignment="1">
      <alignment horizontal="center" vertical="center" textRotation="90" wrapText="1"/>
    </xf>
    <xf numFmtId="0" fontId="21" fillId="2" borderId="24" xfId="0" applyFont="1" applyFill="1" applyBorder="1" applyAlignment="1">
      <alignment horizontal="center" vertical="center" textRotation="90" wrapText="1"/>
    </xf>
    <xf numFmtId="0" fontId="21" fillId="2" borderId="2" xfId="0" applyFont="1" applyFill="1" applyBorder="1" applyAlignment="1">
      <alignment horizontal="center" vertical="center" textRotation="90" wrapText="1"/>
    </xf>
    <xf numFmtId="0" fontId="21" fillId="2" borderId="23" xfId="0" applyFont="1" applyFill="1" applyBorder="1" applyAlignment="1">
      <alignment horizontal="center" vertical="center"/>
    </xf>
    <xf numFmtId="0" fontId="21" fillId="2" borderId="3" xfId="0" applyFont="1" applyFill="1" applyBorder="1" applyAlignment="1">
      <alignment horizontal="center" vertical="center"/>
    </xf>
    <xf numFmtId="0" fontId="24" fillId="7" borderId="0" xfId="0" applyFont="1" applyFill="1" applyAlignment="1">
      <alignment horizontal="center" vertical="center" wrapText="1"/>
    </xf>
    <xf numFmtId="0" fontId="24" fillId="7" borderId="25" xfId="0" applyFont="1" applyFill="1" applyBorder="1" applyAlignment="1">
      <alignment horizontal="center" vertical="center" wrapText="1"/>
    </xf>
    <xf numFmtId="0" fontId="21" fillId="2" borderId="31" xfId="0" applyFont="1" applyFill="1" applyBorder="1" applyAlignment="1">
      <alignment horizontal="center" vertical="center" wrapText="1"/>
    </xf>
    <xf numFmtId="0" fontId="21" fillId="2" borderId="32" xfId="0" applyFont="1" applyFill="1" applyBorder="1" applyAlignment="1">
      <alignment horizontal="center" vertical="center" textRotation="90" wrapText="1"/>
    </xf>
    <xf numFmtId="0" fontId="21" fillId="2" borderId="26" xfId="0" applyFont="1" applyFill="1" applyBorder="1" applyAlignment="1">
      <alignment horizontal="center" vertical="center" wrapText="1"/>
    </xf>
    <xf numFmtId="0" fontId="21" fillId="2" borderId="6" xfId="0" applyFont="1" applyFill="1" applyBorder="1" applyAlignment="1">
      <alignment horizontal="center" vertical="center" wrapText="1"/>
    </xf>
    <xf numFmtId="0" fontId="21" fillId="2" borderId="27" xfId="0" applyFont="1" applyFill="1" applyBorder="1" applyAlignment="1">
      <alignment horizontal="center" vertical="center"/>
    </xf>
    <xf numFmtId="0" fontId="21" fillId="2" borderId="28" xfId="0" applyFont="1" applyFill="1" applyBorder="1" applyAlignment="1">
      <alignment horizontal="center" vertical="center"/>
    </xf>
    <xf numFmtId="0" fontId="16" fillId="8" borderId="36" xfId="0" applyFont="1" applyFill="1" applyBorder="1" applyAlignment="1">
      <alignment horizontal="center"/>
    </xf>
    <xf numFmtId="0" fontId="16" fillId="8" borderId="37" xfId="0" applyFont="1" applyFill="1" applyBorder="1" applyAlignment="1">
      <alignment horizontal="center"/>
    </xf>
    <xf numFmtId="0" fontId="16" fillId="8" borderId="38" xfId="0" applyFont="1" applyFill="1" applyBorder="1" applyAlignment="1">
      <alignment horizontal="center"/>
    </xf>
    <xf numFmtId="0" fontId="16" fillId="8" borderId="39" xfId="0" applyFont="1" applyFill="1" applyBorder="1" applyAlignment="1">
      <alignment horizontal="center"/>
    </xf>
    <xf numFmtId="0" fontId="16" fillId="8" borderId="0" xfId="0" applyFont="1" applyFill="1" applyAlignment="1">
      <alignment horizontal="center"/>
    </xf>
    <xf numFmtId="0" fontId="16" fillId="8" borderId="25" xfId="0" applyFont="1" applyFill="1" applyBorder="1" applyAlignment="1">
      <alignment horizontal="center"/>
    </xf>
    <xf numFmtId="0" fontId="16" fillId="8" borderId="40" xfId="0" applyFont="1" applyFill="1" applyBorder="1" applyAlignment="1">
      <alignment horizontal="center"/>
    </xf>
    <xf numFmtId="0" fontId="16" fillId="8" borderId="41" xfId="0" applyFont="1" applyFill="1" applyBorder="1" applyAlignment="1">
      <alignment horizontal="center"/>
    </xf>
    <xf numFmtId="0" fontId="16" fillId="8" borderId="42" xfId="0" applyFont="1" applyFill="1" applyBorder="1" applyAlignment="1">
      <alignment horizontal="center"/>
    </xf>
    <xf numFmtId="0" fontId="16" fillId="2" borderId="24" xfId="0" applyFont="1" applyFill="1" applyBorder="1" applyAlignment="1">
      <alignment horizontal="center" vertical="center"/>
    </xf>
    <xf numFmtId="0" fontId="16" fillId="2" borderId="2" xfId="0" applyFont="1" applyFill="1" applyBorder="1" applyAlignment="1">
      <alignment horizontal="center" vertical="center"/>
    </xf>
    <xf numFmtId="0" fontId="16" fillId="2" borderId="23" xfId="0" applyFont="1" applyFill="1" applyBorder="1" applyAlignment="1">
      <alignment horizontal="center" vertical="center"/>
    </xf>
    <xf numFmtId="0" fontId="16" fillId="2" borderId="3" xfId="0" applyFont="1" applyFill="1" applyBorder="1" applyAlignment="1">
      <alignment horizontal="center" vertical="center"/>
    </xf>
    <xf numFmtId="0" fontId="16" fillId="2" borderId="31" xfId="0" applyFont="1" applyFill="1" applyBorder="1" applyAlignment="1">
      <alignment horizontal="center" vertical="center"/>
    </xf>
    <xf numFmtId="0" fontId="1" fillId="0" borderId="0" xfId="0" applyFont="1" applyAlignment="1">
      <alignment horizontal="center" vertical="center" wrapText="1"/>
    </xf>
    <xf numFmtId="0" fontId="15" fillId="0" borderId="0" xfId="2" applyAlignment="1" applyProtection="1">
      <alignment horizontal="left" vertical="center" wrapText="1"/>
    </xf>
    <xf numFmtId="0" fontId="25" fillId="3" borderId="21" xfId="0" applyFont="1" applyFill="1" applyBorder="1" applyAlignment="1">
      <alignment horizontal="center" vertical="center" textRotation="90"/>
    </xf>
    <xf numFmtId="0" fontId="25" fillId="3" borderId="22" xfId="0" applyFont="1" applyFill="1" applyBorder="1" applyAlignment="1">
      <alignment horizontal="center" vertical="center" textRotation="90"/>
    </xf>
    <xf numFmtId="0" fontId="18" fillId="3" borderId="43" xfId="0" applyFont="1" applyFill="1" applyBorder="1" applyAlignment="1">
      <alignment horizontal="center" vertical="center" textRotation="90"/>
    </xf>
    <xf numFmtId="0" fontId="18" fillId="3" borderId="21" xfId="0" applyFont="1" applyFill="1" applyBorder="1" applyAlignment="1">
      <alignment horizontal="center" vertical="center" textRotation="90"/>
    </xf>
    <xf numFmtId="0" fontId="18" fillId="3" borderId="22" xfId="0" applyFont="1" applyFill="1" applyBorder="1" applyAlignment="1">
      <alignment horizontal="center" vertical="center" textRotation="90"/>
    </xf>
    <xf numFmtId="0" fontId="16" fillId="0" borderId="41" xfId="0" applyFont="1" applyBorder="1" applyAlignment="1">
      <alignment horizontal="center"/>
    </xf>
    <xf numFmtId="0" fontId="19" fillId="3" borderId="3" xfId="0" applyFont="1" applyFill="1" applyBorder="1" applyAlignment="1">
      <alignment horizontal="center" vertical="center"/>
    </xf>
    <xf numFmtId="0" fontId="18" fillId="3" borderId="0" xfId="0" applyFont="1" applyFill="1" applyAlignment="1">
      <alignment horizontal="center"/>
    </xf>
    <xf numFmtId="0" fontId="16" fillId="0" borderId="0" xfId="0" applyFont="1" applyAlignment="1">
      <alignment horizontal="center"/>
    </xf>
    <xf numFmtId="0" fontId="19" fillId="3" borderId="13" xfId="0" applyFont="1" applyFill="1" applyBorder="1" applyAlignment="1">
      <alignment horizontal="center" vertical="center" wrapText="1"/>
    </xf>
    <xf numFmtId="0" fontId="19" fillId="3" borderId="12" xfId="0" applyFont="1" applyFill="1" applyBorder="1" applyAlignment="1">
      <alignment horizontal="center" vertical="center" wrapText="1"/>
    </xf>
    <xf numFmtId="0" fontId="0" fillId="5" borderId="14" xfId="0" applyFill="1" applyBorder="1" applyAlignment="1">
      <alignment horizontal="center" vertical="center" wrapText="1"/>
    </xf>
    <xf numFmtId="0" fontId="0" fillId="5" borderId="30" xfId="0" applyFill="1" applyBorder="1" applyAlignment="1">
      <alignment horizontal="center" vertical="center" wrapText="1"/>
    </xf>
    <xf numFmtId="0" fontId="0" fillId="9" borderId="6" xfId="0" applyFill="1" applyBorder="1" applyAlignment="1">
      <alignment horizontal="center" vertical="center" wrapText="1"/>
    </xf>
    <xf numFmtId="0" fontId="0" fillId="9" borderId="3" xfId="0" applyFill="1" applyBorder="1" applyAlignment="1">
      <alignment horizontal="center" vertical="center" wrapText="1"/>
    </xf>
    <xf numFmtId="0" fontId="0" fillId="10" borderId="6" xfId="0" applyFill="1" applyBorder="1" applyAlignment="1">
      <alignment horizontal="center" vertical="center" wrapText="1"/>
    </xf>
    <xf numFmtId="0" fontId="0" fillId="10" borderId="3" xfId="0" applyFill="1" applyBorder="1" applyAlignment="1">
      <alignment horizontal="center" vertical="center" wrapText="1"/>
    </xf>
    <xf numFmtId="0" fontId="0" fillId="11" borderId="6" xfId="0" applyFill="1" applyBorder="1" applyAlignment="1">
      <alignment horizontal="center" vertical="center" wrapText="1"/>
    </xf>
    <xf numFmtId="0" fontId="0" fillId="11" borderId="3" xfId="0" applyFill="1" applyBorder="1" applyAlignment="1">
      <alignment horizontal="center" vertical="center" wrapText="1"/>
    </xf>
  </cellXfs>
  <cellStyles count="5">
    <cellStyle name="Excel Built-in Currency" xfId="1" xr:uid="{00000000-0005-0000-0000-000000000000}"/>
    <cellStyle name="Hipervínculo" xfId="2" builtinId="8"/>
    <cellStyle name="Moneda" xfId="3" builtinId="4"/>
    <cellStyle name="Normal" xfId="0" builtinId="0"/>
    <cellStyle name="Porcentaje" xfId="4" builtinId="5"/>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LCALDIA\Downloads\DA_PROCESO_16-13-5691603_205266011_2186609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CONPES 3714"/>
    </sheetNames>
    <sheetDataSet>
      <sheetData sheetId="0">
        <row r="5">
          <cell r="N5" t="str">
            <v>Ambientales</v>
          </cell>
        </row>
        <row r="6">
          <cell r="N6" t="str">
            <v>De la naturaleza</v>
          </cell>
        </row>
        <row r="7">
          <cell r="N7" t="str">
            <v>Económico</v>
          </cell>
        </row>
        <row r="8">
          <cell r="N8" t="str">
            <v>Financiero</v>
          </cell>
        </row>
        <row r="9">
          <cell r="N9" t="str">
            <v>Operacionales</v>
          </cell>
        </row>
        <row r="10">
          <cell r="N10" t="str">
            <v>Regulatorio</v>
          </cell>
        </row>
        <row r="11">
          <cell r="N11" t="str">
            <v>Sociales o Políticos</v>
          </cell>
        </row>
        <row r="12">
          <cell r="N12" t="str">
            <v>Tecnológicos</v>
          </cell>
        </row>
        <row r="15">
          <cell r="N15" t="str">
            <v>Alto</v>
          </cell>
        </row>
        <row r="16">
          <cell r="N16" t="str">
            <v>Medio-Alto</v>
          </cell>
        </row>
        <row r="17">
          <cell r="N17" t="str">
            <v>Medio-Bajo</v>
          </cell>
        </row>
        <row r="18">
          <cell r="N18" t="str">
            <v>Bajo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contratos.gov.co/puc/reglamentacion.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3"/>
  <sheetViews>
    <sheetView tabSelected="1" topLeftCell="B7" zoomScaleNormal="100" zoomScaleSheetLayoutView="100" workbookViewId="0">
      <selection activeCell="AF6" sqref="AF6"/>
    </sheetView>
  </sheetViews>
  <sheetFormatPr baseColWidth="10" defaultRowHeight="9" x14ac:dyDescent="0.15"/>
  <cols>
    <col min="1" max="1" width="2.625" style="78" hidden="1" customWidth="1"/>
    <col min="2" max="2" width="6" style="78" customWidth="1"/>
    <col min="3" max="3" width="4.625" style="78" customWidth="1"/>
    <col min="4" max="4" width="2.125" style="80" customWidth="1"/>
    <col min="5" max="5" width="2.25" style="80" customWidth="1"/>
    <col min="6" max="7" width="1.875" style="80" customWidth="1"/>
    <col min="8" max="8" width="2.25" style="80" customWidth="1"/>
    <col min="9" max="9" width="7.375" style="78" bestFit="1" customWidth="1"/>
    <col min="10" max="10" width="15.75" style="78" customWidth="1"/>
    <col min="11" max="11" width="13.25" style="78" customWidth="1"/>
    <col min="12" max="12" width="2" style="78" customWidth="1"/>
    <col min="13" max="13" width="2.125" style="78" customWidth="1"/>
    <col min="14" max="14" width="3" style="78" customWidth="1"/>
    <col min="15" max="15" width="5.5" style="78" customWidth="1"/>
    <col min="16" max="16" width="4.625" style="78" customWidth="1"/>
    <col min="17" max="17" width="3.375" style="78" customWidth="1"/>
    <col min="18" max="18" width="19" style="78" customWidth="1"/>
    <col min="19" max="20" width="2.625" style="78" customWidth="1"/>
    <col min="21" max="21" width="3.25" style="78" customWidth="1"/>
    <col min="22" max="22" width="5" style="78" customWidth="1"/>
    <col min="23" max="23" width="15.375" style="78" customWidth="1"/>
    <col min="24" max="24" width="9.5" style="78" customWidth="1"/>
    <col min="25" max="25" width="8.375" style="78" customWidth="1"/>
    <col min="26" max="26" width="8.875" style="78" customWidth="1"/>
    <col min="27" max="27" width="12.75" style="78" customWidth="1"/>
    <col min="28" max="28" width="9.125" style="78" customWidth="1"/>
    <col min="29" max="16384" width="11" style="78"/>
  </cols>
  <sheetData>
    <row r="1" spans="1:31" ht="9.75" thickBot="1" x14ac:dyDescent="0.2">
      <c r="A1" s="85" t="s">
        <v>138</v>
      </c>
      <c r="B1" s="85"/>
      <c r="C1" s="85"/>
      <c r="D1" s="85"/>
      <c r="E1" s="85"/>
      <c r="F1" s="85"/>
      <c r="G1" s="85"/>
      <c r="H1" s="85"/>
      <c r="I1" s="85"/>
      <c r="J1" s="85"/>
      <c r="K1" s="85"/>
      <c r="L1" s="85"/>
      <c r="M1" s="85"/>
      <c r="N1" s="85"/>
      <c r="O1" s="85"/>
      <c r="P1" s="85"/>
      <c r="Q1" s="85"/>
      <c r="R1" s="85"/>
      <c r="S1" s="85"/>
      <c r="T1" s="85"/>
      <c r="U1" s="85"/>
      <c r="V1" s="85"/>
      <c r="W1" s="85"/>
      <c r="X1" s="85"/>
      <c r="Y1" s="85"/>
      <c r="Z1" s="85"/>
      <c r="AA1" s="85"/>
      <c r="AB1" s="86"/>
    </row>
    <row r="2" spans="1:31" ht="25.5" customHeight="1" thickBot="1" x14ac:dyDescent="0.2">
      <c r="A2" s="87" t="s">
        <v>39</v>
      </c>
      <c r="B2" s="88"/>
      <c r="C2" s="88"/>
      <c r="D2" s="88"/>
      <c r="E2" s="88"/>
      <c r="F2" s="88"/>
      <c r="G2" s="88"/>
      <c r="H2" s="88"/>
      <c r="I2" s="88"/>
      <c r="J2" s="88"/>
      <c r="K2" s="88"/>
      <c r="L2" s="88"/>
      <c r="M2" s="88"/>
      <c r="N2" s="88"/>
      <c r="O2" s="88"/>
      <c r="P2" s="88"/>
      <c r="Q2" s="88"/>
      <c r="R2" s="88"/>
      <c r="S2" s="88"/>
      <c r="T2" s="88"/>
      <c r="U2" s="88"/>
      <c r="V2" s="88"/>
      <c r="W2" s="88"/>
      <c r="X2" s="88"/>
      <c r="Y2" s="88"/>
      <c r="Z2" s="88"/>
      <c r="AA2" s="88"/>
      <c r="AB2" s="89"/>
    </row>
    <row r="3" spans="1:31" ht="39" customHeight="1" thickBot="1" x14ac:dyDescent="0.2">
      <c r="A3" s="98" t="s">
        <v>199</v>
      </c>
      <c r="B3" s="98"/>
      <c r="C3" s="98"/>
      <c r="D3" s="98"/>
      <c r="E3" s="98"/>
      <c r="F3" s="98"/>
      <c r="G3" s="98"/>
      <c r="H3" s="98"/>
      <c r="I3" s="98"/>
      <c r="J3" s="98"/>
      <c r="K3" s="98"/>
      <c r="L3" s="98"/>
      <c r="M3" s="98"/>
      <c r="N3" s="98"/>
      <c r="O3" s="98"/>
      <c r="P3" s="98"/>
      <c r="Q3" s="98"/>
      <c r="R3" s="98"/>
      <c r="S3" s="98"/>
      <c r="T3" s="98"/>
      <c r="U3" s="98"/>
      <c r="V3" s="98"/>
      <c r="W3" s="98"/>
      <c r="X3" s="98"/>
      <c r="Y3" s="98"/>
      <c r="Z3" s="98"/>
      <c r="AA3" s="98"/>
      <c r="AB3" s="99"/>
    </row>
    <row r="4" spans="1:31" ht="21" customHeight="1" x14ac:dyDescent="0.15">
      <c r="A4" s="96" t="s">
        <v>0</v>
      </c>
      <c r="B4" s="96" t="s">
        <v>1</v>
      </c>
      <c r="C4" s="96" t="s">
        <v>2</v>
      </c>
      <c r="D4" s="104" t="s">
        <v>3</v>
      </c>
      <c r="E4" s="105"/>
      <c r="F4" s="105"/>
      <c r="G4" s="105"/>
      <c r="H4" s="105"/>
      <c r="I4" s="96" t="s">
        <v>4</v>
      </c>
      <c r="J4" s="96" t="s">
        <v>36</v>
      </c>
      <c r="K4" s="90" t="s">
        <v>141</v>
      </c>
      <c r="L4" s="94" t="s">
        <v>5</v>
      </c>
      <c r="M4" s="92" t="s">
        <v>6</v>
      </c>
      <c r="N4" s="101" t="s">
        <v>7</v>
      </c>
      <c r="O4" s="83" t="s">
        <v>8</v>
      </c>
      <c r="P4" s="90" t="s">
        <v>40</v>
      </c>
      <c r="Q4" s="90"/>
      <c r="R4" s="67" t="s">
        <v>9</v>
      </c>
      <c r="S4" s="90" t="s">
        <v>139</v>
      </c>
      <c r="T4" s="90"/>
      <c r="U4" s="90"/>
      <c r="V4" s="100"/>
      <c r="W4" s="102" t="s">
        <v>11</v>
      </c>
      <c r="X4" s="90" t="s">
        <v>12</v>
      </c>
      <c r="Y4" s="90" t="s">
        <v>13</v>
      </c>
      <c r="Z4" s="90" t="s">
        <v>14</v>
      </c>
      <c r="AA4" s="90" t="s">
        <v>15</v>
      </c>
      <c r="AB4" s="100"/>
      <c r="AC4" s="79"/>
      <c r="AD4" s="79"/>
      <c r="AE4" s="79"/>
    </row>
    <row r="5" spans="1:31" ht="57.75" customHeight="1" x14ac:dyDescent="0.15">
      <c r="A5" s="97"/>
      <c r="B5" s="97"/>
      <c r="C5" s="97"/>
      <c r="D5" s="69" t="s">
        <v>21</v>
      </c>
      <c r="E5" s="69" t="s">
        <v>22</v>
      </c>
      <c r="F5" s="69" t="s">
        <v>23</v>
      </c>
      <c r="G5" s="69" t="s">
        <v>24</v>
      </c>
      <c r="H5" s="53" t="s">
        <v>25</v>
      </c>
      <c r="I5" s="97"/>
      <c r="J5" s="97"/>
      <c r="K5" s="91"/>
      <c r="L5" s="95"/>
      <c r="M5" s="93"/>
      <c r="N5" s="84"/>
      <c r="O5" s="84"/>
      <c r="P5" s="68" t="s">
        <v>142</v>
      </c>
      <c r="Q5" s="69" t="s">
        <v>79</v>
      </c>
      <c r="R5" s="68" t="s">
        <v>10</v>
      </c>
      <c r="S5" s="69" t="s">
        <v>5</v>
      </c>
      <c r="T5" s="69" t="s">
        <v>6</v>
      </c>
      <c r="U5" s="69" t="s">
        <v>7</v>
      </c>
      <c r="V5" s="54" t="s">
        <v>8</v>
      </c>
      <c r="W5" s="103"/>
      <c r="X5" s="91"/>
      <c r="Y5" s="91"/>
      <c r="Z5" s="91"/>
      <c r="AA5" s="68" t="s">
        <v>140</v>
      </c>
      <c r="AB5" s="55" t="s">
        <v>16</v>
      </c>
      <c r="AC5" s="79"/>
      <c r="AD5" s="79"/>
      <c r="AE5" s="79"/>
    </row>
    <row r="6" spans="1:31" s="80" customFormat="1" ht="84" customHeight="1" x14ac:dyDescent="0.15">
      <c r="A6" s="56">
        <v>1</v>
      </c>
      <c r="B6" s="58" t="s">
        <v>17</v>
      </c>
      <c r="C6" s="58" t="s">
        <v>19</v>
      </c>
      <c r="D6" s="56"/>
      <c r="E6" s="56"/>
      <c r="F6" s="56" t="s">
        <v>26</v>
      </c>
      <c r="G6" s="56"/>
      <c r="H6" s="56"/>
      <c r="I6" s="82" t="s">
        <v>52</v>
      </c>
      <c r="J6" s="61" t="s">
        <v>157</v>
      </c>
      <c r="K6" s="61" t="s">
        <v>158</v>
      </c>
      <c r="L6" s="57">
        <v>1</v>
      </c>
      <c r="M6" s="58">
        <v>2</v>
      </c>
      <c r="N6" s="56">
        <f t="shared" ref="N6:N12" si="0">SUM(L6:M6)</f>
        <v>3</v>
      </c>
      <c r="O6" s="59" t="str">
        <f t="shared" ref="O6:O12" si="1">IF(AND(N6&gt;=2,N6&lt;=4), "RIESGO BAJO",IF(AND(N6=5),"RIESGO MEDIO",IF(AND(N6&gt;=6,N6&lt;8),"RIESGO ALTO",IF(AND(N6&gt;=8),"RIESGO EXTREMO"))))</f>
        <v>RIESGO BAJO</v>
      </c>
      <c r="P6" s="62">
        <v>0</v>
      </c>
      <c r="Q6" s="63">
        <f>IF(P6&gt;100%,"",100%-P6)</f>
        <v>1</v>
      </c>
      <c r="R6" s="61" t="s">
        <v>175</v>
      </c>
      <c r="S6" s="58">
        <v>1</v>
      </c>
      <c r="T6" s="58">
        <v>2</v>
      </c>
      <c r="U6" s="60">
        <f t="shared" ref="U6:U12" si="2">SUM(S6:T6)</f>
        <v>3</v>
      </c>
      <c r="V6" s="64" t="str">
        <f t="shared" ref="V6:V12" si="3">IF(AND(U6&gt;=2,U6&lt;=4), "RIESGO BAJO",IF(AND(U6=5),"RIESGO MEDIO",IF(AND(U6&gt;=6,U6&lt;8),"RIESGO ALTO",IF(AND(U6&gt;=8),"RIESGO EXTREMO"))))</f>
        <v>RIESGO BAJO</v>
      </c>
      <c r="W6" s="65" t="s">
        <v>137</v>
      </c>
      <c r="X6" s="81" t="s">
        <v>79</v>
      </c>
      <c r="Y6" s="81" t="s">
        <v>184</v>
      </c>
      <c r="Z6" s="81" t="s">
        <v>184</v>
      </c>
      <c r="AA6" s="81" t="s">
        <v>185</v>
      </c>
      <c r="AB6" s="66" t="s">
        <v>48</v>
      </c>
    </row>
    <row r="7" spans="1:31" s="80" customFormat="1" ht="102.75" customHeight="1" x14ac:dyDescent="0.15">
      <c r="A7" s="56">
        <v>2</v>
      </c>
      <c r="B7" s="58" t="s">
        <v>17</v>
      </c>
      <c r="C7" s="58" t="s">
        <v>19</v>
      </c>
      <c r="D7" s="56"/>
      <c r="E7" s="56" t="s">
        <v>26</v>
      </c>
      <c r="F7" s="56"/>
      <c r="G7" s="56" t="s">
        <v>26</v>
      </c>
      <c r="H7" s="56"/>
      <c r="I7" s="65" t="s">
        <v>159</v>
      </c>
      <c r="J7" s="61" t="s">
        <v>160</v>
      </c>
      <c r="K7" s="61" t="s">
        <v>161</v>
      </c>
      <c r="L7" s="57">
        <v>2</v>
      </c>
      <c r="M7" s="58">
        <v>3</v>
      </c>
      <c r="N7" s="56">
        <f t="shared" si="0"/>
        <v>5</v>
      </c>
      <c r="O7" s="59" t="str">
        <f t="shared" si="1"/>
        <v>RIESGO MEDIO</v>
      </c>
      <c r="P7" s="62">
        <v>0</v>
      </c>
      <c r="Q7" s="63">
        <v>1</v>
      </c>
      <c r="R7" s="61" t="s">
        <v>176</v>
      </c>
      <c r="S7" s="58">
        <v>1</v>
      </c>
      <c r="T7" s="58">
        <v>2</v>
      </c>
      <c r="U7" s="60">
        <f t="shared" si="2"/>
        <v>3</v>
      </c>
      <c r="V7" s="64" t="str">
        <f t="shared" si="3"/>
        <v>RIESGO BAJO</v>
      </c>
      <c r="W7" s="65" t="s">
        <v>41</v>
      </c>
      <c r="X7" s="81" t="s">
        <v>186</v>
      </c>
      <c r="Y7" s="81" t="s">
        <v>187</v>
      </c>
      <c r="Z7" s="81" t="s">
        <v>188</v>
      </c>
      <c r="AA7" s="81" t="s">
        <v>189</v>
      </c>
      <c r="AB7" s="66" t="s">
        <v>45</v>
      </c>
    </row>
    <row r="8" spans="1:31" s="80" customFormat="1" ht="62.25" customHeight="1" x14ac:dyDescent="0.15">
      <c r="A8" s="56">
        <v>3</v>
      </c>
      <c r="B8" s="58" t="s">
        <v>17</v>
      </c>
      <c r="C8" s="58" t="s">
        <v>19</v>
      </c>
      <c r="D8" s="56"/>
      <c r="E8" s="56"/>
      <c r="F8" s="56"/>
      <c r="G8" s="56" t="s">
        <v>26</v>
      </c>
      <c r="H8" s="56"/>
      <c r="I8" s="82" t="s">
        <v>37</v>
      </c>
      <c r="J8" s="61" t="s">
        <v>162</v>
      </c>
      <c r="K8" s="61" t="s">
        <v>163</v>
      </c>
      <c r="L8" s="57">
        <v>1</v>
      </c>
      <c r="M8" s="58">
        <v>2</v>
      </c>
      <c r="N8" s="56">
        <f t="shared" si="0"/>
        <v>3</v>
      </c>
      <c r="O8" s="59" t="str">
        <f t="shared" si="1"/>
        <v>RIESGO BAJO</v>
      </c>
      <c r="P8" s="62">
        <v>1</v>
      </c>
      <c r="Q8" s="63">
        <f>IF(P8&gt;100%,"",100%-P8)</f>
        <v>0</v>
      </c>
      <c r="R8" s="81" t="s">
        <v>177</v>
      </c>
      <c r="S8" s="58">
        <v>1</v>
      </c>
      <c r="T8" s="58">
        <v>1</v>
      </c>
      <c r="U8" s="60">
        <f t="shared" si="2"/>
        <v>2</v>
      </c>
      <c r="V8" s="64" t="str">
        <f t="shared" si="3"/>
        <v>RIESGO BAJO</v>
      </c>
      <c r="W8" s="65" t="s">
        <v>42</v>
      </c>
      <c r="X8" s="81" t="s">
        <v>183</v>
      </c>
      <c r="Y8" s="81" t="s">
        <v>190</v>
      </c>
      <c r="Z8" s="81" t="s">
        <v>191</v>
      </c>
      <c r="AA8" s="81" t="s">
        <v>192</v>
      </c>
      <c r="AB8" s="66" t="s">
        <v>45</v>
      </c>
    </row>
    <row r="9" spans="1:31" s="80" customFormat="1" ht="74.25" customHeight="1" x14ac:dyDescent="0.15">
      <c r="A9" s="56">
        <v>4</v>
      </c>
      <c r="B9" s="58" t="s">
        <v>18</v>
      </c>
      <c r="C9" s="58" t="s">
        <v>19</v>
      </c>
      <c r="D9" s="56"/>
      <c r="E9" s="56"/>
      <c r="F9" s="56"/>
      <c r="G9" s="56" t="s">
        <v>26</v>
      </c>
      <c r="H9" s="56"/>
      <c r="I9" s="82" t="s">
        <v>37</v>
      </c>
      <c r="J9" s="61" t="s">
        <v>164</v>
      </c>
      <c r="K9" s="61" t="s">
        <v>165</v>
      </c>
      <c r="L9" s="57">
        <v>2</v>
      </c>
      <c r="M9" s="58">
        <v>4</v>
      </c>
      <c r="N9" s="56">
        <f t="shared" si="0"/>
        <v>6</v>
      </c>
      <c r="O9" s="59" t="str">
        <f t="shared" si="1"/>
        <v>RIESGO ALTO</v>
      </c>
      <c r="P9" s="62">
        <v>0</v>
      </c>
      <c r="Q9" s="63">
        <v>1</v>
      </c>
      <c r="R9" s="81" t="s">
        <v>178</v>
      </c>
      <c r="S9" s="58">
        <v>1</v>
      </c>
      <c r="T9" s="58">
        <v>1</v>
      </c>
      <c r="U9" s="60">
        <f t="shared" si="2"/>
        <v>2</v>
      </c>
      <c r="V9" s="64" t="str">
        <f t="shared" si="3"/>
        <v>RIESGO BAJO</v>
      </c>
      <c r="W9" s="65" t="s">
        <v>42</v>
      </c>
      <c r="X9" s="81" t="s">
        <v>183</v>
      </c>
      <c r="Y9" s="81" t="s">
        <v>190</v>
      </c>
      <c r="Z9" s="81" t="s">
        <v>193</v>
      </c>
      <c r="AA9" s="81" t="s">
        <v>192</v>
      </c>
      <c r="AB9" s="66" t="s">
        <v>45</v>
      </c>
    </row>
    <row r="10" spans="1:31" s="80" customFormat="1" ht="60.75" customHeight="1" x14ac:dyDescent="0.15">
      <c r="A10" s="56">
        <v>5</v>
      </c>
      <c r="B10" s="58" t="s">
        <v>18</v>
      </c>
      <c r="C10" s="58" t="s">
        <v>20</v>
      </c>
      <c r="D10" s="56"/>
      <c r="E10" s="56"/>
      <c r="F10" s="56"/>
      <c r="G10" s="56" t="s">
        <v>26</v>
      </c>
      <c r="H10" s="56"/>
      <c r="I10" s="82" t="s">
        <v>37</v>
      </c>
      <c r="J10" s="61" t="s">
        <v>166</v>
      </c>
      <c r="K10" s="61" t="s">
        <v>167</v>
      </c>
      <c r="L10" s="57">
        <v>2</v>
      </c>
      <c r="M10" s="58">
        <v>4</v>
      </c>
      <c r="N10" s="56">
        <f t="shared" si="0"/>
        <v>6</v>
      </c>
      <c r="O10" s="59" t="str">
        <f t="shared" si="1"/>
        <v>RIESGO ALTO</v>
      </c>
      <c r="P10" s="62">
        <v>0.5</v>
      </c>
      <c r="Q10" s="63">
        <f>IF(P10&gt;100%,"",100%-P10)</f>
        <v>0.5</v>
      </c>
      <c r="R10" s="61" t="s">
        <v>179</v>
      </c>
      <c r="S10" s="58">
        <v>1</v>
      </c>
      <c r="T10" s="58">
        <v>3</v>
      </c>
      <c r="U10" s="60">
        <f t="shared" si="2"/>
        <v>4</v>
      </c>
      <c r="V10" s="64" t="str">
        <f t="shared" si="3"/>
        <v>RIESGO BAJO</v>
      </c>
      <c r="W10" s="65" t="s">
        <v>42</v>
      </c>
      <c r="X10" s="81" t="s">
        <v>79</v>
      </c>
      <c r="Y10" s="81" t="s">
        <v>193</v>
      </c>
      <c r="Z10" s="81" t="s">
        <v>193</v>
      </c>
      <c r="AA10" s="61" t="s">
        <v>194</v>
      </c>
      <c r="AB10" s="66" t="s">
        <v>45</v>
      </c>
    </row>
    <row r="11" spans="1:31" s="80" customFormat="1" ht="61.5" customHeight="1" x14ac:dyDescent="0.15">
      <c r="A11" s="56">
        <v>6</v>
      </c>
      <c r="B11" s="58" t="s">
        <v>17</v>
      </c>
      <c r="C11" s="58" t="s">
        <v>20</v>
      </c>
      <c r="D11" s="56"/>
      <c r="E11" s="56"/>
      <c r="F11" s="56"/>
      <c r="G11" s="56" t="s">
        <v>26</v>
      </c>
      <c r="H11" s="56"/>
      <c r="I11" s="82" t="s">
        <v>37</v>
      </c>
      <c r="J11" s="81" t="s">
        <v>168</v>
      </c>
      <c r="K11" s="61" t="s">
        <v>169</v>
      </c>
      <c r="L11" s="57">
        <v>2</v>
      </c>
      <c r="M11" s="58">
        <v>3</v>
      </c>
      <c r="N11" s="56">
        <f t="shared" si="0"/>
        <v>5</v>
      </c>
      <c r="O11" s="59" t="str">
        <f t="shared" si="1"/>
        <v>RIESGO MEDIO</v>
      </c>
      <c r="P11" s="62">
        <v>0</v>
      </c>
      <c r="Q11" s="63">
        <f>IF(P11&gt;100%,"",100%-P11)</f>
        <v>1</v>
      </c>
      <c r="R11" s="81" t="s">
        <v>180</v>
      </c>
      <c r="S11" s="58">
        <v>1</v>
      </c>
      <c r="T11" s="58">
        <v>2</v>
      </c>
      <c r="U11" s="60">
        <f t="shared" si="2"/>
        <v>3</v>
      </c>
      <c r="V11" s="64" t="str">
        <f t="shared" si="3"/>
        <v>RIESGO BAJO</v>
      </c>
      <c r="W11" s="65" t="s">
        <v>137</v>
      </c>
      <c r="X11" s="81" t="s">
        <v>195</v>
      </c>
      <c r="Y11" s="81" t="s">
        <v>193</v>
      </c>
      <c r="Z11" s="81" t="s">
        <v>193</v>
      </c>
      <c r="AA11" s="81" t="s">
        <v>196</v>
      </c>
      <c r="AB11" s="66" t="s">
        <v>46</v>
      </c>
    </row>
    <row r="12" spans="1:31" s="80" customFormat="1" ht="61.5" customHeight="1" x14ac:dyDescent="0.15">
      <c r="A12" s="56">
        <v>7</v>
      </c>
      <c r="B12" s="58" t="s">
        <v>17</v>
      </c>
      <c r="C12" s="58" t="s">
        <v>19</v>
      </c>
      <c r="D12" s="56"/>
      <c r="E12" s="56"/>
      <c r="F12" s="56"/>
      <c r="G12" s="56"/>
      <c r="H12" s="56" t="s">
        <v>26</v>
      </c>
      <c r="I12" s="82" t="s">
        <v>37</v>
      </c>
      <c r="J12" s="81" t="s">
        <v>170</v>
      </c>
      <c r="K12" s="61" t="s">
        <v>171</v>
      </c>
      <c r="L12" s="57">
        <v>2</v>
      </c>
      <c r="M12" s="58">
        <v>3</v>
      </c>
      <c r="N12" s="56">
        <f t="shared" si="0"/>
        <v>5</v>
      </c>
      <c r="O12" s="59" t="str">
        <f t="shared" si="1"/>
        <v>RIESGO MEDIO</v>
      </c>
      <c r="P12" s="62">
        <v>0</v>
      </c>
      <c r="Q12" s="63">
        <v>1</v>
      </c>
      <c r="R12" s="81" t="s">
        <v>181</v>
      </c>
      <c r="S12" s="58">
        <v>1</v>
      </c>
      <c r="T12" s="58">
        <v>2</v>
      </c>
      <c r="U12" s="60">
        <f t="shared" si="2"/>
        <v>3</v>
      </c>
      <c r="V12" s="64" t="str">
        <f t="shared" si="3"/>
        <v>RIESGO BAJO</v>
      </c>
      <c r="W12" s="65" t="s">
        <v>43</v>
      </c>
      <c r="X12" s="81" t="s">
        <v>195</v>
      </c>
      <c r="Y12" s="81" t="s">
        <v>193</v>
      </c>
      <c r="Z12" s="81" t="s">
        <v>193</v>
      </c>
      <c r="AA12" s="81" t="s">
        <v>197</v>
      </c>
      <c r="AB12" s="66" t="s">
        <v>46</v>
      </c>
    </row>
    <row r="13" spans="1:31" ht="27" x14ac:dyDescent="0.15">
      <c r="A13" s="56">
        <v>8</v>
      </c>
      <c r="B13" s="58" t="s">
        <v>17</v>
      </c>
      <c r="C13" s="58" t="s">
        <v>19</v>
      </c>
      <c r="D13" s="56"/>
      <c r="E13" s="56"/>
      <c r="F13" s="56"/>
      <c r="G13" s="56"/>
      <c r="H13" s="56" t="s">
        <v>26</v>
      </c>
      <c r="I13" s="82" t="s">
        <v>172</v>
      </c>
      <c r="J13" s="81" t="s">
        <v>173</v>
      </c>
      <c r="K13" s="61" t="s">
        <v>174</v>
      </c>
      <c r="L13" s="57">
        <v>2</v>
      </c>
      <c r="M13" s="58">
        <v>4</v>
      </c>
      <c r="N13" s="56">
        <f>SUM(L13:M13)</f>
        <v>6</v>
      </c>
      <c r="O13" s="59" t="str">
        <f>IF(AND(N13&gt;=2,N13&lt;=4), "RIESGO BAJO",IF(AND(N13=5),"RIESGO MEDIO",IF(AND(N13&gt;=6,N13&lt;8),"RIESGO ALTO",IF(AND(N13&gt;=8),"RIESGO EXTREMO"))))</f>
        <v>RIESGO ALTO</v>
      </c>
      <c r="P13" s="62">
        <v>0</v>
      </c>
      <c r="Q13" s="63">
        <v>1</v>
      </c>
      <c r="R13" s="81" t="s">
        <v>182</v>
      </c>
      <c r="S13" s="58">
        <v>1</v>
      </c>
      <c r="T13" s="58">
        <v>3</v>
      </c>
      <c r="U13" s="60">
        <f>SUM(S13:T13)</f>
        <v>4</v>
      </c>
      <c r="V13" s="64" t="str">
        <f>IF(AND(U13&gt;=2,U13&lt;=4), "RIESGO BAJO",IF(AND(U13=5),"RIESGO MEDIO",IF(AND(U13&gt;=6,U13&lt;8),"RIESGO ALTO",IF(AND(U13&gt;=8),"RIESGO EXTREMO"))))</f>
        <v>RIESGO BAJO</v>
      </c>
      <c r="W13" s="65" t="s">
        <v>137</v>
      </c>
      <c r="X13" s="81" t="s">
        <v>79</v>
      </c>
      <c r="Y13" s="81" t="s">
        <v>193</v>
      </c>
      <c r="Z13" s="81" t="s">
        <v>193</v>
      </c>
      <c r="AA13" s="81" t="s">
        <v>198</v>
      </c>
      <c r="AB13" s="66" t="s">
        <v>44</v>
      </c>
    </row>
  </sheetData>
  <mergeCells count="21">
    <mergeCell ref="N4:N5"/>
    <mergeCell ref="W4:W5"/>
    <mergeCell ref="D4:H4"/>
    <mergeCell ref="I4:I5"/>
    <mergeCell ref="J4:J5"/>
    <mergeCell ref="O4:O5"/>
    <mergeCell ref="A1:AB1"/>
    <mergeCell ref="A2:AB2"/>
    <mergeCell ref="Y4:Y5"/>
    <mergeCell ref="M4:M5"/>
    <mergeCell ref="K4:K5"/>
    <mergeCell ref="P4:Q4"/>
    <mergeCell ref="L4:L5"/>
    <mergeCell ref="A4:A5"/>
    <mergeCell ref="A3:AB3"/>
    <mergeCell ref="C4:C5"/>
    <mergeCell ref="Z4:Z5"/>
    <mergeCell ref="AA4:AB4"/>
    <mergeCell ref="B4:B5"/>
    <mergeCell ref="X4:X5"/>
    <mergeCell ref="S4:V4"/>
  </mergeCells>
  <conditionalFormatting sqref="N6:N13">
    <cfRule type="colorScale" priority="56">
      <colorScale>
        <cfvo type="min"/>
        <cfvo type="percentile" val="50"/>
        <cfvo type="max"/>
        <color theme="3"/>
        <color rgb="FFFFEB84"/>
        <color rgb="FFFF0000"/>
      </colorScale>
    </cfRule>
  </conditionalFormatting>
  <conditionalFormatting sqref="U6:U13">
    <cfRule type="colorScale" priority="57">
      <colorScale>
        <cfvo type="min"/>
        <cfvo type="percentile" val="50"/>
        <cfvo type="max"/>
        <color theme="3"/>
        <color rgb="FFFFEB84"/>
        <color rgb="FFFF0000"/>
      </colorScale>
    </cfRule>
  </conditionalFormatting>
  <conditionalFormatting sqref="V6:V13">
    <cfRule type="colorScale" priority="29">
      <colorScale>
        <cfvo type="formula" val="&quot;&quot;&quot;&quot;&quot;RIESGO BAJO&quot;&quot;&quot;"/>
        <cfvo type="formula" val="&quot;&quot;&quot;RIESGO ALTO&quot;&quot;&quot;"/>
        <cfvo type="formula" val="&quot;&quot;&quot;RIESGO EXTREMO&quot;&quot;&quot;"/>
        <color theme="3" tint="0.39997558519241921"/>
        <color rgb="FFFFEB84"/>
        <color rgb="FFFF0000"/>
      </colorScale>
    </cfRule>
  </conditionalFormatting>
  <dataValidations count="4">
    <dataValidation type="list" allowBlank="1" showInputMessage="1" showErrorMessage="1" sqref="B6:B13" xr:uid="{00000000-0002-0000-0000-000000000000}">
      <formula1>clase</formula1>
    </dataValidation>
    <dataValidation type="list" allowBlank="1" showInputMessage="1" showErrorMessage="1" sqref="C6:C13" xr:uid="{00000000-0002-0000-0000-000001000000}">
      <formula1>fuente</formula1>
    </dataValidation>
    <dataValidation type="list" allowBlank="1" showInputMessage="1" showErrorMessage="1" sqref="W6:W13" xr:uid="{00000000-0002-0000-0000-000002000000}">
      <formula1>afecta</formula1>
    </dataValidation>
    <dataValidation type="list" allowBlank="1" showInputMessage="1" showErrorMessage="1" sqref="AB6:AB13" xr:uid="{00000000-0002-0000-0000-000003000000}">
      <formula1>periodicidad</formula1>
    </dataValidation>
  </dataValidations>
  <printOptions horizontalCentered="1" verticalCentered="1"/>
  <pageMargins left="0.47244094488188981" right="0.27559055118110237" top="0.98425196850393704" bottom="0.98425196850393704" header="0.51181102362204722" footer="0.51181102362204722"/>
  <pageSetup scale="60"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48"/>
  <sheetViews>
    <sheetView workbookViewId="0">
      <selection activeCell="A62" sqref="A62"/>
    </sheetView>
  </sheetViews>
  <sheetFormatPr baseColWidth="10" defaultRowHeight="15.75" x14ac:dyDescent="0.25"/>
  <cols>
    <col min="1" max="1" width="126.25" customWidth="1"/>
    <col min="2" max="2" width="11" customWidth="1"/>
  </cols>
  <sheetData>
    <row r="1" spans="1:2" x14ac:dyDescent="0.25">
      <c r="A1" s="28" t="s">
        <v>65</v>
      </c>
    </row>
    <row r="2" spans="1:2" ht="16.5" thickBot="1" x14ac:dyDescent="0.3">
      <c r="A2" t="s">
        <v>66</v>
      </c>
      <c r="B2" s="7" t="s">
        <v>17</v>
      </c>
    </row>
    <row r="3" spans="1:2" x14ac:dyDescent="0.25">
      <c r="A3" t="s">
        <v>67</v>
      </c>
      <c r="B3" s="6" t="s">
        <v>18</v>
      </c>
    </row>
    <row r="4" spans="1:2" x14ac:dyDescent="0.25">
      <c r="A4" s="28" t="s">
        <v>68</v>
      </c>
    </row>
    <row r="5" spans="1:2" x14ac:dyDescent="0.25">
      <c r="A5" t="s">
        <v>69</v>
      </c>
      <c r="B5" s="6" t="s">
        <v>19</v>
      </c>
    </row>
    <row r="6" spans="1:2" ht="33" customHeight="1" x14ac:dyDescent="0.25">
      <c r="A6" s="1" t="s">
        <v>70</v>
      </c>
      <c r="B6" s="6" t="s">
        <v>20</v>
      </c>
    </row>
    <row r="7" spans="1:2" x14ac:dyDescent="0.25">
      <c r="A7" s="28" t="s">
        <v>71</v>
      </c>
    </row>
    <row r="8" spans="1:2" ht="70.5" customHeight="1" x14ac:dyDescent="0.25">
      <c r="A8" s="1" t="s">
        <v>75</v>
      </c>
    </row>
    <row r="9" spans="1:2" x14ac:dyDescent="0.25">
      <c r="A9" s="29" t="s">
        <v>72</v>
      </c>
    </row>
    <row r="10" spans="1:2" ht="45.75" customHeight="1" x14ac:dyDescent="0.25">
      <c r="A10" s="30" t="s">
        <v>76</v>
      </c>
    </row>
    <row r="11" spans="1:2" x14ac:dyDescent="0.25">
      <c r="A11" s="29" t="s">
        <v>73</v>
      </c>
    </row>
    <row r="12" spans="1:2" x14ac:dyDescent="0.25">
      <c r="A12" s="29" t="s">
        <v>74</v>
      </c>
    </row>
    <row r="13" spans="1:2" x14ac:dyDescent="0.25">
      <c r="A13" s="29" t="s">
        <v>77</v>
      </c>
    </row>
    <row r="14" spans="1:2" x14ac:dyDescent="0.25">
      <c r="A14" s="29" t="s">
        <v>78</v>
      </c>
    </row>
    <row r="15" spans="1:2" ht="31.5" x14ac:dyDescent="0.25">
      <c r="A15" s="30" t="s">
        <v>80</v>
      </c>
    </row>
    <row r="16" spans="1:2" ht="47.25" x14ac:dyDescent="0.25">
      <c r="A16" s="31" t="s">
        <v>81</v>
      </c>
    </row>
    <row r="17" spans="1:1" ht="31.5" x14ac:dyDescent="0.25">
      <c r="A17" s="32" t="s">
        <v>84</v>
      </c>
    </row>
    <row r="18" spans="1:1" x14ac:dyDescent="0.25">
      <c r="A18" s="29" t="s">
        <v>82</v>
      </c>
    </row>
    <row r="19" spans="1:1" x14ac:dyDescent="0.25">
      <c r="A19" s="29" t="s">
        <v>83</v>
      </c>
    </row>
    <row r="20" spans="1:1" ht="47.25" x14ac:dyDescent="0.25">
      <c r="A20" s="1" t="s">
        <v>85</v>
      </c>
    </row>
    <row r="21" spans="1:1" x14ac:dyDescent="0.25">
      <c r="A21" s="29" t="s">
        <v>87</v>
      </c>
    </row>
    <row r="22" spans="1:1" x14ac:dyDescent="0.25">
      <c r="A22" s="29" t="s">
        <v>88</v>
      </c>
    </row>
    <row r="23" spans="1:1" x14ac:dyDescent="0.25">
      <c r="A23" s="29" t="s">
        <v>86</v>
      </c>
    </row>
    <row r="24" spans="1:1" x14ac:dyDescent="0.25">
      <c r="A24" s="29" t="s">
        <v>89</v>
      </c>
    </row>
    <row r="25" spans="1:1" ht="110.25" x14ac:dyDescent="0.25">
      <c r="A25" s="1" t="s">
        <v>90</v>
      </c>
    </row>
    <row r="26" spans="1:1" x14ac:dyDescent="0.25">
      <c r="A26" s="28" t="s">
        <v>91</v>
      </c>
    </row>
    <row r="27" spans="1:1" x14ac:dyDescent="0.25">
      <c r="A27" t="s">
        <v>92</v>
      </c>
    </row>
    <row r="28" spans="1:1" ht="31.5" x14ac:dyDescent="0.25">
      <c r="A28" s="33" t="s">
        <v>93</v>
      </c>
    </row>
    <row r="29" spans="1:1" ht="31.5" x14ac:dyDescent="0.25">
      <c r="A29" s="33" t="s">
        <v>94</v>
      </c>
    </row>
    <row r="30" spans="1:1" ht="31.5" x14ac:dyDescent="0.25">
      <c r="A30" s="33" t="s">
        <v>95</v>
      </c>
    </row>
    <row r="31" spans="1:1" ht="47.25" x14ac:dyDescent="0.25">
      <c r="A31" s="33" t="s">
        <v>96</v>
      </c>
    </row>
    <row r="32" spans="1:1" x14ac:dyDescent="0.25">
      <c r="A32" s="33" t="s">
        <v>97</v>
      </c>
    </row>
    <row r="33" spans="1:2" ht="31.5" x14ac:dyDescent="0.25">
      <c r="A33" s="33" t="s">
        <v>98</v>
      </c>
    </row>
    <row r="34" spans="1:2" ht="47.25" x14ac:dyDescent="0.25">
      <c r="A34" s="33" t="s">
        <v>99</v>
      </c>
    </row>
    <row r="35" spans="1:2" ht="31.5" x14ac:dyDescent="0.25">
      <c r="A35" s="33" t="s">
        <v>100</v>
      </c>
    </row>
    <row r="36" spans="1:2" ht="157.5" x14ac:dyDescent="0.25">
      <c r="B36" s="16" t="s">
        <v>42</v>
      </c>
    </row>
    <row r="37" spans="1:2" ht="94.5" x14ac:dyDescent="0.25">
      <c r="B37" s="16" t="s">
        <v>41</v>
      </c>
    </row>
    <row r="38" spans="1:2" ht="110.25" x14ac:dyDescent="0.25">
      <c r="B38" s="16" t="s">
        <v>43</v>
      </c>
    </row>
    <row r="39" spans="1:2" ht="110.25" x14ac:dyDescent="0.25">
      <c r="B39" s="16" t="s">
        <v>137</v>
      </c>
    </row>
    <row r="42" spans="1:2" x14ac:dyDescent="0.25">
      <c r="B42" s="2" t="s">
        <v>44</v>
      </c>
    </row>
    <row r="43" spans="1:2" ht="78.75" x14ac:dyDescent="0.25">
      <c r="B43" s="8" t="s">
        <v>45</v>
      </c>
    </row>
    <row r="44" spans="1:2" x14ac:dyDescent="0.25">
      <c r="B44" s="2" t="s">
        <v>46</v>
      </c>
    </row>
    <row r="45" spans="1:2" ht="110.25" x14ac:dyDescent="0.25">
      <c r="B45" s="10" t="s">
        <v>49</v>
      </c>
    </row>
    <row r="46" spans="1:2" ht="47.25" x14ac:dyDescent="0.25">
      <c r="B46" s="8" t="s">
        <v>47</v>
      </c>
    </row>
    <row r="47" spans="1:2" ht="95.25" thickBot="1" x14ac:dyDescent="0.3">
      <c r="B47" s="9" t="s">
        <v>48</v>
      </c>
    </row>
    <row r="48" spans="1:2" x14ac:dyDescent="0.25">
      <c r="B48" s="2"/>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9"/>
  <sheetViews>
    <sheetView workbookViewId="0">
      <selection activeCell="B8" sqref="B8:B19"/>
    </sheetView>
  </sheetViews>
  <sheetFormatPr baseColWidth="10" defaultRowHeight="15.75" x14ac:dyDescent="0.25"/>
  <cols>
    <col min="1" max="1" width="60" customWidth="1"/>
  </cols>
  <sheetData>
    <row r="1" spans="1:7" x14ac:dyDescent="0.25">
      <c r="A1" s="106" t="s">
        <v>156</v>
      </c>
      <c r="B1" s="107"/>
      <c r="C1" s="107"/>
      <c r="D1" s="107"/>
      <c r="E1" s="107"/>
      <c r="F1" s="107"/>
      <c r="G1" s="108"/>
    </row>
    <row r="2" spans="1:7" ht="19.5" customHeight="1" x14ac:dyDescent="0.25">
      <c r="A2" s="109" t="s">
        <v>50</v>
      </c>
      <c r="B2" s="110"/>
      <c r="C2" s="110"/>
      <c r="D2" s="110"/>
      <c r="E2" s="110"/>
      <c r="F2" s="110"/>
      <c r="G2" s="111"/>
    </row>
    <row r="3" spans="1:7" ht="6" customHeight="1" thickBot="1" x14ac:dyDescent="0.3">
      <c r="A3" s="112"/>
      <c r="B3" s="113"/>
      <c r="C3" s="113"/>
      <c r="D3" s="113"/>
      <c r="E3" s="113"/>
      <c r="F3" s="113"/>
      <c r="G3" s="114"/>
    </row>
    <row r="5" spans="1:7" ht="16.5" thickBot="1" x14ac:dyDescent="0.3"/>
    <row r="6" spans="1:7" x14ac:dyDescent="0.25">
      <c r="A6" s="115" t="s">
        <v>36</v>
      </c>
      <c r="B6" s="117" t="s">
        <v>0</v>
      </c>
      <c r="C6" s="117" t="s">
        <v>3</v>
      </c>
      <c r="D6" s="117"/>
      <c r="E6" s="117"/>
      <c r="F6" s="117"/>
      <c r="G6" s="119"/>
    </row>
    <row r="7" spans="1:7" x14ac:dyDescent="0.25">
      <c r="A7" s="116"/>
      <c r="B7" s="118"/>
      <c r="C7" s="4" t="s">
        <v>21</v>
      </c>
      <c r="D7" s="4" t="s">
        <v>22</v>
      </c>
      <c r="E7" s="4" t="s">
        <v>23</v>
      </c>
      <c r="F7" s="4" t="s">
        <v>24</v>
      </c>
      <c r="G7" s="11" t="s">
        <v>25</v>
      </c>
    </row>
    <row r="8" spans="1:7" x14ac:dyDescent="0.25">
      <c r="A8" s="12" t="s">
        <v>27</v>
      </c>
      <c r="B8" s="6">
        <v>1</v>
      </c>
      <c r="C8" s="5" t="s">
        <v>26</v>
      </c>
      <c r="D8" s="5"/>
      <c r="E8" s="5"/>
      <c r="F8" s="5"/>
      <c r="G8" s="13"/>
    </row>
    <row r="9" spans="1:7" x14ac:dyDescent="0.25">
      <c r="A9" s="12" t="s">
        <v>29</v>
      </c>
      <c r="B9" s="6">
        <v>2</v>
      </c>
      <c r="C9" s="5" t="s">
        <v>26</v>
      </c>
      <c r="D9" s="5"/>
      <c r="E9" s="5"/>
      <c r="F9" s="5"/>
      <c r="G9" s="13"/>
    </row>
    <row r="10" spans="1:7" x14ac:dyDescent="0.25">
      <c r="A10" s="12" t="s">
        <v>28</v>
      </c>
      <c r="B10" s="6">
        <v>3</v>
      </c>
      <c r="C10" s="5" t="s">
        <v>26</v>
      </c>
      <c r="D10" s="5"/>
      <c r="E10" s="5"/>
      <c r="F10" s="5"/>
      <c r="G10" s="13"/>
    </row>
    <row r="11" spans="1:7" x14ac:dyDescent="0.25">
      <c r="A11" s="12" t="s">
        <v>30</v>
      </c>
      <c r="B11" s="6">
        <v>4</v>
      </c>
      <c r="C11" s="5" t="s">
        <v>26</v>
      </c>
      <c r="D11" s="5"/>
      <c r="E11" s="5"/>
      <c r="F11" s="5"/>
      <c r="G11" s="13"/>
    </row>
    <row r="12" spans="1:7" x14ac:dyDescent="0.25">
      <c r="A12" s="12" t="s">
        <v>51</v>
      </c>
      <c r="B12" s="6">
        <v>5</v>
      </c>
      <c r="C12" s="5"/>
      <c r="D12" s="5" t="s">
        <v>26</v>
      </c>
      <c r="E12" s="5"/>
      <c r="F12" s="5"/>
      <c r="G12" s="13"/>
    </row>
    <row r="13" spans="1:7" x14ac:dyDescent="0.25">
      <c r="A13" s="12" t="s">
        <v>32</v>
      </c>
      <c r="B13" s="6">
        <v>6</v>
      </c>
      <c r="C13" s="5"/>
      <c r="D13" s="5" t="s">
        <v>26</v>
      </c>
      <c r="E13" s="5"/>
      <c r="F13" s="5"/>
      <c r="G13" s="13"/>
    </row>
    <row r="14" spans="1:7" x14ac:dyDescent="0.25">
      <c r="A14" s="12" t="s">
        <v>31</v>
      </c>
      <c r="B14" s="6">
        <v>7</v>
      </c>
      <c r="C14" s="5"/>
      <c r="D14" s="5"/>
      <c r="E14" s="5" t="s">
        <v>26</v>
      </c>
      <c r="F14" s="5"/>
      <c r="G14" s="13"/>
    </row>
    <row r="15" spans="1:7" x14ac:dyDescent="0.25">
      <c r="A15" s="3" t="s">
        <v>143</v>
      </c>
      <c r="B15" s="6">
        <v>8</v>
      </c>
      <c r="C15" s="5"/>
      <c r="D15" s="5"/>
      <c r="E15" s="5" t="s">
        <v>26</v>
      </c>
      <c r="F15" s="5"/>
      <c r="G15" s="13"/>
    </row>
    <row r="16" spans="1:7" x14ac:dyDescent="0.25">
      <c r="A16" s="3" t="s">
        <v>33</v>
      </c>
      <c r="B16" s="6">
        <v>9</v>
      </c>
      <c r="C16" s="5"/>
      <c r="D16" s="5"/>
      <c r="E16" s="5"/>
      <c r="F16" s="5" t="s">
        <v>26</v>
      </c>
      <c r="G16" s="13"/>
    </row>
    <row r="17" spans="1:7" x14ac:dyDescent="0.25">
      <c r="A17" s="3" t="s">
        <v>155</v>
      </c>
      <c r="B17" s="6">
        <v>10</v>
      </c>
      <c r="C17" s="5"/>
      <c r="D17" s="5"/>
      <c r="E17" s="5"/>
      <c r="F17" s="5" t="s">
        <v>26</v>
      </c>
      <c r="G17" s="13"/>
    </row>
    <row r="18" spans="1:7" x14ac:dyDescent="0.25">
      <c r="A18" s="3" t="s">
        <v>35</v>
      </c>
      <c r="B18" s="6">
        <v>11</v>
      </c>
      <c r="C18" s="5"/>
      <c r="D18" s="5"/>
      <c r="E18" s="5"/>
      <c r="F18" s="5" t="s">
        <v>26</v>
      </c>
      <c r="G18" s="13"/>
    </row>
    <row r="19" spans="1:7" x14ac:dyDescent="0.25">
      <c r="A19" s="3" t="s">
        <v>34</v>
      </c>
      <c r="B19" s="6">
        <v>12</v>
      </c>
      <c r="C19" s="5"/>
      <c r="D19" s="5"/>
      <c r="E19" s="5"/>
      <c r="F19" s="5" t="s">
        <v>26</v>
      </c>
      <c r="G19" s="13"/>
    </row>
  </sheetData>
  <mergeCells count="6">
    <mergeCell ref="A1:G1"/>
    <mergeCell ref="A2:G2"/>
    <mergeCell ref="A3:G3"/>
    <mergeCell ref="A6:A7"/>
    <mergeCell ref="B6:B7"/>
    <mergeCell ref="C6:G6"/>
  </mergeCells>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20"/>
  <sheetViews>
    <sheetView topLeftCell="A13" workbookViewId="0">
      <selection activeCell="D7" sqref="D7"/>
    </sheetView>
  </sheetViews>
  <sheetFormatPr baseColWidth="10" defaultRowHeight="15.75" x14ac:dyDescent="0.25"/>
  <cols>
    <col min="3" max="3" width="14.25" customWidth="1"/>
    <col min="4" max="4" width="13.875" customWidth="1"/>
    <col min="6" max="6" width="14.875" bestFit="1" customWidth="1"/>
    <col min="8" max="8" width="11.875" bestFit="1" customWidth="1"/>
  </cols>
  <sheetData>
    <row r="1" spans="1:9" x14ac:dyDescent="0.25">
      <c r="A1" s="120" t="s">
        <v>53</v>
      </c>
      <c r="B1" s="120"/>
      <c r="C1" s="120"/>
      <c r="D1" s="120"/>
      <c r="E1" s="120"/>
      <c r="F1" s="120"/>
      <c r="G1" s="120"/>
      <c r="H1" s="120"/>
      <c r="I1" s="120"/>
    </row>
    <row r="2" spans="1:9" x14ac:dyDescent="0.25">
      <c r="A2" s="120"/>
      <c r="B2" s="120"/>
      <c r="C2" s="120"/>
      <c r="D2" s="120"/>
      <c r="E2" s="120"/>
      <c r="F2" s="120"/>
      <c r="G2" s="120"/>
      <c r="H2" s="120"/>
      <c r="I2" s="120"/>
    </row>
    <row r="3" spans="1:9" x14ac:dyDescent="0.25">
      <c r="A3" s="120"/>
      <c r="B3" s="120"/>
      <c r="C3" s="120"/>
      <c r="D3" s="120"/>
      <c r="E3" s="120"/>
      <c r="F3" s="120"/>
      <c r="G3" s="120"/>
      <c r="H3" s="120"/>
      <c r="I3" s="120"/>
    </row>
    <row r="4" spans="1:9" x14ac:dyDescent="0.25">
      <c r="A4" s="17"/>
      <c r="B4" s="120" t="s">
        <v>54</v>
      </c>
      <c r="C4" s="120"/>
      <c r="D4" s="120"/>
      <c r="E4" s="120"/>
      <c r="F4" s="120"/>
      <c r="G4" s="17"/>
      <c r="H4" s="17"/>
      <c r="I4" s="17"/>
    </row>
    <row r="5" spans="1:9" ht="16.5" thickBot="1" x14ac:dyDescent="0.3">
      <c r="A5" s="17"/>
      <c r="B5" s="17"/>
      <c r="C5" s="17"/>
      <c r="D5" s="17"/>
      <c r="E5" s="17"/>
      <c r="F5" s="18"/>
      <c r="G5" s="17"/>
      <c r="H5" s="17"/>
      <c r="I5" s="17"/>
    </row>
    <row r="6" spans="1:9" ht="36.75" thickBot="1" x14ac:dyDescent="0.3">
      <c r="A6" s="17"/>
      <c r="B6" s="17"/>
      <c r="C6" s="19" t="s">
        <v>55</v>
      </c>
      <c r="D6" s="20">
        <v>7</v>
      </c>
      <c r="E6" s="17"/>
      <c r="F6" s="18"/>
      <c r="G6" s="17"/>
      <c r="H6" s="17"/>
      <c r="I6" s="17"/>
    </row>
    <row r="7" spans="1:9" ht="24.75" thickBot="1" x14ac:dyDescent="0.3">
      <c r="A7" s="17"/>
      <c r="B7" s="17"/>
      <c r="C7" s="21" t="s">
        <v>56</v>
      </c>
      <c r="D7" s="22">
        <v>1175597867</v>
      </c>
      <c r="E7" s="17"/>
      <c r="F7" s="18"/>
      <c r="G7" s="17"/>
      <c r="H7" s="17"/>
      <c r="I7" s="17"/>
    </row>
    <row r="8" spans="1:9" ht="36.75" thickBot="1" x14ac:dyDescent="0.3">
      <c r="A8" s="17"/>
      <c r="B8" s="17"/>
      <c r="C8" s="21" t="s">
        <v>57</v>
      </c>
      <c r="D8" s="22">
        <v>808440898.21000004</v>
      </c>
      <c r="E8" s="17"/>
      <c r="F8" s="18"/>
      <c r="G8" s="23"/>
      <c r="H8" s="17"/>
      <c r="I8" s="17"/>
    </row>
    <row r="9" spans="1:9" x14ac:dyDescent="0.25">
      <c r="A9" s="17"/>
      <c r="B9" s="17"/>
      <c r="C9" s="17"/>
      <c r="D9" s="17"/>
      <c r="E9" s="17"/>
      <c r="F9" s="24"/>
      <c r="G9" s="17"/>
      <c r="H9" s="17"/>
      <c r="I9" s="17"/>
    </row>
    <row r="10" spans="1:9" x14ac:dyDescent="0.25">
      <c r="A10" s="17"/>
      <c r="B10" s="17"/>
      <c r="C10" s="17"/>
      <c r="D10" s="17"/>
      <c r="E10" s="17"/>
      <c r="F10" s="18"/>
      <c r="G10" s="17"/>
      <c r="H10" s="17"/>
      <c r="I10" s="17"/>
    </row>
    <row r="11" spans="1:9" ht="24" x14ac:dyDescent="0.25">
      <c r="A11" s="70" t="s">
        <v>58</v>
      </c>
      <c r="B11" s="71" t="s">
        <v>59</v>
      </c>
      <c r="C11" s="71" t="s">
        <v>60</v>
      </c>
      <c r="D11" s="71" t="s">
        <v>5</v>
      </c>
      <c r="E11" s="71" t="s">
        <v>6</v>
      </c>
      <c r="F11" s="72" t="s">
        <v>61</v>
      </c>
      <c r="G11" s="71" t="s">
        <v>62</v>
      </c>
      <c r="H11" s="25"/>
      <c r="I11" s="25"/>
    </row>
    <row r="12" spans="1:9" ht="47.25" x14ac:dyDescent="0.25">
      <c r="A12" s="73">
        <v>1</v>
      </c>
      <c r="B12" s="74" t="s">
        <v>147</v>
      </c>
      <c r="C12" s="75" t="s">
        <v>144</v>
      </c>
      <c r="D12" s="74" t="s">
        <v>150</v>
      </c>
      <c r="E12" s="74" t="s">
        <v>151</v>
      </c>
      <c r="F12" s="76">
        <v>76017598.629999995</v>
      </c>
      <c r="G12" s="77">
        <v>9.4E-2</v>
      </c>
      <c r="H12" s="26"/>
      <c r="I12" s="26"/>
    </row>
    <row r="13" spans="1:9" ht="409.5" x14ac:dyDescent="0.25">
      <c r="A13" s="73">
        <f t="shared" ref="A13:A18" si="0">A12+1</f>
        <v>2</v>
      </c>
      <c r="B13" s="74" t="s">
        <v>63</v>
      </c>
      <c r="C13" s="75" t="s">
        <v>152</v>
      </c>
      <c r="D13" s="74" t="s">
        <v>150</v>
      </c>
      <c r="E13" s="74" t="s">
        <v>153</v>
      </c>
      <c r="F13" s="76">
        <v>178186263.38</v>
      </c>
      <c r="G13" s="77">
        <v>0.22040000000000001</v>
      </c>
      <c r="H13" s="26"/>
      <c r="I13" s="26"/>
    </row>
    <row r="14" spans="1:9" ht="78.75" x14ac:dyDescent="0.25">
      <c r="A14" s="73">
        <f t="shared" si="0"/>
        <v>3</v>
      </c>
      <c r="B14" s="74" t="s">
        <v>63</v>
      </c>
      <c r="C14" s="75" t="s">
        <v>143</v>
      </c>
      <c r="D14" s="74" t="s">
        <v>154</v>
      </c>
      <c r="E14" s="74" t="s">
        <v>151</v>
      </c>
      <c r="F14" s="76">
        <v>41807432.729999997</v>
      </c>
      <c r="G14" s="77">
        <v>5.1700000000000003E-2</v>
      </c>
      <c r="H14" s="26"/>
      <c r="I14" s="26"/>
    </row>
    <row r="15" spans="1:9" ht="94.5" x14ac:dyDescent="0.25">
      <c r="A15" s="73">
        <f t="shared" si="0"/>
        <v>4</v>
      </c>
      <c r="B15" s="74" t="s">
        <v>63</v>
      </c>
      <c r="C15" s="75" t="s">
        <v>145</v>
      </c>
      <c r="D15" s="74" t="s">
        <v>150</v>
      </c>
      <c r="E15" s="74" t="s">
        <v>153</v>
      </c>
      <c r="F15" s="76">
        <v>178186263.38</v>
      </c>
      <c r="G15" s="77">
        <v>0.22040000000000001</v>
      </c>
      <c r="H15" s="26"/>
      <c r="I15" s="26"/>
    </row>
    <row r="16" spans="1:9" ht="126" x14ac:dyDescent="0.25">
      <c r="A16" s="73">
        <f t="shared" si="0"/>
        <v>5</v>
      </c>
      <c r="B16" s="74" t="s">
        <v>52</v>
      </c>
      <c r="C16" s="75" t="s">
        <v>146</v>
      </c>
      <c r="D16" s="74" t="s">
        <v>154</v>
      </c>
      <c r="E16" s="74" t="s">
        <v>150</v>
      </c>
      <c r="F16" s="76">
        <v>17835834.149999999</v>
      </c>
      <c r="G16" s="77">
        <v>2.2100000000000002E-2</v>
      </c>
      <c r="H16" s="26"/>
      <c r="I16" s="26"/>
    </row>
    <row r="17" spans="1:9" ht="220.5" x14ac:dyDescent="0.25">
      <c r="A17" s="73">
        <f t="shared" si="0"/>
        <v>6</v>
      </c>
      <c r="B17" s="74" t="s">
        <v>147</v>
      </c>
      <c r="C17" s="75" t="s">
        <v>148</v>
      </c>
      <c r="D17" s="74" t="s">
        <v>150</v>
      </c>
      <c r="E17" s="74" t="s">
        <v>153</v>
      </c>
      <c r="F17" s="76">
        <v>178186263.38</v>
      </c>
      <c r="G17" s="77">
        <v>0.22040000000000001</v>
      </c>
      <c r="H17" s="26"/>
      <c r="I17" s="26"/>
    </row>
    <row r="18" spans="1:9" ht="173.25" x14ac:dyDescent="0.25">
      <c r="A18" s="73">
        <f t="shared" si="0"/>
        <v>7</v>
      </c>
      <c r="B18" s="74" t="s">
        <v>63</v>
      </c>
      <c r="C18" s="75" t="s">
        <v>149</v>
      </c>
      <c r="D18" s="74" t="s">
        <v>151</v>
      </c>
      <c r="E18" s="74" t="s">
        <v>151</v>
      </c>
      <c r="F18" s="76">
        <v>138221242.56</v>
      </c>
      <c r="G18" s="77">
        <v>0.17100000000000001</v>
      </c>
      <c r="H18" s="26"/>
      <c r="I18" s="26"/>
    </row>
    <row r="19" spans="1:9" x14ac:dyDescent="0.25">
      <c r="A19" s="17"/>
      <c r="B19" s="17"/>
      <c r="C19" s="17"/>
      <c r="D19" s="17"/>
      <c r="E19" s="17"/>
      <c r="F19" s="18"/>
      <c r="G19" s="27"/>
      <c r="H19" s="17"/>
      <c r="I19" s="17"/>
    </row>
    <row r="20" spans="1:9" x14ac:dyDescent="0.25">
      <c r="A20" s="121" t="s">
        <v>64</v>
      </c>
      <c r="B20" s="121"/>
      <c r="C20" s="121"/>
      <c r="D20" s="17"/>
      <c r="E20" s="17"/>
      <c r="F20" s="18"/>
      <c r="G20" s="17"/>
      <c r="H20" s="17"/>
      <c r="I20" s="17"/>
    </row>
  </sheetData>
  <mergeCells count="3">
    <mergeCell ref="A1:I3"/>
    <mergeCell ref="B4:F4"/>
    <mergeCell ref="A20:C20"/>
  </mergeCells>
  <hyperlinks>
    <hyperlink ref="A20" r:id="rId1" xr:uid="{00000000-0004-0000-0300-000000000000}"/>
  </hyperlinks>
  <pageMargins left="0.7" right="0.7"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9"/>
  <sheetViews>
    <sheetView zoomScale="69" zoomScaleNormal="69" workbookViewId="0">
      <selection activeCell="H27" sqref="H27"/>
    </sheetView>
  </sheetViews>
  <sheetFormatPr baseColWidth="10" defaultRowHeight="15.75" x14ac:dyDescent="0.25"/>
  <cols>
    <col min="2" max="2" width="22.125" customWidth="1"/>
    <col min="3" max="3" width="12.875" customWidth="1"/>
    <col min="7" max="7" width="26.25" customWidth="1"/>
    <col min="8" max="8" width="30.5" customWidth="1"/>
    <col min="9" max="9" width="26.75" customWidth="1"/>
    <col min="10" max="10" width="26.625" customWidth="1"/>
    <col min="11" max="11" width="22.5" customWidth="1"/>
  </cols>
  <sheetData>
    <row r="1" spans="1:11" ht="16.5" thickBot="1" x14ac:dyDescent="0.3">
      <c r="A1" s="127" t="s">
        <v>109</v>
      </c>
      <c r="B1" s="127"/>
      <c r="C1" s="127"/>
      <c r="E1" s="130" t="s">
        <v>129</v>
      </c>
      <c r="F1" s="130"/>
      <c r="G1" s="130"/>
      <c r="H1" s="130"/>
      <c r="I1" s="130"/>
      <c r="J1" s="130"/>
      <c r="K1" s="130"/>
    </row>
    <row r="2" spans="1:11" ht="16.5" thickBot="1" x14ac:dyDescent="0.3">
      <c r="A2" s="124" t="s">
        <v>103</v>
      </c>
      <c r="B2" s="36" t="s">
        <v>101</v>
      </c>
      <c r="C2" s="35" t="s">
        <v>102</v>
      </c>
      <c r="E2" s="129" t="s">
        <v>127</v>
      </c>
      <c r="F2" s="129"/>
      <c r="G2" s="129"/>
      <c r="H2" s="129"/>
      <c r="I2" s="129"/>
      <c r="J2" s="129"/>
      <c r="K2" s="129"/>
    </row>
    <row r="3" spans="1:11" ht="66.75" customHeight="1" x14ac:dyDescent="0.25">
      <c r="A3" s="125"/>
      <c r="B3" s="37" t="s">
        <v>104</v>
      </c>
      <c r="C3" s="34">
        <v>1</v>
      </c>
      <c r="E3" s="128" t="s">
        <v>110</v>
      </c>
      <c r="F3" s="128"/>
      <c r="G3" s="41" t="s">
        <v>113</v>
      </c>
      <c r="H3" s="41" t="s">
        <v>116</v>
      </c>
      <c r="I3" s="42" t="s">
        <v>119</v>
      </c>
      <c r="J3" s="41" t="s">
        <v>121</v>
      </c>
      <c r="K3" s="41" t="s">
        <v>124</v>
      </c>
    </row>
    <row r="4" spans="1:11" ht="39" x14ac:dyDescent="0.25">
      <c r="A4" s="125"/>
      <c r="B4" s="38" t="s">
        <v>105</v>
      </c>
      <c r="C4" s="14">
        <v>2</v>
      </c>
      <c r="E4" s="128" t="s">
        <v>111</v>
      </c>
      <c r="F4" s="128"/>
      <c r="G4" s="41" t="s">
        <v>114</v>
      </c>
      <c r="H4" s="41" t="s">
        <v>117</v>
      </c>
      <c r="I4" s="41" t="s">
        <v>125</v>
      </c>
      <c r="J4" s="41" t="s">
        <v>122</v>
      </c>
      <c r="K4" s="41" t="s">
        <v>126</v>
      </c>
    </row>
    <row r="5" spans="1:11" ht="31.5" x14ac:dyDescent="0.25">
      <c r="A5" s="125"/>
      <c r="B5" s="38" t="s">
        <v>106</v>
      </c>
      <c r="C5" s="14">
        <v>3</v>
      </c>
      <c r="E5" s="128" t="s">
        <v>112</v>
      </c>
      <c r="F5" s="128" t="s">
        <v>128</v>
      </c>
      <c r="G5" s="40" t="s">
        <v>115</v>
      </c>
      <c r="H5" s="40" t="s">
        <v>118</v>
      </c>
      <c r="I5" s="40" t="s">
        <v>120</v>
      </c>
      <c r="J5" s="40" t="s">
        <v>123</v>
      </c>
      <c r="K5" s="40"/>
    </row>
    <row r="6" spans="1:11" ht="31.5" x14ac:dyDescent="0.25">
      <c r="A6" s="125"/>
      <c r="B6" s="38" t="s">
        <v>108</v>
      </c>
      <c r="C6" s="14">
        <v>4</v>
      </c>
      <c r="E6" s="128"/>
      <c r="F6" s="128"/>
      <c r="G6" s="6">
        <v>1</v>
      </c>
      <c r="H6" s="6">
        <v>2</v>
      </c>
      <c r="I6" s="6">
        <v>3</v>
      </c>
      <c r="J6" s="6">
        <v>4</v>
      </c>
      <c r="K6" s="6">
        <v>5</v>
      </c>
    </row>
    <row r="7" spans="1:11" ht="48" thickBot="1" x14ac:dyDescent="0.3">
      <c r="A7" s="126"/>
      <c r="B7" s="39" t="s">
        <v>107</v>
      </c>
      <c r="C7" s="15">
        <v>5</v>
      </c>
    </row>
    <row r="11" spans="1:11" x14ac:dyDescent="0.25">
      <c r="E11" s="129" t="s">
        <v>127</v>
      </c>
      <c r="F11" s="129"/>
      <c r="G11" s="129"/>
      <c r="H11" s="129"/>
      <c r="I11" s="129"/>
      <c r="J11" s="129"/>
      <c r="K11" s="129"/>
    </row>
    <row r="12" spans="1:11" ht="64.5" x14ac:dyDescent="0.25">
      <c r="E12" s="128" t="s">
        <v>110</v>
      </c>
      <c r="F12" s="128"/>
      <c r="G12" s="41" t="s">
        <v>113</v>
      </c>
      <c r="H12" s="41" t="s">
        <v>116</v>
      </c>
      <c r="I12" s="42" t="s">
        <v>119</v>
      </c>
      <c r="J12" s="41" t="s">
        <v>121</v>
      </c>
      <c r="K12" s="41" t="s">
        <v>124</v>
      </c>
    </row>
    <row r="13" spans="1:11" ht="39" x14ac:dyDescent="0.25">
      <c r="E13" s="128" t="s">
        <v>111</v>
      </c>
      <c r="F13" s="128"/>
      <c r="G13" s="41" t="s">
        <v>114</v>
      </c>
      <c r="H13" s="41" t="s">
        <v>117</v>
      </c>
      <c r="I13" s="41" t="s">
        <v>125</v>
      </c>
      <c r="J13" s="41" t="s">
        <v>122</v>
      </c>
      <c r="K13" s="41" t="s">
        <v>126</v>
      </c>
    </row>
    <row r="14" spans="1:11" x14ac:dyDescent="0.25">
      <c r="E14" s="128" t="s">
        <v>112</v>
      </c>
      <c r="F14" s="128" t="s">
        <v>128</v>
      </c>
      <c r="G14" s="40" t="s">
        <v>115</v>
      </c>
      <c r="H14" s="40" t="s">
        <v>118</v>
      </c>
      <c r="I14" s="40" t="s">
        <v>120</v>
      </c>
      <c r="J14" s="40" t="s">
        <v>123</v>
      </c>
      <c r="K14" s="40"/>
    </row>
    <row r="15" spans="1:11" x14ac:dyDescent="0.25">
      <c r="E15" s="128"/>
      <c r="F15" s="128"/>
      <c r="G15" s="6">
        <v>1</v>
      </c>
      <c r="H15" s="6">
        <v>2</v>
      </c>
      <c r="I15" s="6">
        <v>3</v>
      </c>
      <c r="J15" s="6">
        <v>4</v>
      </c>
      <c r="K15" s="6">
        <v>5</v>
      </c>
    </row>
    <row r="16" spans="1:11" ht="51.75" x14ac:dyDescent="0.25">
      <c r="D16" s="122"/>
      <c r="E16" s="43" t="s">
        <v>104</v>
      </c>
      <c r="F16" s="46">
        <v>1</v>
      </c>
      <c r="G16" s="6">
        <f>$F$16+G15</f>
        <v>2</v>
      </c>
      <c r="H16" s="6">
        <f>$F$16+H15</f>
        <v>3</v>
      </c>
      <c r="I16" s="6">
        <f>$F$16+I15</f>
        <v>4</v>
      </c>
      <c r="J16" s="6">
        <f>$F$16+J15</f>
        <v>5</v>
      </c>
      <c r="K16" s="6">
        <f>$F$16+K15</f>
        <v>6</v>
      </c>
    </row>
    <row r="17" spans="4:11" ht="51.75" x14ac:dyDescent="0.25">
      <c r="D17" s="122"/>
      <c r="E17" s="44" t="s">
        <v>105</v>
      </c>
      <c r="F17" s="47">
        <v>2</v>
      </c>
      <c r="G17" s="6">
        <f>$F$17+G15</f>
        <v>3</v>
      </c>
      <c r="H17" s="6">
        <f>$F$17+H15</f>
        <v>4</v>
      </c>
      <c r="I17" s="6">
        <f>$F$17+I15</f>
        <v>5</v>
      </c>
      <c r="J17" s="6">
        <f>$F$17+J15</f>
        <v>6</v>
      </c>
      <c r="K17" s="6">
        <f>$F$17+K15</f>
        <v>7</v>
      </c>
    </row>
    <row r="18" spans="4:11" ht="64.5" x14ac:dyDescent="0.25">
      <c r="D18" s="122"/>
      <c r="E18" s="44" t="s">
        <v>106</v>
      </c>
      <c r="F18" s="47">
        <v>3</v>
      </c>
      <c r="G18" s="6">
        <f>$F$18+G15</f>
        <v>4</v>
      </c>
      <c r="H18" s="6">
        <f>$F$18+H15</f>
        <v>5</v>
      </c>
      <c r="I18" s="6">
        <f>$F$18+I15</f>
        <v>6</v>
      </c>
      <c r="J18" s="6">
        <f>$F$18+J15</f>
        <v>7</v>
      </c>
      <c r="K18" s="6">
        <f>$F$18+K15</f>
        <v>8</v>
      </c>
    </row>
    <row r="19" spans="4:11" ht="39" x14ac:dyDescent="0.25">
      <c r="D19" s="122"/>
      <c r="E19" s="44" t="s">
        <v>108</v>
      </c>
      <c r="F19" s="47">
        <v>4</v>
      </c>
      <c r="G19" s="6">
        <f>$F$19+G15</f>
        <v>5</v>
      </c>
      <c r="H19" s="6">
        <f>$F$19+H15</f>
        <v>6</v>
      </c>
      <c r="I19" s="6">
        <f>$F$19+I15</f>
        <v>7</v>
      </c>
      <c r="J19" s="6">
        <f>$F$19+J15</f>
        <v>8</v>
      </c>
      <c r="K19" s="6">
        <f>$F$19+K15</f>
        <v>9</v>
      </c>
    </row>
    <row r="20" spans="4:11" ht="65.25" thickBot="1" x14ac:dyDescent="0.3">
      <c r="D20" s="123"/>
      <c r="E20" s="45" t="s">
        <v>107</v>
      </c>
      <c r="F20" s="48">
        <v>5</v>
      </c>
      <c r="G20" s="6">
        <f>$F$20+G15</f>
        <v>6</v>
      </c>
      <c r="H20" s="6">
        <f>$F$20+H15</f>
        <v>7</v>
      </c>
      <c r="I20" s="6">
        <f>$F$20+I15</f>
        <v>8</v>
      </c>
      <c r="J20" s="6">
        <f>$F$20+J15</f>
        <v>9</v>
      </c>
      <c r="K20" s="6">
        <f>$F$20+K15</f>
        <v>10</v>
      </c>
    </row>
    <row r="24" spans="4:11" ht="16.5" thickBot="1" x14ac:dyDescent="0.3"/>
    <row r="25" spans="4:11" ht="32.25" thickBot="1" x14ac:dyDescent="0.3">
      <c r="D25" s="49" t="s">
        <v>130</v>
      </c>
      <c r="E25" s="131" t="s">
        <v>112</v>
      </c>
      <c r="F25" s="132"/>
    </row>
    <row r="26" spans="4:11" ht="31.5" customHeight="1" x14ac:dyDescent="0.25">
      <c r="D26" s="50" t="s">
        <v>136</v>
      </c>
      <c r="E26" s="133" t="s">
        <v>131</v>
      </c>
      <c r="F26" s="134"/>
    </row>
    <row r="27" spans="4:11" x14ac:dyDescent="0.25">
      <c r="D27" s="51" t="s">
        <v>135</v>
      </c>
      <c r="E27" s="135" t="s">
        <v>132</v>
      </c>
      <c r="F27" s="136"/>
    </row>
    <row r="28" spans="4:11" ht="31.5" customHeight="1" x14ac:dyDescent="0.25">
      <c r="D28" s="51">
        <v>5</v>
      </c>
      <c r="E28" s="137" t="s">
        <v>133</v>
      </c>
      <c r="F28" s="138"/>
    </row>
    <row r="29" spans="4:11" ht="16.5" thickBot="1" x14ac:dyDescent="0.3">
      <c r="D29" s="52" t="s">
        <v>134</v>
      </c>
      <c r="E29" s="139" t="s">
        <v>38</v>
      </c>
      <c r="F29" s="140"/>
    </row>
  </sheetData>
  <mergeCells count="19">
    <mergeCell ref="E25:F25"/>
    <mergeCell ref="E26:F26"/>
    <mergeCell ref="E27:F27"/>
    <mergeCell ref="E28:F28"/>
    <mergeCell ref="E29:F29"/>
    <mergeCell ref="D16:D20"/>
    <mergeCell ref="A2:A7"/>
    <mergeCell ref="A1:C1"/>
    <mergeCell ref="E3:F3"/>
    <mergeCell ref="E4:F4"/>
    <mergeCell ref="E2:K2"/>
    <mergeCell ref="E5:E6"/>
    <mergeCell ref="F5:F6"/>
    <mergeCell ref="E1:K1"/>
    <mergeCell ref="E11:K11"/>
    <mergeCell ref="E12:F12"/>
    <mergeCell ref="E13:F13"/>
    <mergeCell ref="E14:E15"/>
    <mergeCell ref="F14:F15"/>
  </mergeCells>
  <conditionalFormatting sqref="G16:K20">
    <cfRule type="colorScale" priority="1">
      <colorScale>
        <cfvo type="min"/>
        <cfvo type="percentile" val="50"/>
        <cfvo type="max"/>
        <color rgb="FF0070C0"/>
        <color rgb="FFFFEB84"/>
        <color rgb="FFFF0000"/>
      </colorScale>
    </cfRule>
    <cfRule type="colorScale" priority="2">
      <colorScale>
        <cfvo type="min"/>
        <cfvo type="percentile" val="50"/>
        <cfvo type="max"/>
        <color rgb="FF63BE7B"/>
        <color rgb="FFFFEB84"/>
        <color rgb="FFF8696B"/>
      </colorScale>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MATRIZ</vt:lpstr>
      <vt:lpstr>DESCRIPCION</vt:lpstr>
      <vt:lpstr>VARIABLES ANALIZADAS</vt:lpstr>
      <vt:lpstr>CONPES</vt:lpstr>
      <vt:lpstr>VALORACION RIESGO</vt:lpstr>
      <vt:lpstr>afecta</vt:lpstr>
      <vt:lpstr>afectacion</vt:lpstr>
      <vt:lpstr>MATRIZ!Área_de_impresión</vt:lpstr>
      <vt:lpstr>clase</vt:lpstr>
      <vt:lpstr>fuente</vt:lpstr>
      <vt:lpstr>periodicidad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ALBERTO ZULUAGA ASTUDILLO</dc:creator>
  <cp:lastModifiedBy>mauricio rueda</cp:lastModifiedBy>
  <cp:lastPrinted>2019-12-11T15:47:58Z</cp:lastPrinted>
  <dcterms:created xsi:type="dcterms:W3CDTF">2014-01-14T11:46:32Z</dcterms:created>
  <dcterms:modified xsi:type="dcterms:W3CDTF">2024-06-20T17:30:59Z</dcterms:modified>
</cp:coreProperties>
</file>