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workbookPr defaultThemeVersion="166925"/>
  <mc:AlternateContent xmlns:mc="http://schemas.openxmlformats.org/markup-compatibility/2006">
    <mc:Choice Requires="x15">
      <x15ac:absPath xmlns:x15ac="http://schemas.microsoft.com/office/spreadsheetml/2010/11/ac" url="https://sena4-my.sharepoint.com/personal/jpgomezb_sena_edu_co/Documents/Contratacion 2024/BIENES Y SERVICIOS/4. MF GENERAL/5. APERTURA PROCESO/"/>
    </mc:Choice>
  </mc:AlternateContent>
  <xr:revisionPtr revIDLastSave="23" documentId="13_ncr:1_{5B059286-3580-A642-9378-6617E3576697}" xr6:coauthVersionLast="47" xr6:coauthVersionMax="47" xr10:uidLastSave="{96244DD6-9501-4971-9836-B54912D61C85}"/>
  <bookViews>
    <workbookView xWindow="-120" yWindow="-120" windowWidth="20730" windowHeight="11160" xr2:uid="{3656A747-B8B9-4EA7-B263-2F452EB29885}"/>
  </bookViews>
  <sheets>
    <sheet name="PAPELERIA" sheetId="4"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246" i="4" l="1"/>
  <c r="F240" i="4"/>
  <c r="F233" i="4"/>
  <c r="F193" i="4"/>
  <c r="F189" i="4"/>
  <c r="F148" i="4"/>
  <c r="F147" i="4"/>
  <c r="F143" i="4"/>
  <c r="F125" i="4"/>
  <c r="F90" i="4"/>
  <c r="F68" i="4"/>
  <c r="F61" i="4"/>
  <c r="F57" i="4"/>
  <c r="F56" i="4"/>
  <c r="F55" i="4"/>
  <c r="F54" i="4"/>
  <c r="F53" i="4"/>
  <c r="F52" i="4"/>
  <c r="F34" i="4"/>
  <c r="F31" i="4"/>
  <c r="F18" i="4"/>
  <c r="F17" i="4"/>
  <c r="F15" i="4"/>
  <c r="F8" i="4"/>
  <c r="F5" i="4"/>
  <c r="F3" i="4"/>
</calcChain>
</file>

<file path=xl/sharedStrings.xml><?xml version="1.0" encoding="utf-8"?>
<sst xmlns="http://schemas.openxmlformats.org/spreadsheetml/2006/main" count="987" uniqueCount="581">
  <si>
    <t>ÍTEM</t>
  </si>
  <si>
    <t>CODIGO 
UNSPSC</t>
  </si>
  <si>
    <t>NOMBRE DEL PRODUCTO</t>
  </si>
  <si>
    <t>DESCRIPCIÓN DETALLADA DEL PRODUCTO</t>
  </si>
  <si>
    <t xml:space="preserve">UNIDAD 
DE MEDIDA </t>
  </si>
  <si>
    <t>CANTIDAD TOTAL</t>
  </si>
  <si>
    <t>DEPENDENCIA</t>
  </si>
  <si>
    <t xml:space="preserve">Abacos </t>
  </si>
  <si>
    <t>Ábaco En Madera 17 cm x 26 cm</t>
  </si>
  <si>
    <t>Unid.</t>
  </si>
  <si>
    <t>15 AIPI</t>
  </si>
  <si>
    <t>ADMINISTRACION PERSONAL (NOMINA)</t>
  </si>
  <si>
    <t xml:space="preserve">ADMINISTRACION PERSONAL (NOMINA) PAQUETE X 50 UN TAMAÑO CARTA </t>
  </si>
  <si>
    <t>UNIDAD</t>
  </si>
  <si>
    <t>44 Contabilización Articulación</t>
  </si>
  <si>
    <t>16 Asistente Admón Articulación, 16 Archivo</t>
  </si>
  <si>
    <t>Barra de silicona gruesas</t>
  </si>
  <si>
    <t xml:space="preserve">.
Adhesivo termoplástico que viene en barra cilíndrica sólida para unir superficies como madera, cartón, papel, metales finos, porcelana o plásticos.
Silicona barra transparente grues- Diámetro: 11.2mm- Largo: 30cm
Cantidad: paquete x 25 Barras- Para usar con pistola de silicona grande
</t>
  </si>
  <si>
    <t>Unidad</t>
  </si>
  <si>
    <t>BILLETES DIDACTICOS PQT*100</t>
  </si>
  <si>
    <t>22 Contabilización Articulación, 100 Comercialización Regular</t>
  </si>
  <si>
    <t>100 Comercialización Regular</t>
  </si>
  <si>
    <t>Block Amarillo argollado</t>
  </si>
  <si>
    <t>Block argollado tamaño carta rayado, para toma de apuntes, con microperforaciones para desprender las hojas color amarillo para mejor contraste. 50 hojas, tamaño 21 x 28,5 cm</t>
  </si>
  <si>
    <t>block de colores</t>
  </si>
  <si>
    <t xml:space="preserve">Block de colores por resma </t>
  </si>
  <si>
    <t>RESMA</t>
  </si>
  <si>
    <t>20 AIPI Poblaciones Desplazadas, 100 Comercialización Regular</t>
  </si>
  <si>
    <t xml:space="preserve">UNIDAD </t>
  </si>
  <si>
    <t>30 Comercialización Regular</t>
  </si>
  <si>
    <t>BOLIGRAFO DETECTOR DE BILLETES FALSOS CON LUZ ULTRAVIOLETA</t>
  </si>
  <si>
    <t>12 Comercialización Regular</t>
  </si>
  <si>
    <t xml:space="preserve">Bolsillo  Tamaño Letter  medidas 216 * 280 mm </t>
  </si>
  <si>
    <t>Bolsillo  Tamaño Letter  medidas 216 * 280 mm  Paquete x 50 unidades</t>
  </si>
  <si>
    <t>Salud regular 2</t>
  </si>
  <si>
    <t>1 Logistica Poblaciones Desplazadas</t>
  </si>
  <si>
    <t>Caja de resaltadores colores variados</t>
  </si>
  <si>
    <t xml:space="preserve">Caja de resaltadores de tinta fluorescente en gel, colores surtidos caja x 10 </t>
  </si>
  <si>
    <t>caja</t>
  </si>
  <si>
    <t>4 AIPI</t>
  </si>
  <si>
    <t>CAJA LEGO EDUCACIÓN</t>
  </si>
  <si>
    <t>CAJILLA DE CAJA MENOR METALICA</t>
  </si>
  <si>
    <t>Caja Organizadora Estrabox</t>
  </si>
  <si>
    <t>Caja Organizadora Estrabox con Manija 4 Litros Natural-Gris 
Dimensiones: 28,3 x 20,2x 15,2 cm</t>
  </si>
  <si>
    <t>2 Comercialización Regular</t>
  </si>
  <si>
    <t>60 Coordinación GA y SF</t>
  </si>
  <si>
    <t>CARPETA A-Z OFICIO</t>
  </si>
  <si>
    <t xml:space="preserve">Generalidades: CARPETA OFICIO A-Z Requisitos generales: TIPO ELEMENTO CONSUMO Requisitos específicos: TAMAÑO OFICIO Presentación: UNIDAD  A-Z CON BISEL ATERIAL CARTON PASTA DURA        </t>
  </si>
  <si>
    <t>85 Coordinación GA y SF, 30 Comercialización Regular</t>
  </si>
  <si>
    <t>Carpeta Colgante tamaño Oficio</t>
  </si>
  <si>
    <t xml:space="preserve">Generalidades: Folder colgante tamaño oficio  Requisitos generales: TAMAÑO OFICIO  CELUGUÍAS PARA ROTULAR EN DIFERENTES POSICIONES ALTERNAS,IZQUIERDA Y DERECHA. PLIEGUES DE EXPANSION EN LOMO, PARA UNA CAPACIDAD MAXIMA DE 200HJ RANURAS PARA GANCHO LEGAJADOR NORMA EN POSICIONES DIFERENTES.  Requisitos específicos:  EN CARTON DE ALTA RESISTENCIA VARILLAS METÁLICAS NO RECICLABLE                                                                                                                                                                                                                                                         </t>
  </si>
  <si>
    <t xml:space="preserve">Carpeta Legajadora Plástica Oficio </t>
  </si>
  <si>
    <t>CARPETA PLASTICA LEGAJADOR 3 POSICIONES 200 HOJAS</t>
  </si>
  <si>
    <t>40 Recursos Humanos, 20 Asesoría Comercial</t>
  </si>
  <si>
    <t>CARPETAS</t>
  </si>
  <si>
    <t>Carpeta Legajadora Logo Sena</t>
  </si>
  <si>
    <t>PAQUETE</t>
  </si>
  <si>
    <t>CARTAS DE EMOCIONES</t>
  </si>
  <si>
    <t>CARTAS DE EMOCIONES es una baraja ilustrada pensada para ampliar nuestro Vocabulario Emocional (como siempre, de forma natural y divertida a través del juego) en la que que se representan las distintas emociones agrupadas por familias.</t>
  </si>
  <si>
    <t>CARTON CORRUGADO</t>
  </si>
  <si>
    <t>CARTÓN MICROCORRUGADO DE 1M X 70 X PLIEGO</t>
  </si>
  <si>
    <t>50 Comercialización Regular</t>
  </si>
  <si>
    <t>30 AIPI</t>
  </si>
  <si>
    <t>Carton Corrugado Amarillo</t>
  </si>
  <si>
    <t>UND</t>
  </si>
  <si>
    <t xml:space="preserve">Carton Corrugado Azul </t>
  </si>
  <si>
    <t xml:space="preserve">Carton Corrugado Blanco </t>
  </si>
  <si>
    <t>Carton Corrugado Blanco Estampado</t>
  </si>
  <si>
    <t>Rollo</t>
  </si>
  <si>
    <t>Carton Corrugado Fucsia</t>
  </si>
  <si>
    <t>Carton Corrugado Naranja</t>
  </si>
  <si>
    <t>Carton Corrugado Negro</t>
  </si>
  <si>
    <t>Carton Corrugado Plateado</t>
  </si>
  <si>
    <t>Carton Corrugado Verde</t>
  </si>
  <si>
    <t>Cartón Ondulado</t>
  </si>
  <si>
    <t xml:space="preserve">Lámina de cartón corrugado, caloibre 930, color Kraft, </t>
  </si>
  <si>
    <t>Logistica 120, Portuaria 50</t>
  </si>
  <si>
    <t>CARTON PAJA</t>
  </si>
  <si>
    <t>CARTON PAJA COLOR CREMA 70 X 100 CM. CARTÓN DURO USADO PARA HACER MAQUETAS. X PLIEGO</t>
  </si>
  <si>
    <t>3 AIPI</t>
  </si>
  <si>
    <t>10 Coordinación GA y SF</t>
  </si>
  <si>
    <t xml:space="preserve">Cartulina 70x100 BLANCA </t>
  </si>
  <si>
    <t>Cartulina 70x100 BLANCA X PLIEGO</t>
  </si>
  <si>
    <t>CARTULINA 70X100 COLORES PASTELES SURTIDOS</t>
  </si>
  <si>
    <t>CARTULINA 70X100 COLORES PASTELES SURTIDOS X PLIEGO</t>
  </si>
  <si>
    <t>200 Comercialización Regular, 200 Coordinación GA y SF, 30 AIPI</t>
  </si>
  <si>
    <t>Cartulina Blanca</t>
  </si>
  <si>
    <t>Cartulina Blanca X Pliego</t>
  </si>
  <si>
    <t>Pliego</t>
  </si>
  <si>
    <t>CARTULINA CALIPSO</t>
  </si>
  <si>
    <t>40 Contabilización Articulación</t>
  </si>
  <si>
    <t>Cartulina Color en las dos caras - Azul Oscuro</t>
  </si>
  <si>
    <t>Cartulina Color en las dos caras - Marrón</t>
  </si>
  <si>
    <t>Cartulina Color en las dos caras - Morado</t>
  </si>
  <si>
    <t>Cartulina Color en las dos caras - Naranja claro</t>
  </si>
  <si>
    <t>Cartulina Color en las dos caras - Naranja Oscuro</t>
  </si>
  <si>
    <t>Cartulina Color en las dos caras - Rosado</t>
  </si>
  <si>
    <t>Cartulina Color en las dos caras - Verde claro</t>
  </si>
  <si>
    <t>CARTULINA ESCOLAR 70*50</t>
  </si>
  <si>
    <t>CARTULINA PLANA COLOR AZUL CLARO, TAMAÑO 1/2 PLIEGO (50 X 70 CM) DE 160 GRS/M2 X PLIEGO</t>
  </si>
  <si>
    <t>CARTULINA PLANA COLOR BLANCO, TAMAÑO 1/2 PLIEGO (50 X 70 CM) DE 160 GRS/M2 X PLIEGO</t>
  </si>
  <si>
    <t>CARTULINA PLANA COLOR NARANJA, TAMAÑO 1/2 PLIEGO (50 X 70 CM) DE 160 GRS/M2 X PLIEGO</t>
  </si>
  <si>
    <t>CARTULINA PLANA COLOR VERDE LIMON, TAMAÑO 1/2 PLIEGO (50 X 70 CM) DE 160 GRS/M2 X PLIEGO</t>
  </si>
  <si>
    <t>CARTULINA PLANA COLOR VERDE OSCURO, TAMAÑO 1/2 PLIEGO (50 X 70 CM) DE 160 GRS/M2 X PLIEGO</t>
  </si>
  <si>
    <t>Cartulina iris</t>
  </si>
  <si>
    <t>Cartón delgado, es un papel que es generalmente más grueso y más resistente que el papel normal de escritura o de impresión.
Tamaño 1/8 - 25 x 38cm- 150 g- paquete por 10- colores surtidos</t>
  </si>
  <si>
    <t xml:space="preserve">Cartulina Legajadora tamaño oficio </t>
  </si>
  <si>
    <t xml:space="preserve">Cartulina Legajadora tamaño oficio X PAQUETES </t>
  </si>
  <si>
    <t xml:space="preserve">Unid. </t>
  </si>
  <si>
    <t>Cartulina Negra</t>
  </si>
  <si>
    <t>Cartulina Negra X Pliego</t>
  </si>
  <si>
    <t>Cartulina Neón Un lado BLANCO - Amarillo</t>
  </si>
  <si>
    <t>Cartulina Neón Un lado BLANCO - Fucsia</t>
  </si>
  <si>
    <t>Cartulina Neón Un lado BLANCO - Naranja</t>
  </si>
  <si>
    <t>Cartulina Neón Un lado BLANCO - Verde Oscuro</t>
  </si>
  <si>
    <t>Cartulina Oficio (AMARILLO)</t>
  </si>
  <si>
    <t>Cartulina Oficio (AZUL)</t>
  </si>
  <si>
    <t>Cartulina Oficio (VERDE)</t>
  </si>
  <si>
    <t>CARTULINA PLANA</t>
  </si>
  <si>
    <t>CARTULINA PLANA COLOR NEGRO, TAMAÑO 1/2 PLIEGO (50 X 70 CM) DE 160 GRS/M2  X PLIEGO</t>
  </si>
  <si>
    <t>Cartulina Rosada</t>
  </si>
  <si>
    <t>Cartulina Rosada X Pliego</t>
  </si>
  <si>
    <t xml:space="preserve">Celuguia Blanca </t>
  </si>
  <si>
    <t xml:space="preserve">Celuguia Blanca por paquete </t>
  </si>
  <si>
    <t>CERA PARA CONTAR</t>
  </si>
  <si>
    <t>HUMEDECEDOR DACTILAR CUENTA FACIL DE 14 A 20 GRMS. PASTA INCOLORA A BASE DE GLICERINA, ANTIBACTERIAL, NO TÓXICO. ENVASE DE POLIPROPILENO DE FÁCIL SELLADO CON TAPA</t>
  </si>
  <si>
    <t>24 Comercialización Regular</t>
  </si>
  <si>
    <t>CHEQUES DIDACTICOS</t>
  </si>
  <si>
    <t>CHEQUERA ESTUDIANTIL X 100 UNIDADES</t>
  </si>
  <si>
    <t xml:space="preserve">CINTA ADHESIVA TRANSPARENTE DE COLORES </t>
  </si>
  <si>
    <t>Cintas adhesiva surtida rojo, verde, azul, negro</t>
  </si>
  <si>
    <t>Salud regular 10</t>
  </si>
  <si>
    <t>cinta de papel</t>
  </si>
  <si>
    <t xml:space="preserve">Cinta de papel x rollo </t>
  </si>
  <si>
    <t>ROLLOS</t>
  </si>
  <si>
    <t>CINTA DE SEDA</t>
  </si>
  <si>
    <t xml:space="preserve">CINTA DE SATIN DE SEDA DE 25 MM DE ANCHO POR 25 YARDAS, COLORES VARIADOS. X ROLLO </t>
  </si>
  <si>
    <t>CINTA MÉTRICA STANLEY</t>
  </si>
  <si>
    <t xml:space="preserve">CINTA MÉTRICA STANLEY
Código 52765
Flexómetro Global 5Metros * 3/4 Pulgadas Ref. 30-615LA
Modelo 30-615
</t>
  </si>
  <si>
    <t>Colbón líquido</t>
  </si>
  <si>
    <t>Pegante líquido polivinil acetato blanco, especialmente diseñado para ser usado en papel, cartón, blocks, revistas, entre otros- Frasco plástico de 225g hasta 300g. lavable, no tóxico</t>
  </si>
  <si>
    <t>30 AIPI, Salud regular 1, 30 AIPI Poblaciones Desplazadas</t>
  </si>
  <si>
    <t>44 Contabilización Articulación, 20 Asesoría Comercial</t>
  </si>
  <si>
    <t>5 AIPI</t>
  </si>
  <si>
    <t>CONTRATO DE ARRIENDO</t>
  </si>
  <si>
    <t>Generalidades: PAQUETE CONTRATO DE ARRIENDO   Requisitos Generales: elemento de consumo formas preimpresas soportes contables   Requisitos específicos: Tamaño carta paquete forma Minerva   Presentación:  UNIDAD DE MEDIDA PAQUETE X 12 unidades</t>
  </si>
  <si>
    <t>CONTRATO DE TRABAJO A TERMINO FIJO</t>
  </si>
  <si>
    <t>Generalidades: PAQUETE CONTRATO DE TRABAJO A TÉRMINO FIJO Requisitos Generales: elemento de consumo formas preimpresas soportes contables. Requisitos específicos: Tamaño carta paquete forma Minerva. Presentación:  UNIDAD DE MEDIDA PAQUETE X 12 unidades</t>
  </si>
  <si>
    <t>CONTROL DE INVENTARIO</t>
  </si>
  <si>
    <t>LIBRO CONTROL DE INVENTARIO</t>
  </si>
  <si>
    <t>22 Contabilización Articulación</t>
  </si>
  <si>
    <t>COSEDORA 30 HOJAS REF.5847-A  UND</t>
  </si>
  <si>
    <t>COSEDORA SEMI-INDUSTRIAL</t>
  </si>
  <si>
    <t>COSEDORA SEMI-INDUSTRIAL CON ESTRUCTURA METÁLICA, FUERTE Y RESISTENTE, CON PROFUNDIDAD DE GRAPADO DE 60 A 130 MM APROXIDAMENTE, COLOR NEGRO, GUÍA PARA UBICACIÓN DE LAS HOJAS, MANGO CON AGARRE DE CAUCHO PARA UNA PERFECTA MANIPULACIÓN, TABLA INDICADORA PARA</t>
  </si>
  <si>
    <t>1 Coordinación GA y SF</t>
  </si>
  <si>
    <t>Crayolas</t>
  </si>
  <si>
    <r>
      <t>Forma de instrumento de escritura</t>
    </r>
    <r>
      <rPr>
        <sz val="10"/>
        <color theme="1"/>
        <rFont val="Arial"/>
        <family val="2"/>
      </rPr>
      <t xml:space="preserve"> (cera)- </t>
    </r>
    <r>
      <rPr>
        <sz val="10"/>
        <color rgb="FF0F1111"/>
        <rFont val="Arial"/>
        <family val="2"/>
      </rPr>
      <t xml:space="preserve">tamaño grande de 5 pulgadas x 9 pulgadas x 16 pulgadas- caja x 10 </t>
    </r>
  </si>
  <si>
    <t>Caja</t>
  </si>
  <si>
    <t>Cuaderno argollado rayado</t>
  </si>
  <si>
    <t xml:space="preserve">Cuaderno Argollado Rayado </t>
  </si>
  <si>
    <t xml:space="preserve">Cubos con el alfabeto </t>
  </si>
  <si>
    <t xml:space="preserve">
Cubos diseñados para un mejor y fácil aprendizaje, estos cubos cuenta con letras, números y figuras didácticos en madera, con colores diferentes, son 27 piezas de 3cm cada una.</t>
  </si>
  <si>
    <t>DOMINO</t>
  </si>
  <si>
    <t xml:space="preserve">DOMINO EQUIVALENCIAS EN MADERA  X 28 FICHAS </t>
  </si>
  <si>
    <t>5 Comercialización Regular</t>
  </si>
  <si>
    <t>31401902 </t>
  </si>
  <si>
    <t xml:space="preserve">Empaque liquido de Silicona </t>
  </si>
  <si>
    <t>Adhesivo Multipropósito de aplicación en frío. Une de manera limpia y transparente todo tipo de materiales. Frasco 250 ml</t>
  </si>
  <si>
    <t>ESCARCHA</t>
  </si>
  <si>
    <t>ESCARCHA EN BOLSA COLORES SURTIDOS X 500 GR.</t>
  </si>
  <si>
    <t>20 Comercialización Regular</t>
  </si>
  <si>
    <t>Escarcha Amarillo Claro</t>
  </si>
  <si>
    <t>Escarcha Azul Oscuro</t>
  </si>
  <si>
    <t>Escarcha Dorado</t>
  </si>
  <si>
    <t>Escarcha Fucsia</t>
  </si>
  <si>
    <t xml:space="preserve">Escarcha Fucsia </t>
  </si>
  <si>
    <t>Escarcha Negra</t>
  </si>
  <si>
    <t>Escarcha Plateada</t>
  </si>
  <si>
    <t>Escarcha Roja</t>
  </si>
  <si>
    <t>Escarcha Verde</t>
  </si>
  <si>
    <t xml:space="preserve">Esferos Multifunsion </t>
  </si>
  <si>
    <t>Bolígrafos Ultra suaves  Bolígrafo caja x :12, Color Tinta : Negro , Punta media : 1.0mm</t>
  </si>
  <si>
    <t xml:space="preserve">Etiqueta para Carpeta </t>
  </si>
  <si>
    <t xml:space="preserve">Etiqueta para Carpeta X Paquetes </t>
  </si>
  <si>
    <t>EXACTO GRANDE</t>
  </si>
  <si>
    <t>Foami Amarillo</t>
  </si>
  <si>
    <t xml:space="preserve">Foami Amarillo X PLIEGO </t>
  </si>
  <si>
    <t>Foami Azul Tonos Varios</t>
  </si>
  <si>
    <t xml:space="preserve">Foami Azul Tonos Varios X PLIEGO </t>
  </si>
  <si>
    <t>Foami Blanco</t>
  </si>
  <si>
    <t xml:space="preserve">Foami Blanco X PLIEGO </t>
  </si>
  <si>
    <t>Foami Café</t>
  </si>
  <si>
    <t xml:space="preserve">Foami Café X PLIEGO </t>
  </si>
  <si>
    <t>FOAMI ESCARCHADO COLOR VERDE NAVIDAD PAQUETE POR LAMINA</t>
  </si>
  <si>
    <t>Foami Fucsia</t>
  </si>
  <si>
    <t xml:space="preserve">Foami Fucsia X PLIEGO </t>
  </si>
  <si>
    <t>Foami Lila</t>
  </si>
  <si>
    <t xml:space="preserve">Foami Lila X PLIEGO </t>
  </si>
  <si>
    <t xml:space="preserve">Foami Naranja Tonos Varios </t>
  </si>
  <si>
    <t xml:space="preserve">Foami Naranja Tonos Varios X PLIEGO </t>
  </si>
  <si>
    <t>Foami Negro</t>
  </si>
  <si>
    <t xml:space="preserve">Foami Negro X PLIEGO </t>
  </si>
  <si>
    <t>Foami Piel</t>
  </si>
  <si>
    <t xml:space="preserve">Foami Piel X PLIEGO </t>
  </si>
  <si>
    <t xml:space="preserve">FOAMI PLIEGO ENTRE 90 Y 100 CMS X ENTRE 68 Y 72 CMS, CALIBRE ENTRE 1.8 A 2 MM, COLOR AMARRILLO </t>
  </si>
  <si>
    <t xml:space="preserve">FOAMY PLIEGO ENTRE 90 Y 100 CMS X ENTRE 68 Y 72 CMS, CALIBRE ENTRE 1.8 A 2 MM, COLOR AMARRILLO  LAMINA </t>
  </si>
  <si>
    <t xml:space="preserve">FOAMI PLIEGO ENTRE 90 Y 100 CMS X ENTRE 68 Y 72 CMS, CALIBRE ENTRE 1.8 A 2 MM, COLOR NARANJA </t>
  </si>
  <si>
    <t xml:space="preserve">FOAMY PLIEGO ENTRE 90 Y 100 CMS X ENTRE 68 Y 72 CMS, CALIBRE ENTRE 1.8 A 2 MM, COLOR NARANJA LAMINA </t>
  </si>
  <si>
    <t>FOAMI PLIEGO ENTRE 90 Y 100 CMS X ENTRE 68 Y 72 CMS, CALIBRE ENTRE 1.8 A 2 MM, COLOR ROJO</t>
  </si>
  <si>
    <t xml:space="preserve">FOAMY PLIEGO ENTRE 90 Y 100 CMS X ENTRE 68 Y 72 CMS, CALIBRE ENTRE 1.8 A 2 MM, COLOR ROJO LAMINA </t>
  </si>
  <si>
    <t>FOAMI PLIEGO ENTRE 90 Y 100 CMS X ENTRE 68 Y 72 CMS, CALIBRE ENTRE 1.8 A 2 MM, COLOR ROSADO</t>
  </si>
  <si>
    <t>FOAMI PLIEGO ENTRE 90 Y 100 CMS X ENTRE 68 Y 72 CMS, CALIBRE ENTRE 1.8 A 2 MM, COLOR ROSADO PLIEGO</t>
  </si>
  <si>
    <t xml:space="preserve">FOAMI POR OCTAVOS </t>
  </si>
  <si>
    <t>FOAMY POR OCTAVOS (1/8) CALIBRE ENTRE 1.8 A 2 MM, COLORES SURTIDOS. PAQUETE X 10</t>
  </si>
  <si>
    <t>Foami Rojo Tonos Varios</t>
  </si>
  <si>
    <t xml:space="preserve">Foami Rojo Tonos Varios X PLIEGO </t>
  </si>
  <si>
    <t>Foami Rosa</t>
  </si>
  <si>
    <t xml:space="preserve">Foami Rosa X PLIEGO </t>
  </si>
  <si>
    <t xml:space="preserve">FOAMI COLORES SURTIDOS </t>
  </si>
  <si>
    <t xml:space="preserve">FOAMIS COLORES SURTIDOS X PLIEGOS </t>
  </si>
  <si>
    <t>PLIEGOS</t>
  </si>
  <si>
    <t>Foami   liso</t>
  </si>
  <si>
    <t>Foamy material hecho a partir de un tipo de plástico ligero y poroso.  Posee una textura espumosa y flexible. - Pliego entre 70 x 100 cm, x 10- Calibre entre 1.8 a 2 mm, colores surtidos.</t>
  </si>
  <si>
    <t>10 AIPI</t>
  </si>
  <si>
    <t xml:space="preserve">Foamy material hecho a partir de un tipo de plástico ligero y poroso.  Posee una textura espumosa y flexible. -Paquete Foamy liso 1/8 Octavos X10-  25x35 cm </t>
  </si>
  <si>
    <t xml:space="preserve">Foami escarchado </t>
  </si>
  <si>
    <t xml:space="preserve">Papel-tipo elemento consumo presentación Paquete Foamy Escarchado 1/8 Octavos X10-  25x35 cm </t>
  </si>
  <si>
    <t>FOAMI PLIEGO ENTRE 90 Y 100 CMS X ENTRE 68 Y 72 CMS, CALIBRE ENTRE 1.8 A 2 MM, COLOR VERDE</t>
  </si>
  <si>
    <t>FOAMY PLIEGO ENTRE 90 Y 100 CMS X ENTRE 68 Y 72 CMS, CALIBRE ENTRE 1.8 A 2 MM, COLOR VERDE PLIEGO</t>
  </si>
  <si>
    <t>Folder Celuguía Horizontal</t>
  </si>
  <si>
    <t xml:space="preserve">Folder Celuguía Vertical </t>
  </si>
  <si>
    <t>Lámina de cartón gruesa doblada por la mitad con una superficie superior a la de un papel - Folder Celuguía Vertical - Descripción del producto: carpeta de cartón- color: café- tamaño: oficio- Tamaño de las hojas: oficio-  Largo x ancho: 34 cm x 28 cm- Espesor: 0.5 mm- Material: cartón</t>
  </si>
  <si>
    <t>Und.</t>
  </si>
  <si>
    <r>
      <t xml:space="preserve">Forma  3015 FE </t>
    </r>
    <r>
      <rPr>
        <b/>
        <sz val="12"/>
        <rFont val="Arial"/>
        <family val="2"/>
      </rPr>
      <t>Remisión</t>
    </r>
    <r>
      <rPr>
        <sz val="12"/>
        <rFont val="Arial"/>
        <family val="2"/>
      </rPr>
      <t xml:space="preserve"> 50 Hojas. Forma Económica. Remisión x50 Hojas. ( paquete x 50 unid)</t>
    </r>
  </si>
  <si>
    <r>
      <t xml:space="preserve">FORMA PREIMPRESA - </t>
    </r>
    <r>
      <rPr>
        <b/>
        <sz val="11"/>
        <rFont val="Calibri"/>
        <family val="2"/>
      </rPr>
      <t xml:space="preserve">ENTRADA DE ALMACEN </t>
    </r>
  </si>
  <si>
    <r>
      <t xml:space="preserve">Formas preimpresas Forma 3017 </t>
    </r>
    <r>
      <rPr>
        <b/>
        <sz val="11"/>
        <rFont val="Calibri"/>
        <family val="2"/>
      </rPr>
      <t>Entrada de almacén. Paquete x 50 Unid</t>
    </r>
  </si>
  <si>
    <t>85 Coordinación GA y SF</t>
  </si>
  <si>
    <t xml:space="preserve">FORMATO HOJA DE VIDA </t>
  </si>
  <si>
    <t xml:space="preserve">FORMATO HOJA DE VIDA forma económica  paquete (paquete x50)       </t>
  </si>
  <si>
    <t>Formato Pagaré 12 unidades</t>
  </si>
  <si>
    <t>Formato Pagaré Paquete x 12 unidades</t>
  </si>
  <si>
    <t>200 Coordinación GA y SF</t>
  </si>
  <si>
    <t>Ganchos Clips</t>
  </si>
  <si>
    <t>Ganchos Clip estándar de Colores x 100 unidades. Gancho metálico forrado en plástico.Caja de clips plastificados de colores variados
- Tamaño de largo aproximado : 33 mm, - Cantidad: 100
- Material: PVC, alambre de hierro.</t>
  </si>
  <si>
    <t>Otro</t>
  </si>
  <si>
    <t>GRAPA ESTANDAR GALVANIZADA 26/6  CJ*5000</t>
  </si>
  <si>
    <t>5 Contabilización Articulación, 20 Asesoría Comercial</t>
  </si>
  <si>
    <t>Grapa Plástica PET</t>
  </si>
  <si>
    <t>Grapa Plástica PET para zuncho. Bolsa * 1 kilo</t>
  </si>
  <si>
    <t>GRAPADORA 30 HOJAS REF.5847-A  UND</t>
  </si>
  <si>
    <t>Grapas</t>
  </si>
  <si>
    <t xml:space="preserve">Caja de grapas de 9/16" (14.3mm) modelo HC916 para engrapadora </t>
  </si>
  <si>
    <t>Hoja de examen rayada</t>
  </si>
  <si>
    <t>Hoja de examen rayada paquete x 100</t>
  </si>
  <si>
    <t>HOJAS PARA EXAMEN OFICIO CUADROS CON FORMATO PQT*100</t>
  </si>
  <si>
    <t>Juegos de mesa</t>
  </si>
  <si>
    <t>Juegos de loteria didáctica para niños- Contenido: Fichas y tablero</t>
  </si>
  <si>
    <t>Kit de folders</t>
  </si>
  <si>
    <t>Folders plásticos Tamaño A-4 y oficio en variados colores.
*Bolsillos interiores.
*Incluye etiqueta para colocar datos.
*Paquete x10</t>
  </si>
  <si>
    <t>Lápices de colores</t>
  </si>
  <si>
    <t xml:space="preserve">
Un material de arte formado por una mina pigmentada, encerrada dentro de una funda cilíndrica de madera- Colores de mina Gruesa (4 mm) 
Tipo elemento consumo unidad de medida Caja X 12</t>
  </si>
  <si>
    <t>LÁPIZ DE GRAFITO MINA 2H</t>
  </si>
  <si>
    <t>LÁPIZ DE GRAFITO MINA 2H, FABRICADO EN MATERIAL CERAMICO,GRAFITO, GUARNICION DE ALUMUNIO Y GOMA SINTETICA, CON MICROPARTICULAS ACTIVAS Y TECNICA SEKURAL NEGRA. CAJA X 12 LAPICES 2H. CAJA X 12</t>
  </si>
  <si>
    <t>LEGAJADOR AZ</t>
  </si>
  <si>
    <t>LEGAJADOR AZ TAMAÑO OFICIO EN CARTÓN RÍGIDO Y REFORZADO CON HERRAJE METÁLICO DE PALANCA Y PISADOR 8 CMS, CAPACIDAD DE ALMACENAMIENTO 500 HOJAS</t>
  </si>
  <si>
    <t>LEGAJADOR AZ OFICIO AZUL  Y FORMAS UND</t>
  </si>
  <si>
    <t>LEGAJADOR AZ OFICIO AZUL  Y FORMAS UND X CAJA</t>
  </si>
  <si>
    <t xml:space="preserve">LIBRETA 3 COLUMNAS </t>
  </si>
  <si>
    <t>LIBRETA RAYADA, TAMAÑO CARTA MATERIAL BOND</t>
  </si>
  <si>
    <t>RAYADA, TAMAÑO CARTA MATERIAL BOND</t>
  </si>
  <si>
    <t>Libretas de apuntes</t>
  </si>
  <si>
    <t>Libretas media carta a una tinta por 50 hojas, engomada borde superior</t>
  </si>
  <si>
    <t>1. A&amp;L Producción de Centro</t>
  </si>
  <si>
    <t>LIBRO 3 COLUMNAS</t>
  </si>
  <si>
    <t>LIBRO DE CONTABILIDAD DE 3 COLUMNAS</t>
  </si>
  <si>
    <t>LIBRO AUXILIAR CONTABLE</t>
  </si>
  <si>
    <t>LIBRO DE CONTABILIDAD</t>
  </si>
  <si>
    <t xml:space="preserve">LIBRO DE CONTABILIDAD TAMAÑO 25.5 X 33 CM </t>
  </si>
  <si>
    <t>LIBRO DE INVENTARIO</t>
  </si>
  <si>
    <t>unidad</t>
  </si>
  <si>
    <t>LIBRO INVENTARIO Y BALANCE</t>
  </si>
  <si>
    <t xml:space="preserve">LIBRO INVENTARIO Y BALANCE TAMAÑO 21.5 X 33 CM </t>
  </si>
  <si>
    <t>LIBRO MAYOR Y BALANCE</t>
  </si>
  <si>
    <t xml:space="preserve"> LIBRO MAYOR Y BALANCE TAMAÑO 29.5 X 33.5 CM UNIDAD</t>
  </si>
  <si>
    <t>Libros de recursos o actividades del tangram</t>
  </si>
  <si>
    <t xml:space="preserve">Tangram Didáctico Madera Magnetico-  De madera ligera hay 40 elementos- Dimensiones: 18 cm x 27 cm x 5mm- Contiene Piezas Pequeñas </t>
  </si>
  <si>
    <t>LIMPIONES BLANCOS</t>
  </si>
  <si>
    <t xml:space="preserve">Generalidades: PARA LIMPIEZA DE SUPERFICIES
Requisitos Generales: TIPO  BAYETA
Requisitos Especificos: TELA RESISTENTE
Presentación: UNIDAD
</t>
  </si>
  <si>
    <t>Marbete Amarillo</t>
  </si>
  <si>
    <t xml:space="preserve">Marbete Amarillo por paquete </t>
  </si>
  <si>
    <t>Marcador PERMANENTE punta biselada negro</t>
  </si>
  <si>
    <t>Es un tipo de rotulador con punta resistente dura indeleble que se utiliza para escribir o dibujar de forma permanente en una superficie. Su tinta es resistente al borrado por fricción, el agua y la luz. Además, permite escribir en diversas superficies desde papel a metal.Marcador permanente. No debe secarse la tinta garantizando la calidad de su tinta.
Caja x 4 colores negro, azu, rojo, y verde</t>
  </si>
  <si>
    <t>8 AIPI</t>
  </si>
  <si>
    <t>MARCADOR RECARGABLE BORRASECO AZUL</t>
  </si>
  <si>
    <t>MARCADOR RESALTADOR AMARILLO</t>
  </si>
  <si>
    <t xml:space="preserve">Generalidades: Marcador resaltador amarillo
Requisitos Generales:  unidad resaltador desechable color amarillo
Requisitos específicos: con filtrona en felpa, acrílica o resina termoplástica, punta biselada para realizar 2 o 3 anchos de trazos, tinta a base de agua, secado rápido
Presentación: caja x 20
</t>
  </si>
  <si>
    <t>Marcadores - Rotuladores</t>
  </si>
  <si>
    <t>Marcador para pizarra borrable para tablero (negro)</t>
  </si>
  <si>
    <t>Marcador para pizarra borrable para tablero (rojo)</t>
  </si>
  <si>
    <t>Logistica 120, Portuaria 84, 10 AIPI, 10 Logistica Poblaciones Desplazadas, 100 Coordinación GA y SF</t>
  </si>
  <si>
    <t>Marcador para pizarra borrable para tablero (azul )</t>
  </si>
  <si>
    <t>Marcador para pizarra borrable para tablero (verde)</t>
  </si>
  <si>
    <t xml:space="preserve">Marcador  Permanente,de trazo fino  </t>
  </si>
  <si>
    <t xml:space="preserve">Marcadores Borrables colores surtidos </t>
  </si>
  <si>
    <t xml:space="preserve">Marcadores Borrables colores surtidos x caja </t>
  </si>
  <si>
    <t>Marcadores gráficos</t>
  </si>
  <si>
    <t>CAJA</t>
  </si>
  <si>
    <t>Marcadores permanentes punta gruesa colores variados</t>
  </si>
  <si>
    <t>Marcadores permanentes punta gruesa colores variados cajax10</t>
  </si>
  <si>
    <t>MATERIAL DIDÁCTICO</t>
  </si>
  <si>
    <t>MATERIAL DIDÁCTICO MANIPULABLE DE VINCULACIÓN O SETS DE ACTIVIDADES DE VINCULACIÓN PARA MATEMÁTICAS TEMPRANA                                              JUEGO DIDÁCTICO TANGRAM PLASTICO X 3  ( ESTUCHE DE MADERA</t>
  </si>
  <si>
    <t>10 Comercialización Regular</t>
  </si>
  <si>
    <t>Paquete</t>
  </si>
  <si>
    <t>Materiales de enseñanza de habilidades para elaborar la hoja de vida</t>
  </si>
  <si>
    <t>Formato hoja de vida - Paquetes X 20 Unidades</t>
  </si>
  <si>
    <t>115 Coordinación GA y SF</t>
  </si>
  <si>
    <t>Memoria micro sd 32 gb</t>
  </si>
  <si>
    <t>MEMORIA USB DE 16 GB</t>
  </si>
  <si>
    <t>MEMORIAS USB DE 16 GB. UNIDAD FLASH USB 3.1 COMPATIBLE CON PUERTOS USB 3.0,  2.0 Y VERSIONES ANTERIORES USB 2.0</t>
  </si>
  <si>
    <t xml:space="preserve">MINAS PARA PORTAMINAS DE 2MM. DE GRADUACIÓN Y DIÁMETRO EXACTO. </t>
  </si>
  <si>
    <t>MINAS PARA PORTAMINAS DE 2MM. DE GRADUACIÓN Y DIÁMETRO EXACTO. SÚPER POLYMERISADAS PARA SU PROTECCIÓN CONTRA LA ROTURA. DISPONIBLES EN DUREZAS DE HB, B Y 2B, LONGITUD DE MINA 130 MM, EN CAJA DE MINIMO 10 MINAS.</t>
  </si>
  <si>
    <t>ESTUCHE X 10 MINAS</t>
  </si>
  <si>
    <t xml:space="preserve">Numerador 6 digitos </t>
  </si>
  <si>
    <t>NUMERADOR DE ENTINTADO MANUAL DE 8 DÍGITOS</t>
  </si>
  <si>
    <t>NUMERADOR DE ENTINTADO MANUAL DE 8 DÍGITOS DE 4MM, PVC DE ALTA DENSIDAD. BANDAS ELABORADAS EN CAUCHO DE GRAN RESISTENCIA, ESTRUCTURA METÁLICA, DISEÑO ERGONÓMICO.</t>
  </si>
  <si>
    <t>Palillos de madera</t>
  </si>
  <si>
    <t>Palillos de madera
Para Uso en dientes, prensar alimentos, etc.
Presentación: Caja 500 unds</t>
  </si>
  <si>
    <t>PALOS DE CHUZO</t>
  </si>
  <si>
    <t>PALOS DE CHUZO X PAQUETE DE 100 UNDS</t>
  </si>
  <si>
    <t xml:space="preserve">Papel Celofán Azul </t>
  </si>
  <si>
    <t>PAPEL COMETA</t>
  </si>
  <si>
    <t>PAPEL COMETA X PLIEGO (70 X 100 CM). COLORES SURTIDOS.</t>
  </si>
  <si>
    <t>600 Comercialización Regular</t>
  </si>
  <si>
    <t>Papel Cometa Amarillo</t>
  </si>
  <si>
    <t>Papel Cometa Amarillo Claro</t>
  </si>
  <si>
    <t>Papel Cometa Azul Claro</t>
  </si>
  <si>
    <t>Papel Cometa Azul Oscuro</t>
  </si>
  <si>
    <t xml:space="preserve">Papel Cometa Azul Rey </t>
  </si>
  <si>
    <t>Papel Cometa Blanco</t>
  </si>
  <si>
    <t>Papel Cometa Fucsia Claro</t>
  </si>
  <si>
    <t>Papel Cometa Fucsia Estandar</t>
  </si>
  <si>
    <t>Papel Cometa Fucsia Intenso</t>
  </si>
  <si>
    <t>Papel Cometa Morado</t>
  </si>
  <si>
    <t>Papel Cometa Morado Claro</t>
  </si>
  <si>
    <t>Papel Cometa Naranja</t>
  </si>
  <si>
    <t>Papel Cometa Naranja Claro</t>
  </si>
  <si>
    <t>Papel Cometa Rosa Neón</t>
  </si>
  <si>
    <t>Papel Cometa Rosado</t>
  </si>
  <si>
    <t>Papel Cometa Verde Claro</t>
  </si>
  <si>
    <t>Papel contact adhesivo transparente, 5 Organización de Eventos Articulación</t>
  </si>
  <si>
    <t xml:space="preserve">Producto compuesto por una Película plástica autoadhesiva transparente, soportada en Papel respaldo Siliconizado. 
Rollo - color: transparente- longitud: 3 m- ancho: 45 cm
</t>
  </si>
  <si>
    <t>Papel Craff</t>
  </si>
  <si>
    <t>Kraft 111 Gramos y de 90 gramos. Rollo Largo x Ancho: 70 m x 100 m</t>
  </si>
  <si>
    <t>Papel Crepé Azul Claro 50cm x 150cm</t>
  </si>
  <si>
    <t>PAPEL IRIS</t>
  </si>
  <si>
    <t xml:space="preserve">PAPEL IRIS COLORES SURTIDOS, GRAMAJE 185 GR TAMAÑO 70 X 100 CMS. PLIEGO </t>
  </si>
  <si>
    <t>Papel para manualidades autoadhesivo</t>
  </si>
  <si>
    <t>Papel Periodico</t>
  </si>
  <si>
    <t>Unid</t>
  </si>
  <si>
    <t>Papel periódico de colores</t>
  </si>
  <si>
    <t xml:space="preserve">Papel periodico de colores pliego x unidad </t>
  </si>
  <si>
    <t>Papel Periodico estandar</t>
  </si>
  <si>
    <t>Papel periódico Tamaño pliego 70 cm x 100 cm por 100 unidades
El papel periódico o papel prensa Fabricado principalmente de pulpa de madera (celulosa) molida. Ligero brillo y de superficie lisa y suave.</t>
  </si>
  <si>
    <t>Logistica 5, Portuaria 1</t>
  </si>
  <si>
    <t>PAPEL SEDA</t>
  </si>
  <si>
    <t>PAPEL SEDA DE 17 A 25 GR/M2. MEDIDAS APROXIMADAS DE 50 X 70 CM. COLOR DORADO. PAQUETE X 12</t>
  </si>
  <si>
    <t>PAPEL SEDA DE 17 A 25 GR/M2. MEDIDAS APROXIMADAS DE 50 X 70 CM. COLOR NEGRO. PAQUETE X 12</t>
  </si>
  <si>
    <t>PAPEL SEDA DE 17 A 25 GR/M2. MEDIDAS APROXIMADAS DE 50 X 70 CM. COLORES SURTIDOS. PAQUETE X 12</t>
  </si>
  <si>
    <t>PAPEL SILUETA</t>
  </si>
  <si>
    <t>PAPEL SILUETA DE 75 GR, TAMAÑO PLIEGO (70 X 50) COLORES SURTIDOS PAQUETE X 10</t>
  </si>
  <si>
    <t>Papel Silueta Amarillo</t>
  </si>
  <si>
    <t>Papel Silueta Azul</t>
  </si>
  <si>
    <t>Papel Silueta Blanco</t>
  </si>
  <si>
    <t>Papel Silueta Café</t>
  </si>
  <si>
    <t>Papel Silueta Naranja</t>
  </si>
  <si>
    <t>Papel Silueta Negro</t>
  </si>
  <si>
    <t>Papel Silueta Rojo</t>
  </si>
  <si>
    <t>Papel Silueta Rosa</t>
  </si>
  <si>
    <t>Papel Silueta Verde</t>
  </si>
  <si>
    <t>PAPEL TÉRMICO</t>
  </si>
  <si>
    <t xml:space="preserve">PAPEL TERMICO 80MM IMPRESORA POS PRESENTACIÓN POR ROLLO </t>
  </si>
  <si>
    <t xml:space="preserve">Papeles para manualidades de origami </t>
  </si>
  <si>
    <t>Block papel plegados en origami -tipo bond- 15 x 15 - 20 Hojas</t>
  </si>
  <si>
    <t>PEGANTE ADHESIVO INSTANTÁNEO TRANSPARENTE DE 20 GRS, CON APLICADOR Y TAPA. ALTA RESISTENCIA AL FRÍO Y AL CALOR.</t>
  </si>
  <si>
    <t>PEGANTE CAUCHOLA</t>
  </si>
  <si>
    <t>PEGANTE LIQUIDO DE COLOR BLANCO, PARA PEGAR LAMINAS DE ICOPPOR, PRESENTACION POR 375 ML</t>
  </si>
  <si>
    <t>PEGANTE LIQUIDO</t>
  </si>
  <si>
    <t>PEGANTE LÍQUIDO UNIVERSAL DE 480 GRS. PARA TODO TIPO DE MATERIALES COMO CARTÓN, MADERA, TELA, CERÁMICA Y PORCELANA. TAPA DOSIFICADORA QUE GRADÚA LA SALIDA DEL PEGANTE Y ENVASE ERGONÓMICO PARA UN MEJOR AGARRE. A BASE DE AGUA, LAVABLE, NO TÓXICO.</t>
  </si>
  <si>
    <t>PEGANTE LÍQUIDO UNIVERSAL DE 115 GRS. </t>
  </si>
  <si>
    <t>PEGANTE LÍQUIDO UNIVERSAL DE 115 GRS. PARA TODO TIPO DE MATERIALES COMO CARTÓN, MADERA, TELA, CERÁMICA Y PORCELANA. TAPA DOSIFICADORA QUE GRADÚA LA SALIDA DEL PEGANTE Y ENVASE ERGONÓMICO PARA UN MEJOR AGARRE. A BASE DE AGUA, LAVABLE, NO TÓXICO.</t>
  </si>
  <si>
    <t>PELÍCULA EXTENSIBLE O STRECH</t>
  </si>
  <si>
    <t>Papel plástico para embalaje ROLLO X 50cms Y 500mts Calibre 6</t>
  </si>
  <si>
    <t>PERFORADORA METALICA 2 HUECOS 40 HOJAS 1050  UND</t>
  </si>
  <si>
    <t>Pinceles para acuarela</t>
  </si>
  <si>
    <t xml:space="preserve">Tipo elemento consumo- tamaños distintos - característica: cerda suave, 
Paquete x 10  , </t>
  </si>
  <si>
    <t>Pinceles cerdas suaves # 4, cerdas tipo pelo de marta, pelo de camello, cola de caballo o similar, pincel plano con mango rígido, las cerdas deben tener una forma regular y organizada</t>
  </si>
  <si>
    <t>Pintura acrílica estilo escolar</t>
  </si>
  <si>
    <t>Pintura escolar  (tempera) lavable a base de agua, con colores variados, fáciles de mezclar- Llargo 28cm x ancho 6,2cm x alto 4,5cm, peso 0,3kg
 caja x 6 colores surtidos</t>
  </si>
  <si>
    <t>Pintura dactilar  lavable</t>
  </si>
  <si>
    <t xml:space="preserve">
 Maquillaje que no dañe la piel, no produzca alergias y dure por más tiempo, y no manche su ropa.
Maquillaje artistico, paleta x 8 tonos 12 gramos</t>
  </si>
  <si>
    <t>Pinturas vinilos surtidos</t>
  </si>
  <si>
    <t>TIPO ELEMENTO CONSUMO PRESENTACION N.A. UNIDAD DE MEDIDA UNIDAD CARACTERISTICA N.A. COLOR SURTIDO
blanco, azul, rojo, verde, amarillo , marrón, Fucsia, gris, Lila, Menta, Morado, Naranja</t>
  </si>
  <si>
    <t>Pistola dispensadora de cinta</t>
  </si>
  <si>
    <t>Pistola dispensadora de cinta de embalaje, dispensador de cinta de 2 pulgadas con cinta de embalaje de cartón de 2 pulgadas, dispensador de cinta de carga lateral industrial ligero, color azul</t>
  </si>
  <si>
    <t xml:space="preserve">Pistolas de  siliconas delgada </t>
  </si>
  <si>
    <t>Pistolas de  siliconas delgada</t>
  </si>
  <si>
    <t>RECIBO DE CAJA MENOR</t>
  </si>
  <si>
    <t>RECIBO DE CAJA MENOR PAQUETE X 200 UN TAMAÑO 11 X 14 CM</t>
  </si>
  <si>
    <t>Reembolso de caja menor</t>
  </si>
  <si>
    <t>Regla 30Cm Colores Surtidos</t>
  </si>
  <si>
    <t>Resaltador Fluorecente Amarillo</t>
  </si>
  <si>
    <t>CAJAS</t>
  </si>
  <si>
    <t>Resaltador Fluorecente Naranja</t>
  </si>
  <si>
    <t>Resaltador Fluorecente Rosado</t>
  </si>
  <si>
    <t xml:space="preserve">Resaltador Fluorecente Rosado x cajas </t>
  </si>
  <si>
    <t>Resaltador Fluorecente Verde</t>
  </si>
  <si>
    <t>Resaltador Verde</t>
  </si>
  <si>
    <t xml:space="preserve">Resaltadores en colores surtidos  Resaltadores de a dos por color en tono Verde 
</t>
  </si>
  <si>
    <t>Resaltadore Fucsia</t>
  </si>
  <si>
    <t xml:space="preserve">Resaltadores en colores surtidos  Resaltadores de a dos por color en tono Fucsia 
</t>
  </si>
  <si>
    <t xml:space="preserve">Resma Papel para  impresión </t>
  </si>
  <si>
    <t xml:space="preserve">Resma Papel  Carta 75 grs </t>
  </si>
  <si>
    <t>Rollo Película Stretch</t>
  </si>
  <si>
    <t>Rollo Película Stretch 30cm X 500 metros / Vinipel Industrial X ROLLO</t>
  </si>
  <si>
    <t xml:space="preserve">Sacagrapas </t>
  </si>
  <si>
    <t xml:space="preserve">Sets de construcción de formas geométricas </t>
  </si>
  <si>
    <t xml:space="preserve">
Juguete Set Bloques Maleta Fichas Armable X 68 Piezas- Material: Plástico- Medidas Maleta: 21 cm de Alto x 25 cm de Largo x 7.5 cm de Ancho.
</t>
  </si>
  <si>
    <t>Sobre oficio con ventanilla 75GRS</t>
  </si>
  <si>
    <t xml:space="preserve">Generalidades: Sobre oficio con ventanilla
Requisitos Generales:  sobre para documentos
Requisitos Especificos: elemento de consumo tamaño oficio 75GRS Presentación: paquete por 100
</t>
  </si>
  <si>
    <t>Sobres Bond (OFICIO)</t>
  </si>
  <si>
    <t>40 Asistente Admón Articulación, 40 Archivo, 40 Asesoría Comercial</t>
  </si>
  <si>
    <t>Tabla de soporte para escribir</t>
  </si>
  <si>
    <t xml:space="preserve">Tabla de apoyo para escribir de tamaño oficio (22.5 x 34.5), material plastico. </t>
  </si>
  <si>
    <t>Tabla legajadora</t>
  </si>
  <si>
    <t>Tabla legajadora • Tamaño: A4 • Color: negro • Material: acrílico Medidas en empaque: 34 cm x 24 cm x 3 cm</t>
  </si>
  <si>
    <t>TABLERO DE CORCHO</t>
  </si>
  <si>
    <t>TABLERO DE CORCHO DE 40 A 45 CM X 60 CM, FIBRA DENSA PRENSADA QUE RESISTE DEFORMACIONES, EL MATERIAL REGRESA A SU ESTADO ORIGINAL DESPUES DE METER O SACAR UN CHINCHE, CON MARCO DE ALUMINIO ANODIZADO LIGERO O MADERA.</t>
  </si>
  <si>
    <t>TARJETAS Y SOBRE LORD - MARFIL GRANITO</t>
  </si>
  <si>
    <t>TARJETAS Y SOBRE LORD - MARFIL GRANITO PAQUETE X 20</t>
  </si>
  <si>
    <t>temperas</t>
  </si>
  <si>
    <t xml:space="preserve">TEMPERA DE VINILO ACRILICO CAJA X 6 COLORES 30CC </t>
  </si>
  <si>
    <t>Tijera Escolar de formas</t>
  </si>
  <si>
    <t>Tijeras</t>
  </si>
  <si>
    <t>Hojas fabricadas en acero inoxidable-Mangos de ABS
Diseño ergonómico para niños-Puntas redondas
Longitud total 4 1/2" (11 cm)- Longitud de corte 40 mm
Peso 19 g- Tipo de empaque Tarjeta</t>
  </si>
  <si>
    <t>30 AIPI, 40 Coordinación GA y SF</t>
  </si>
  <si>
    <t>Tijeras grande</t>
  </si>
  <si>
    <t>TIPO ELEMENTO CONSUMO TAMAÑO 10 PULGADAS UNIDAD DE MEDIDA UNIDAD CARACTERISTICA Tijeras grande</t>
  </si>
  <si>
    <t>TINTA PARA MARCADOR RECARGABLE BORRASECO VERDE. FRASCO CON SISTEMA DE GOTEO. 30 ML</t>
  </si>
  <si>
    <t xml:space="preserve">Generalidades: Frasco tinta
Requisitos Generales:  para marcador recargable borraseco 
Requisitos específicos: color verde sistema de goteo 30 ml
Presentación: frasco 
 </t>
  </si>
  <si>
    <t>Tinta para sellos Negra</t>
  </si>
  <si>
    <t>TRITURADORA DE PAPEL</t>
  </si>
  <si>
    <t>Generalidades: Tipo de trituradora de papel: 
Capacidad de hojas: 6
Incluye depósito de residuos: Sí
Tipo de corte: Cruzado
Presentación: unidad
Garantías: 3 meses</t>
  </si>
  <si>
    <t>Zuncho Plástico</t>
  </si>
  <si>
    <t>Zuncho Plástico de polipropileno ½ x 2.0 Calibre 4 x 500 metros color verde.</t>
  </si>
  <si>
    <t xml:space="preserve">FORMATO COTIZACION LOTE 6 PAPELERIA </t>
  </si>
  <si>
    <t>VALOR UNITARIO</t>
  </si>
  <si>
    <t>IMPUESTO</t>
  </si>
  <si>
    <t>Total</t>
  </si>
  <si>
    <t>Generalidades: Numerador automático metálico
Requisitos Generales:  unidad numerador manual de 6 dígitos 
Requisitos específicos: elemento de consumo 
Presentación: caja x 20</t>
  </si>
  <si>
    <t>Pinceles cerdas suaves # 4,</t>
  </si>
  <si>
    <t>TOTAL</t>
  </si>
  <si>
    <t>7 AIPI</t>
  </si>
  <si>
    <t>30 AIPI,  100 Comercialización Regular, 20 Contabilización Articulación</t>
  </si>
  <si>
    <t>5 Coordinación GA y SF, 5 Comercialización Regular</t>
  </si>
  <si>
    <t>356 Coordinación GA y SF, 24 Comercialización Regular</t>
  </si>
  <si>
    <t>30 Asistente Admón Articulación, 51 Asesoría Comercial, 20 Archivo, 69 Coordinación GA y SF</t>
  </si>
  <si>
    <t>25 Comercialización Regular</t>
  </si>
  <si>
    <t xml:space="preserve">2 Comercialización Regular 3 Coordinación GA y SF </t>
  </si>
  <si>
    <t>40 Coordinación GA y SF</t>
  </si>
  <si>
    <t>10 AIPI Poblaciones Desplazadas, 15 Comercialización Regular</t>
  </si>
  <si>
    <t>1 Comercialización Regular, 1 Logistica Articulación con la Media</t>
  </si>
  <si>
    <t>20 Contabilización Articulación, 40 Coordinación GA y SF, 20 Asesoría Comercial</t>
  </si>
  <si>
    <t>20 AIPI</t>
  </si>
  <si>
    <t>Logistica 60, Portuaria 40</t>
  </si>
  <si>
    <t>30 Contabilización Articulación</t>
  </si>
  <si>
    <t>200 Coordinación GA y SF, 20 Comercialización Regular</t>
  </si>
  <si>
    <t>220 Coordinación GA y SF</t>
  </si>
  <si>
    <t>40 Asesoría Comercial, 100 Archivo, 40 Asistente Admón Articulación, 30 Comercialización Regular, 190 Coordinación GA y SF</t>
  </si>
  <si>
    <t>30 AIPI, 30 Comercialización Regular, 160 Coordinación GA y SF, 40 Asesoría Comercial, 100 Archivo, 40 Asistente Admón Articulación</t>
  </si>
  <si>
    <t>45 Coordinación GA y SF, 5 Comercialización Regular</t>
  </si>
  <si>
    <t>Logistica 20, 30 Coordinación GA y SF</t>
  </si>
  <si>
    <t>Logistica 10, Portuaria 10, 20 Asesoría Comercial, 40 Coordinación GA y SF</t>
  </si>
  <si>
    <t>50 Coordinación GA y SF, 100 Comercialización Regular</t>
  </si>
  <si>
    <t>90 Coordinación GA y SF</t>
  </si>
  <si>
    <t>15 Contabilización Articulación</t>
  </si>
  <si>
    <t>100 Coordinación GA y SF</t>
  </si>
  <si>
    <t>200 Coordinación GA y SF, 300 Comercialización Regular</t>
  </si>
  <si>
    <t>75 Coordinación GA y SF</t>
  </si>
  <si>
    <t>Logistica 120 Portuaria 16, 10 AIPI, 10 Logistica Poblaciones Desplazadas, 160 Archivo, 160 Asistente Admón Articulación, 40 Asesoría Comercial, 84 Coordinación GA y SF</t>
  </si>
  <si>
    <t>Logistica 56 Portuaria 84, 10 AIPI, 50 Coordinación GA y SF</t>
  </si>
  <si>
    <t>Logistica 60,  Portuaria 30, 30 AIPI</t>
  </si>
  <si>
    <t>10 AIPI Poblaciones Desplazadas, 10 Comercialización Regular</t>
  </si>
  <si>
    <t>50 Asesoría Comercial, 150 Coordinación GA y SF</t>
  </si>
  <si>
    <t>50 Coordinación GA y SF</t>
  </si>
  <si>
    <t>4 AIPI, Salud regular 1</t>
  </si>
  <si>
    <t>Logistica 10, Portuaria 6, 1 AIPI, 52 Comercialización Regular, 5 Recursos Humanos, Salud regular 1, 5 Logistica Articulación con la Media, 20 Asesoría Comercial</t>
  </si>
  <si>
    <t>300 Comercialización Regular</t>
  </si>
  <si>
    <t>30 Coordinación GA y SF</t>
  </si>
  <si>
    <t>20 Logistica</t>
  </si>
  <si>
    <t>22 Contabilización Articulación, 8 Asesoría Comercial</t>
  </si>
  <si>
    <t>3 AIPI, 77 Comercialización Regular</t>
  </si>
  <si>
    <t>51 Coordinación GA y SF, 29 AIPI Poblaciones Desplazadas</t>
  </si>
  <si>
    <t>40 Comercialización Regular, 40 AIPI Poblaciones Desplazadas</t>
  </si>
  <si>
    <t>8 Asistente Admón Articulación 8 Archivo</t>
  </si>
  <si>
    <t>10 Asistente Admón Articulación, 10 Archivo, 10 Asesoría Comercial</t>
  </si>
  <si>
    <t>30 Logistica, 30 portuaria, 40 Coordinación GA y SF</t>
  </si>
  <si>
    <t>20 Logistica, 15 portuaria, 15 Coordinación GA y SF, 10 AIPI Poblaciones Desplazadas</t>
  </si>
  <si>
    <t>3 Comercialización Regular</t>
  </si>
  <si>
    <t>4 Asistente Admón Articulación, 4 Comercialización Regular, 4 Asesoría Comercial, 4 Archivo, 4 Coordinación GA y SF</t>
  </si>
  <si>
    <t>20 Coordinación GA y SF</t>
  </si>
  <si>
    <t>30 Logistica, 30 Portuaria</t>
  </si>
  <si>
    <t>20 Comercialización Regular, 20 AIPI Poblaciones Desplazadas, 20 Coordinación GA y SF</t>
  </si>
  <si>
    <t>4 Asistente Admón Articulación, 4 Archivo</t>
  </si>
  <si>
    <t>160 Comercialización Regular, 40 AIPI Poblaciones Desplazadas</t>
  </si>
  <si>
    <t>6 Coordinación GA y SF</t>
  </si>
  <si>
    <t xml:space="preserve">150 Comercialización Regular. </t>
  </si>
  <si>
    <t>Logistica 12, Portuaria 10, 8 AIPI Poblaciones Desplazadas,10 Coordinación GA y SF, 20 Comercialización Regular</t>
  </si>
  <si>
    <t xml:space="preserve"> 10 Archivo, 12 Coordinación GA y SF</t>
  </si>
  <si>
    <t>20 Archivo, 20 Asesoría Comercial</t>
  </si>
  <si>
    <t>24 Asistente Admón Articulación,16 Archivo</t>
  </si>
  <si>
    <t xml:space="preserve">11 Organización de Eventos </t>
  </si>
  <si>
    <t xml:space="preserve">41 Organización de Eventos </t>
  </si>
  <si>
    <t xml:space="preserve">8 Organización de Eventos </t>
  </si>
  <si>
    <t xml:space="preserve">3 Organización de Eventos </t>
  </si>
  <si>
    <t xml:space="preserve">10 Organización de Eventos </t>
  </si>
  <si>
    <t xml:space="preserve">12 Organización de Eventos </t>
  </si>
  <si>
    <t xml:space="preserve">1 Organización de Eventos </t>
  </si>
  <si>
    <t xml:space="preserve">232 Comercialización Regular, 18 Organización de Eventos </t>
  </si>
  <si>
    <t xml:space="preserve">20 Organización de Eventos </t>
  </si>
  <si>
    <t xml:space="preserve">15 Organización de Eventos </t>
  </si>
  <si>
    <t xml:space="preserve">17 Organización de Eventos </t>
  </si>
  <si>
    <t xml:space="preserve">4 Organización de Eventos </t>
  </si>
  <si>
    <t>13 Organización de Eventos , 70 Coordinación GA y SF</t>
  </si>
  <si>
    <t>50 Organización de Eventos , 70 Coordinación GA y SF</t>
  </si>
  <si>
    <t>11 Organización de Eventos , 70 Coordinación GA y SF</t>
  </si>
  <si>
    <t xml:space="preserve">9 Organización de Eventos , 70 Coordinación GA y SF </t>
  </si>
  <si>
    <t xml:space="preserve">166 Organización de Eventos </t>
  </si>
  <si>
    <t xml:space="preserve">220 Organización de Eventos </t>
  </si>
  <si>
    <t xml:space="preserve">150 Organización de Eventos </t>
  </si>
  <si>
    <t xml:space="preserve">2 Organización de Eventos </t>
  </si>
  <si>
    <t xml:space="preserve">20 Comercialización Regular, 30 Organización de Eventos </t>
  </si>
  <si>
    <t xml:space="preserve">18 Organización de Eventos </t>
  </si>
  <si>
    <t xml:space="preserve">5 Organización de Eventos </t>
  </si>
  <si>
    <t xml:space="preserve">6 Organización de Eventos </t>
  </si>
  <si>
    <t xml:space="preserve">51 Organización de Eventos </t>
  </si>
  <si>
    <t xml:space="preserve">24 Organización de Eventos </t>
  </si>
  <si>
    <t xml:space="preserve">90 Organización de Eventos </t>
  </si>
  <si>
    <t xml:space="preserve">70 Organización de Eventos </t>
  </si>
  <si>
    <t xml:space="preserve">66 Organización de Eventos </t>
  </si>
  <si>
    <t xml:space="preserve">76 Organización de Eventos </t>
  </si>
  <si>
    <t xml:space="preserve">79 Organización de Eventos </t>
  </si>
  <si>
    <t xml:space="preserve">27 Organización de Eventos </t>
  </si>
  <si>
    <t xml:space="preserve">48 Organización de Eventos </t>
  </si>
  <si>
    <t xml:space="preserve">19 Organización de Eventos </t>
  </si>
  <si>
    <t xml:space="preserve">50 Organización de Eventos </t>
  </si>
  <si>
    <t>15 Organización de Eventos , 15 Coordinación GA y SF</t>
  </si>
  <si>
    <t xml:space="preserve">21 Organización de Eventos </t>
  </si>
  <si>
    <t xml:space="preserve">22 Organización de Eventos </t>
  </si>
  <si>
    <t xml:space="preserve">39 Organización de Eventos </t>
  </si>
  <si>
    <t xml:space="preserve">35 Organización de Eventos </t>
  </si>
  <si>
    <t xml:space="preserve">28 Organización de Eventos </t>
  </si>
  <si>
    <t xml:space="preserve">85 Organización de Eventos </t>
  </si>
  <si>
    <t xml:space="preserve">13 Organización de Eventos </t>
  </si>
  <si>
    <t>28 Organización de Eventos , 16 Asistente Admón Articulación, 16 Archivo, 20 Asesoría Comercial</t>
  </si>
  <si>
    <t xml:space="preserve">60 Organización de Eventos </t>
  </si>
  <si>
    <t xml:space="preserve">80 Organización de Eventos </t>
  </si>
  <si>
    <t>Logistica 10, Portuaria 6, 10 AIPI Poblaciones Desplazadas, 15 Organización de Eventos , 5 Contabilización Articulación, 5 Asistente Admón Articulación, 5 Archivo, 5 Asesoría Comercial, 2 AIPI, 2 salud regular, 5 Coordinación GA y SF</t>
  </si>
  <si>
    <t>Logistica 120, Portuaria 84, 10 AIPI, Logistica Poblaciones Desplazadas 10, 40 Logistica Articulación con la Media, 10 Salud regular, 20 AIPI Poblaciones Desplazadas, 220 Contabilización Articulación, 160 Archivo, 160 Asistente Admón Articulación, 200 Recursos Humanos, 200 Asesoría Comercial, 559 Coordinación GA y SF, 200 Comercialización Regular</t>
  </si>
  <si>
    <t>7 AIPI, 15 AIPI Población Desplazada, 15 Coordinación GA y SF</t>
  </si>
  <si>
    <t>100 Coordinación GA y SF, Salud regular 10</t>
  </si>
  <si>
    <t>80 Coordinación GA y SF, 140 Comercialización Regular</t>
  </si>
  <si>
    <t>25 AIPI</t>
  </si>
  <si>
    <t>23 AIPI</t>
  </si>
  <si>
    <t xml:space="preserve">60 AIPI </t>
  </si>
  <si>
    <t xml:space="preserve">8 AIPI </t>
  </si>
  <si>
    <t>21 Coordinación GA y SF</t>
  </si>
  <si>
    <t>3 Coordinación GA y SF</t>
  </si>
  <si>
    <t>13 Coordinación GA y SF</t>
  </si>
  <si>
    <t>689 Coordinación GA y SF</t>
  </si>
  <si>
    <t xml:space="preserve">VALOR UNITARIO INCLUIDO IMPUESTO </t>
  </si>
  <si>
    <t>VALOR TOTAL INCLUIDO IMPUESTO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</si>
</sst>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sz val="10"/>
      <color theme="1"/>
      <name val="Arial"/>
      <family val="2"/>
    </font>
    <font>
      <sz val="10"/>
      <name val="Arial"/>
      <family val="2"/>
    </font>
    <font>
      <sz val="11"/>
      <name val="Calibri"/>
      <family val="2"/>
    </font>
    <font>
      <sz val="10"/>
      <color rgb="FF0F1111"/>
      <name val="Arial"/>
      <family val="2"/>
    </font>
    <font>
      <b/>
      <sz val="12"/>
      <name val="Arial"/>
      <family val="2"/>
    </font>
    <font>
      <sz val="12"/>
      <name val="Arial"/>
      <family val="2"/>
    </font>
    <font>
      <b/>
      <sz val="11"/>
      <name val="Calibri"/>
      <family val="2"/>
    </font>
    <font>
      <b/>
      <sz val="11"/>
      <color theme="0"/>
      <name val="Arial"/>
      <family val="2"/>
    </font>
    <font>
      <sz val="10"/>
      <color rgb="FF000000"/>
      <name val="Arial"/>
      <family val="2"/>
    </font>
    <font>
      <b/>
      <sz val="10"/>
      <color theme="0"/>
      <name val="Arial"/>
      <family val="2"/>
    </font>
    <font>
      <sz val="11"/>
      <name val="Arial"/>
      <family val="2"/>
    </font>
    <font>
      <b/>
      <sz val="12"/>
      <color theme="0"/>
      <name val="Arial"/>
      <family val="2"/>
    </font>
  </fonts>
  <fills count="5">
    <fill>
      <patternFill patternType="none"/>
    </fill>
    <fill>
      <patternFill patternType="gray125"/>
    </fill>
    <fill>
      <patternFill patternType="solid">
        <fgColor rgb="FF92D050"/>
        <bgColor indexed="64"/>
      </patternFill>
    </fill>
    <fill>
      <patternFill patternType="solid">
        <fgColor theme="0"/>
        <bgColor indexed="64"/>
      </patternFill>
    </fill>
    <fill>
      <patternFill patternType="solid">
        <fgColor rgb="FFFFFFFF"/>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2" fillId="0" borderId="0"/>
  </cellStyleXfs>
  <cellXfs count="27">
    <xf numFmtId="0" fontId="0" fillId="0" borderId="0" xfId="0"/>
    <xf numFmtId="0" fontId="1" fillId="0" borderId="1" xfId="0" applyFont="1" applyBorder="1" applyAlignment="1">
      <alignment horizontal="center" vertical="center" wrapText="1"/>
    </xf>
    <xf numFmtId="0" fontId="1" fillId="0" borderId="1" xfId="0" applyFont="1" applyBorder="1" applyAlignment="1">
      <alignment horizontal="center" wrapText="1"/>
    </xf>
    <xf numFmtId="0" fontId="2" fillId="3"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49" fontId="2"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9" fillId="3" borderId="1"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0" fillId="0" borderId="5" xfId="0" applyBorder="1"/>
    <xf numFmtId="0" fontId="3" fillId="0" borderId="1" xfId="1" applyFont="1" applyBorder="1" applyAlignment="1">
      <alignment horizontal="center" vertical="center" wrapText="1"/>
    </xf>
    <xf numFmtId="0" fontId="11" fillId="0" borderId="1" xfId="1" applyFont="1" applyBorder="1" applyAlignment="1">
      <alignment horizontal="center" vertical="center" wrapText="1"/>
    </xf>
    <xf numFmtId="0" fontId="2" fillId="0" borderId="1" xfId="1" applyBorder="1" applyAlignment="1">
      <alignment horizontal="center" vertical="center" wrapText="1"/>
    </xf>
    <xf numFmtId="0" fontId="0" fillId="0" borderId="1" xfId="0" applyBorder="1" applyAlignment="1">
      <alignment horizontal="center" vertical="center" wrapText="1"/>
    </xf>
    <xf numFmtId="0" fontId="2" fillId="3" borderId="1" xfId="1" applyFill="1" applyBorder="1" applyAlignment="1">
      <alignment horizontal="center" vertical="center" wrapText="1"/>
    </xf>
    <xf numFmtId="0" fontId="1" fillId="0" borderId="7" xfId="0" applyFont="1" applyBorder="1" applyAlignment="1">
      <alignment horizontal="center" vertical="center" wrapText="1"/>
    </xf>
    <xf numFmtId="0" fontId="8" fillId="2" borderId="9" xfId="0" applyFont="1" applyFill="1" applyBorder="1" applyAlignment="1">
      <alignment horizontal="center" vertical="center" wrapText="1"/>
    </xf>
    <xf numFmtId="0" fontId="10" fillId="2" borderId="2" xfId="0" applyFont="1" applyFill="1" applyBorder="1" applyAlignment="1">
      <alignment horizontal="center" vertical="center" wrapText="1"/>
    </xf>
    <xf numFmtId="0" fontId="10" fillId="2" borderId="8" xfId="0" applyFont="1" applyFill="1" applyBorder="1" applyAlignment="1">
      <alignment horizontal="center" vertical="center" wrapText="1"/>
    </xf>
    <xf numFmtId="0" fontId="0" fillId="0" borderId="1" xfId="0" applyBorder="1"/>
    <xf numFmtId="0" fontId="0" fillId="0" borderId="6" xfId="0" applyBorder="1"/>
    <xf numFmtId="0" fontId="3" fillId="0" borderId="4" xfId="1" applyFont="1" applyBorder="1" applyAlignment="1">
      <alignment horizontal="center" vertical="center" wrapText="1"/>
    </xf>
    <xf numFmtId="0" fontId="0" fillId="0" borderId="4" xfId="0" applyBorder="1"/>
    <xf numFmtId="0" fontId="3" fillId="0" borderId="4" xfId="0" applyNumberFormat="1" applyFont="1" applyFill="1" applyBorder="1" applyAlignment="1" applyProtection="1">
      <alignment horizontal="center" vertical="center" wrapText="1"/>
    </xf>
    <xf numFmtId="0" fontId="12" fillId="2" borderId="1" xfId="0" applyFont="1" applyFill="1" applyBorder="1" applyAlignment="1">
      <alignment horizontal="center" vertical="center" wrapText="1"/>
    </xf>
  </cellXfs>
  <cellStyles count="2">
    <cellStyle name="Normal" xfId="0" builtinId="0"/>
    <cellStyle name="Normal 6" xfId="1" xr:uid="{1E7B18D1-08A1-4D4E-8016-3890264A90E2}"/>
  </cellStyles>
  <dxfs count="29">
    <dxf>
      <border diagonalUp="0" diagonalDown="0" outline="0">
        <left style="thin">
          <color indexed="64"/>
        </left>
        <right/>
        <top style="thin">
          <color indexed="64"/>
        </top>
        <bottom/>
      </border>
    </dxf>
    <dxf>
      <border diagonalUp="0" diagonalDown="0" outline="0">
        <left style="thin">
          <color indexed="64"/>
        </left>
        <right style="thin">
          <color indexed="64"/>
        </right>
        <top style="thin">
          <color indexed="64"/>
        </top>
        <bottom/>
      </border>
    </dxf>
    <dxf>
      <border diagonalUp="0" diagonalDown="0" outline="0">
        <left style="thin">
          <color indexed="64"/>
        </left>
        <right style="thin">
          <color indexed="64"/>
        </right>
        <top style="thin">
          <color indexed="64"/>
        </top>
        <bottom/>
      </border>
    </dxf>
    <dxf>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1"/>
        <color auto="1"/>
        <name val="Calibri"/>
        <family val="2"/>
        <scheme val="none"/>
      </font>
      <numFmt numFmtId="0" formatCode="General"/>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protection locked="1" hidden="0"/>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outline="0">
        <left/>
        <right style="thin">
          <color indexed="64"/>
        </right>
        <top style="thin">
          <color indexed="64"/>
        </top>
        <bottom/>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strike val="0"/>
        <condense val="0"/>
        <extend val="0"/>
        <outline val="0"/>
        <shadow val="0"/>
        <u val="none"/>
        <vertAlign val="baseline"/>
        <sz val="10"/>
        <color theme="0"/>
        <name val="Arial"/>
        <family val="2"/>
        <scheme val="none"/>
      </font>
      <fill>
        <patternFill patternType="solid">
          <fgColor indexed="64"/>
          <bgColor rgb="FF92D05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border diagonalUp="0" diagonalDown="0">
        <left style="thin">
          <color indexed="64"/>
        </left>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Calibri"/>
        <family val="2"/>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theme="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bottom style="thin">
          <color indexed="64"/>
        </bottom>
      </border>
    </dxf>
    <dxf>
      <border diagonalUp="0" diagonalDown="0">
        <left style="thin">
          <color indexed="64"/>
        </left>
        <right style="thin">
          <color indexed="64"/>
        </right>
        <top style="thin">
          <color indexed="64"/>
        </top>
        <bottom style="thin">
          <color indexed="64"/>
        </bottom>
      </border>
    </dxf>
  </dxfs>
  <tableStyles count="0" defaultTableStyle="TableStyleMedium2" defaultPivotStyle="PivotStyleLight16"/>
  <colors>
    <mruColors>
      <color rgb="FFE06BE8"/>
      <color rgb="FFE2430E"/>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BA5614C8-FF8A-4190-9CB4-E0583F2ABF70}" name="Tabla2" displayName="Tabla2" ref="A2:K246" totalsRowCount="1" headerRowDxfId="14" headerRowBorderDxfId="27" tableBorderDxfId="28" totalsRowBorderDxfId="26">
  <tableColumns count="11">
    <tableColumn id="1" xr3:uid="{12F50478-55DD-4422-935F-0BFE1D994C5A}" name="ÍTEM" totalsRowLabel="Total" dataDxfId="25" totalsRowDxfId="10"/>
    <tableColumn id="2" xr3:uid="{78549F92-EBD0-4010-85AC-8EFCC8DA3A9B}" name="CODIGO _x000a_UNSPSC" dataDxfId="24" totalsRowDxfId="9" dataCellStyle="Normal 6"/>
    <tableColumn id="3" xr3:uid="{31B730B5-C120-4477-A6AD-400CC8683A93}" name="NOMBRE DEL PRODUCTO" dataDxfId="23" totalsRowDxfId="8"/>
    <tableColumn id="4" xr3:uid="{1FC151D9-3246-47DA-A9E7-121015C680C2}" name="DESCRIPCIÓN DETALLADA DEL PRODUCTO" dataDxfId="22" totalsRowDxfId="7"/>
    <tableColumn id="5" xr3:uid="{B3BCE14D-0CCF-476B-8F00-708D72A6322C}" name="UNIDAD _x000a_DE MEDIDA " dataDxfId="21" totalsRowDxfId="6"/>
    <tableColumn id="6" xr3:uid="{EEA06D5E-068E-4608-94E2-52BDA6FD0955}" name="CANTIDAD TOTAL" dataDxfId="20" totalsRowDxfId="5"/>
    <tableColumn id="7" xr3:uid="{29AC70A5-E92D-4399-AE02-7FFB909788E7}" name="DEPENDENCIA" dataDxfId="19" totalsRowDxfId="4"/>
    <tableColumn id="8" xr3:uid="{7DF0DC40-B086-4EFC-B5CB-A5D5A2E4B856}" name="VALOR UNITARIO" dataDxfId="18" totalsRowDxfId="3"/>
    <tableColumn id="9" xr3:uid="{B7272A07-7FC6-49C1-BE68-2C5AD88FB645}" name="IMPUESTO" totalsRowLabel="TOTAL" dataDxfId="17" totalsRowDxfId="2"/>
    <tableColumn id="10" xr3:uid="{12B95484-432C-4BA0-B5EB-827FEBE24068}" name="VALOR UNITARIO INCLUIDO IMPUESTO " dataDxfId="16" totalsRowDxfId="1"/>
    <tableColumn id="11" xr3:uid="{26F649EF-68C2-4754-91FC-07944F697548}" name="VALOR TOTAL INCLUIDO IMPUESTO" totalsRowFunction="count" dataDxfId="15" totalsRowDxfId="0"/>
  </tableColumns>
  <tableStyleInfo name="TableStyleMedium7"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7942CB-3E11-41F3-B046-0ED3C78F288D}">
  <dimension ref="A1:K246"/>
  <sheetViews>
    <sheetView tabSelected="1" zoomScale="80" zoomScaleNormal="80" workbookViewId="0">
      <selection sqref="A1:G1"/>
    </sheetView>
  </sheetViews>
  <sheetFormatPr baseColWidth="10" defaultRowHeight="15" x14ac:dyDescent="0.25"/>
  <cols>
    <col min="3" max="3" width="30.85546875" customWidth="1"/>
    <col min="4" max="4" width="49.140625" customWidth="1"/>
    <col min="6" max="6" width="21.7109375" customWidth="1"/>
    <col min="7" max="7" width="21.28515625" customWidth="1"/>
    <col min="8" max="8" width="19" customWidth="1"/>
    <col min="9" max="9" width="12.85546875" customWidth="1"/>
    <col min="10" max="10" width="39.28515625" customWidth="1"/>
    <col min="11" max="11" width="36" customWidth="1"/>
  </cols>
  <sheetData>
    <row r="1" spans="1:11" ht="15.75" x14ac:dyDescent="0.25">
      <c r="A1" s="26" t="s">
        <v>454</v>
      </c>
      <c r="B1" s="26"/>
      <c r="C1" s="26"/>
      <c r="D1" s="26"/>
      <c r="E1" s="26"/>
      <c r="F1" s="26"/>
      <c r="G1" s="26"/>
    </row>
    <row r="2" spans="1:11" ht="60" x14ac:dyDescent="0.25">
      <c r="A2" s="18" t="s">
        <v>0</v>
      </c>
      <c r="B2" s="10" t="s">
        <v>1</v>
      </c>
      <c r="C2" s="10" t="s">
        <v>2</v>
      </c>
      <c r="D2" s="10" t="s">
        <v>3</v>
      </c>
      <c r="E2" s="10" t="s">
        <v>4</v>
      </c>
      <c r="F2" s="10" t="s">
        <v>5</v>
      </c>
      <c r="G2" s="10" t="s">
        <v>6</v>
      </c>
      <c r="H2" s="19" t="s">
        <v>455</v>
      </c>
      <c r="I2" s="19" t="s">
        <v>456</v>
      </c>
      <c r="J2" s="19" t="s">
        <v>579</v>
      </c>
      <c r="K2" s="20" t="s">
        <v>580</v>
      </c>
    </row>
    <row r="3" spans="1:11" ht="51" x14ac:dyDescent="0.25">
      <c r="A3" s="17">
        <v>1</v>
      </c>
      <c r="B3" s="1">
        <v>60102401</v>
      </c>
      <c r="C3" s="1" t="s">
        <v>7</v>
      </c>
      <c r="D3" s="1" t="s">
        <v>8</v>
      </c>
      <c r="E3" s="1" t="s">
        <v>9</v>
      </c>
      <c r="F3" s="1">
        <f>22+15</f>
        <v>37</v>
      </c>
      <c r="G3" s="1" t="s">
        <v>568</v>
      </c>
      <c r="H3" s="21"/>
      <c r="I3" s="21"/>
      <c r="J3" s="21"/>
      <c r="K3" s="22"/>
    </row>
    <row r="4" spans="1:11" ht="51" x14ac:dyDescent="0.25">
      <c r="A4" s="17">
        <v>2</v>
      </c>
      <c r="B4" s="12">
        <v>14111808</v>
      </c>
      <c r="C4" s="1" t="s">
        <v>11</v>
      </c>
      <c r="D4" s="1" t="s">
        <v>12</v>
      </c>
      <c r="E4" s="1" t="s">
        <v>13</v>
      </c>
      <c r="F4" s="13">
        <v>22</v>
      </c>
      <c r="G4" s="1" t="s">
        <v>150</v>
      </c>
      <c r="H4" s="21"/>
      <c r="I4" s="21"/>
      <c r="J4" s="21"/>
      <c r="K4" s="22"/>
    </row>
    <row r="5" spans="1:11" ht="141" x14ac:dyDescent="0.25">
      <c r="A5" s="17">
        <v>3</v>
      </c>
      <c r="B5" s="1">
        <v>12352310</v>
      </c>
      <c r="C5" s="1" t="s">
        <v>16</v>
      </c>
      <c r="D5" s="2" t="s">
        <v>17</v>
      </c>
      <c r="E5" s="1" t="s">
        <v>18</v>
      </c>
      <c r="F5" s="1">
        <f>3+20</f>
        <v>23</v>
      </c>
      <c r="G5" s="1" t="s">
        <v>572</v>
      </c>
      <c r="H5" s="21"/>
      <c r="I5" s="21"/>
      <c r="J5" s="21"/>
      <c r="K5" s="22"/>
    </row>
    <row r="6" spans="1:11" ht="51" x14ac:dyDescent="0.25">
      <c r="A6" s="17">
        <v>4</v>
      </c>
      <c r="B6" s="14">
        <v>60102902</v>
      </c>
      <c r="C6" s="1" t="s">
        <v>19</v>
      </c>
      <c r="D6" s="1" t="s">
        <v>19</v>
      </c>
      <c r="E6" s="1" t="s">
        <v>18</v>
      </c>
      <c r="F6" s="14">
        <v>122</v>
      </c>
      <c r="G6" s="1" t="s">
        <v>20</v>
      </c>
      <c r="H6" s="21"/>
      <c r="I6" s="21"/>
      <c r="J6" s="21"/>
      <c r="K6" s="22"/>
    </row>
    <row r="7" spans="1:11" ht="63.75" x14ac:dyDescent="0.25">
      <c r="A7" s="17">
        <v>5</v>
      </c>
      <c r="B7" s="1">
        <v>14111514</v>
      </c>
      <c r="C7" s="1" t="s">
        <v>22</v>
      </c>
      <c r="D7" s="1" t="s">
        <v>23</v>
      </c>
      <c r="E7" s="1" t="s">
        <v>9</v>
      </c>
      <c r="F7" s="1">
        <v>150</v>
      </c>
      <c r="G7" s="1" t="s">
        <v>462</v>
      </c>
      <c r="H7" s="21"/>
      <c r="I7" s="21"/>
      <c r="J7" s="21"/>
      <c r="K7" s="22"/>
    </row>
    <row r="8" spans="1:11" ht="51" x14ac:dyDescent="0.25">
      <c r="A8" s="17">
        <v>6</v>
      </c>
      <c r="B8" s="14">
        <v>14111514</v>
      </c>
      <c r="C8" s="1" t="s">
        <v>24</v>
      </c>
      <c r="D8" s="3" t="s">
        <v>25</v>
      </c>
      <c r="E8" s="1" t="s">
        <v>26</v>
      </c>
      <c r="F8" s="14">
        <f>20+100</f>
        <v>120</v>
      </c>
      <c r="G8" s="1" t="s">
        <v>27</v>
      </c>
      <c r="H8" s="21"/>
      <c r="I8" s="21"/>
      <c r="J8" s="21"/>
      <c r="K8" s="22"/>
    </row>
    <row r="9" spans="1:11" ht="114.75" x14ac:dyDescent="0.25">
      <c r="A9" s="17">
        <v>7</v>
      </c>
      <c r="B9" s="12">
        <v>43211704</v>
      </c>
      <c r="C9" s="1" t="s">
        <v>30</v>
      </c>
      <c r="D9" s="1" t="s">
        <v>30</v>
      </c>
      <c r="E9" s="1" t="s">
        <v>13</v>
      </c>
      <c r="F9" s="13">
        <v>12</v>
      </c>
      <c r="G9" s="1" t="s">
        <v>31</v>
      </c>
      <c r="H9" s="21"/>
      <c r="I9" s="21"/>
      <c r="J9" s="21"/>
      <c r="K9" s="22"/>
    </row>
    <row r="10" spans="1:11" ht="76.5" x14ac:dyDescent="0.25">
      <c r="A10" s="17">
        <v>8</v>
      </c>
      <c r="B10" s="14">
        <v>44122019</v>
      </c>
      <c r="C10" s="1" t="s">
        <v>32</v>
      </c>
      <c r="D10" s="1" t="s">
        <v>33</v>
      </c>
      <c r="E10" s="1" t="s">
        <v>18</v>
      </c>
      <c r="F10" s="1">
        <v>2</v>
      </c>
      <c r="G10" s="1" t="s">
        <v>34</v>
      </c>
      <c r="H10" s="21"/>
      <c r="I10" s="21"/>
      <c r="J10" s="21"/>
      <c r="K10" s="22"/>
    </row>
    <row r="11" spans="1:11" ht="51" x14ac:dyDescent="0.25">
      <c r="A11" s="17">
        <v>9</v>
      </c>
      <c r="B11" s="14">
        <v>44121716</v>
      </c>
      <c r="C11" s="1" t="s">
        <v>36</v>
      </c>
      <c r="D11" s="1" t="s">
        <v>37</v>
      </c>
      <c r="E11" s="1" t="s">
        <v>38</v>
      </c>
      <c r="F11" s="13">
        <v>4</v>
      </c>
      <c r="G11" s="1" t="s">
        <v>39</v>
      </c>
      <c r="H11" s="21"/>
      <c r="I11" s="21"/>
      <c r="J11" s="21"/>
      <c r="K11" s="22"/>
    </row>
    <row r="12" spans="1:11" ht="38.25" x14ac:dyDescent="0.25">
      <c r="A12" s="17">
        <v>10</v>
      </c>
      <c r="B12" s="15">
        <v>49181500</v>
      </c>
      <c r="C12" s="1" t="s">
        <v>40</v>
      </c>
      <c r="D12" s="1" t="s">
        <v>41</v>
      </c>
      <c r="E12" s="1" t="s">
        <v>18</v>
      </c>
      <c r="F12" s="1">
        <v>3</v>
      </c>
      <c r="G12" s="1" t="s">
        <v>576</v>
      </c>
      <c r="H12" s="21"/>
      <c r="I12" s="21"/>
      <c r="J12" s="21"/>
      <c r="K12" s="22"/>
    </row>
    <row r="13" spans="1:11" ht="38.25" x14ac:dyDescent="0.25">
      <c r="A13" s="17">
        <v>11</v>
      </c>
      <c r="B13" s="12">
        <v>52151506</v>
      </c>
      <c r="C13" s="1" t="s">
        <v>42</v>
      </c>
      <c r="D13" s="1" t="s">
        <v>43</v>
      </c>
      <c r="E13" s="1" t="s">
        <v>13</v>
      </c>
      <c r="F13" s="14">
        <v>2</v>
      </c>
      <c r="G13" s="1" t="s">
        <v>44</v>
      </c>
      <c r="H13" s="21"/>
      <c r="I13" s="21"/>
      <c r="J13" s="21"/>
      <c r="K13" s="22"/>
    </row>
    <row r="14" spans="1:11" ht="51" x14ac:dyDescent="0.25">
      <c r="A14" s="17">
        <v>12</v>
      </c>
      <c r="B14" s="1">
        <v>44111605</v>
      </c>
      <c r="C14" s="1" t="s">
        <v>41</v>
      </c>
      <c r="D14" s="1" t="s">
        <v>41</v>
      </c>
      <c r="E14" s="1" t="s">
        <v>13</v>
      </c>
      <c r="F14" s="1">
        <v>10</v>
      </c>
      <c r="G14" s="1" t="s">
        <v>463</v>
      </c>
      <c r="H14" s="21"/>
      <c r="I14" s="21"/>
      <c r="J14" s="21"/>
      <c r="K14" s="22"/>
    </row>
    <row r="15" spans="1:11" ht="63.75" x14ac:dyDescent="0.25">
      <c r="A15" s="17">
        <v>13</v>
      </c>
      <c r="B15" s="1">
        <v>44122003</v>
      </c>
      <c r="C15" s="1" t="s">
        <v>46</v>
      </c>
      <c r="D15" s="1" t="s">
        <v>47</v>
      </c>
      <c r="E15" s="1" t="s">
        <v>18</v>
      </c>
      <c r="F15" s="14">
        <f>85+30</f>
        <v>115</v>
      </c>
      <c r="G15" s="1" t="s">
        <v>48</v>
      </c>
      <c r="H15" s="21"/>
      <c r="I15" s="21"/>
      <c r="J15" s="21"/>
      <c r="K15" s="22"/>
    </row>
    <row r="16" spans="1:11" ht="140.25" x14ac:dyDescent="0.25">
      <c r="A16" s="17">
        <v>14</v>
      </c>
      <c r="B16" s="12">
        <v>44122003</v>
      </c>
      <c r="C16" s="1" t="s">
        <v>49</v>
      </c>
      <c r="D16" s="1" t="s">
        <v>50</v>
      </c>
      <c r="E16" s="1" t="s">
        <v>18</v>
      </c>
      <c r="F16" s="13">
        <v>380</v>
      </c>
      <c r="G16" s="1" t="s">
        <v>464</v>
      </c>
      <c r="H16" s="21"/>
      <c r="I16" s="21"/>
      <c r="J16" s="21"/>
      <c r="K16" s="22"/>
    </row>
    <row r="17" spans="1:11" ht="63.75" x14ac:dyDescent="0.25">
      <c r="A17" s="17">
        <v>15</v>
      </c>
      <c r="B17" s="12">
        <v>44122003</v>
      </c>
      <c r="C17" s="1" t="s">
        <v>51</v>
      </c>
      <c r="D17" s="1" t="s">
        <v>51</v>
      </c>
      <c r="E17" s="1" t="s">
        <v>13</v>
      </c>
      <c r="F17" s="1">
        <f>50+20+100</f>
        <v>170</v>
      </c>
      <c r="G17" s="1" t="s">
        <v>465</v>
      </c>
      <c r="H17" s="21"/>
      <c r="I17" s="21"/>
      <c r="J17" s="21"/>
      <c r="K17" s="22"/>
    </row>
    <row r="18" spans="1:11" ht="89.25" x14ac:dyDescent="0.25">
      <c r="A18" s="17">
        <v>16</v>
      </c>
      <c r="B18" s="12">
        <v>44122003</v>
      </c>
      <c r="C18" s="1" t="s">
        <v>52</v>
      </c>
      <c r="D18" s="1" t="s">
        <v>52</v>
      </c>
      <c r="E18" s="1" t="s">
        <v>13</v>
      </c>
      <c r="F18" s="13">
        <f>40+20</f>
        <v>60</v>
      </c>
      <c r="G18" s="1" t="s">
        <v>53</v>
      </c>
      <c r="H18" s="21"/>
      <c r="I18" s="21"/>
      <c r="J18" s="21"/>
      <c r="K18" s="22"/>
    </row>
    <row r="19" spans="1:11" ht="25.5" x14ac:dyDescent="0.25">
      <c r="A19" s="17">
        <v>17</v>
      </c>
      <c r="B19" s="12">
        <v>44122003</v>
      </c>
      <c r="C19" s="1" t="s">
        <v>54</v>
      </c>
      <c r="D19" s="1" t="s">
        <v>55</v>
      </c>
      <c r="E19" s="1" t="s">
        <v>56</v>
      </c>
      <c r="F19" s="1">
        <v>6</v>
      </c>
      <c r="G19" s="1" t="s">
        <v>514</v>
      </c>
      <c r="H19" s="21"/>
      <c r="I19" s="21"/>
      <c r="J19" s="21"/>
      <c r="K19" s="22"/>
    </row>
    <row r="20" spans="1:11" ht="76.5" x14ac:dyDescent="0.25">
      <c r="A20" s="17">
        <v>18</v>
      </c>
      <c r="B20" s="1">
        <v>60106600</v>
      </c>
      <c r="C20" s="1" t="s">
        <v>57</v>
      </c>
      <c r="D20" s="4" t="s">
        <v>58</v>
      </c>
      <c r="E20" s="1" t="s">
        <v>18</v>
      </c>
      <c r="F20" s="14">
        <v>10</v>
      </c>
      <c r="G20" s="1" t="s">
        <v>80</v>
      </c>
      <c r="H20" s="21"/>
      <c r="I20" s="21"/>
      <c r="J20" s="21"/>
      <c r="K20" s="22"/>
    </row>
    <row r="21" spans="1:11" ht="38.25" x14ac:dyDescent="0.25">
      <c r="A21" s="17">
        <v>19</v>
      </c>
      <c r="B21" s="12">
        <v>60121118</v>
      </c>
      <c r="C21" s="1" t="s">
        <v>59</v>
      </c>
      <c r="D21" s="1" t="s">
        <v>60</v>
      </c>
      <c r="E21" s="1" t="s">
        <v>28</v>
      </c>
      <c r="F21" s="1">
        <v>25</v>
      </c>
      <c r="G21" s="1" t="s">
        <v>466</v>
      </c>
      <c r="H21" s="21"/>
      <c r="I21" s="21"/>
      <c r="J21" s="21"/>
      <c r="K21" s="22"/>
    </row>
    <row r="22" spans="1:11" ht="38.25" x14ac:dyDescent="0.25">
      <c r="A22" s="17">
        <v>20</v>
      </c>
      <c r="B22" s="12">
        <v>60121118</v>
      </c>
      <c r="C22" s="1" t="s">
        <v>63</v>
      </c>
      <c r="D22" s="1" t="s">
        <v>63</v>
      </c>
      <c r="E22" s="1" t="s">
        <v>64</v>
      </c>
      <c r="F22" s="14">
        <v>11</v>
      </c>
      <c r="G22" s="1" t="s">
        <v>520</v>
      </c>
      <c r="H22" s="21"/>
      <c r="I22" s="21"/>
      <c r="J22" s="21"/>
      <c r="K22" s="22"/>
    </row>
    <row r="23" spans="1:11" ht="38.25" x14ac:dyDescent="0.25">
      <c r="A23" s="17">
        <v>21</v>
      </c>
      <c r="B23" s="12">
        <v>60121118</v>
      </c>
      <c r="C23" s="1" t="s">
        <v>65</v>
      </c>
      <c r="D23" s="1" t="s">
        <v>65</v>
      </c>
      <c r="E23" s="1" t="s">
        <v>64</v>
      </c>
      <c r="F23" s="13">
        <v>41</v>
      </c>
      <c r="G23" s="1" t="s">
        <v>521</v>
      </c>
      <c r="H23" s="21"/>
      <c r="I23" s="21"/>
      <c r="J23" s="21"/>
      <c r="K23" s="22"/>
    </row>
    <row r="24" spans="1:11" ht="38.25" x14ac:dyDescent="0.25">
      <c r="A24" s="17">
        <v>22</v>
      </c>
      <c r="B24" s="12">
        <v>60121118</v>
      </c>
      <c r="C24" s="1" t="s">
        <v>66</v>
      </c>
      <c r="D24" s="1" t="s">
        <v>66</v>
      </c>
      <c r="E24" s="1" t="s">
        <v>64</v>
      </c>
      <c r="F24" s="1">
        <v>8</v>
      </c>
      <c r="G24" s="1" t="s">
        <v>522</v>
      </c>
      <c r="H24" s="21"/>
      <c r="I24" s="21"/>
      <c r="J24" s="21"/>
      <c r="K24" s="22"/>
    </row>
    <row r="25" spans="1:11" ht="51" x14ac:dyDescent="0.25">
      <c r="A25" s="17">
        <v>23</v>
      </c>
      <c r="B25" s="12">
        <v>60121118</v>
      </c>
      <c r="C25" s="1" t="s">
        <v>67</v>
      </c>
      <c r="D25" s="1" t="s">
        <v>67</v>
      </c>
      <c r="E25" s="1" t="s">
        <v>68</v>
      </c>
      <c r="F25" s="13">
        <v>3</v>
      </c>
      <c r="G25" s="1" t="s">
        <v>523</v>
      </c>
      <c r="H25" s="21"/>
      <c r="I25" s="21"/>
      <c r="J25" s="21"/>
      <c r="K25" s="22"/>
    </row>
    <row r="26" spans="1:11" ht="38.25" x14ac:dyDescent="0.25">
      <c r="A26" s="17">
        <v>24</v>
      </c>
      <c r="B26" s="12">
        <v>60121118</v>
      </c>
      <c r="C26" s="1" t="s">
        <v>69</v>
      </c>
      <c r="D26" s="1" t="s">
        <v>69</v>
      </c>
      <c r="E26" s="1" t="s">
        <v>64</v>
      </c>
      <c r="F26" s="1">
        <v>10</v>
      </c>
      <c r="G26" s="1" t="s">
        <v>524</v>
      </c>
      <c r="H26" s="21"/>
      <c r="I26" s="21"/>
      <c r="J26" s="21"/>
      <c r="K26" s="22"/>
    </row>
    <row r="27" spans="1:11" ht="38.25" x14ac:dyDescent="0.25">
      <c r="A27" s="17">
        <v>25</v>
      </c>
      <c r="B27" s="12">
        <v>60121118</v>
      </c>
      <c r="C27" s="1" t="s">
        <v>70</v>
      </c>
      <c r="D27" s="1" t="s">
        <v>70</v>
      </c>
      <c r="E27" s="1" t="s">
        <v>64</v>
      </c>
      <c r="F27" s="14">
        <v>10</v>
      </c>
      <c r="G27" s="1" t="s">
        <v>524</v>
      </c>
      <c r="H27" s="21"/>
      <c r="I27" s="21"/>
      <c r="J27" s="21"/>
      <c r="K27" s="22"/>
    </row>
    <row r="28" spans="1:11" ht="38.25" x14ac:dyDescent="0.25">
      <c r="A28" s="17">
        <v>26</v>
      </c>
      <c r="B28" s="12">
        <v>60121118</v>
      </c>
      <c r="C28" s="1" t="s">
        <v>71</v>
      </c>
      <c r="D28" s="1" t="s">
        <v>71</v>
      </c>
      <c r="E28" s="1" t="s">
        <v>64</v>
      </c>
      <c r="F28" s="1">
        <v>12</v>
      </c>
      <c r="G28" s="1" t="s">
        <v>525</v>
      </c>
      <c r="H28" s="21"/>
      <c r="I28" s="21"/>
      <c r="J28" s="21"/>
      <c r="K28" s="22"/>
    </row>
    <row r="29" spans="1:11" ht="38.25" x14ac:dyDescent="0.25">
      <c r="A29" s="17">
        <v>27</v>
      </c>
      <c r="B29" s="12">
        <v>60121118</v>
      </c>
      <c r="C29" s="1" t="s">
        <v>72</v>
      </c>
      <c r="D29" s="1" t="s">
        <v>72</v>
      </c>
      <c r="E29" s="1" t="s">
        <v>64</v>
      </c>
      <c r="F29" s="14">
        <v>1</v>
      </c>
      <c r="G29" s="1" t="s">
        <v>526</v>
      </c>
      <c r="H29" s="21"/>
      <c r="I29" s="21"/>
      <c r="J29" s="21"/>
      <c r="K29" s="22"/>
    </row>
    <row r="30" spans="1:11" ht="38.25" x14ac:dyDescent="0.25">
      <c r="A30" s="17">
        <v>28</v>
      </c>
      <c r="B30" s="12">
        <v>60121118</v>
      </c>
      <c r="C30" s="1" t="s">
        <v>73</v>
      </c>
      <c r="D30" s="1" t="s">
        <v>73</v>
      </c>
      <c r="E30" s="1" t="s">
        <v>64</v>
      </c>
      <c r="F30" s="13">
        <v>8</v>
      </c>
      <c r="G30" s="1" t="s">
        <v>522</v>
      </c>
      <c r="H30" s="21"/>
      <c r="I30" s="21"/>
      <c r="J30" s="21"/>
      <c r="K30" s="22"/>
    </row>
    <row r="31" spans="1:11" ht="25.5" x14ac:dyDescent="0.25">
      <c r="A31" s="17">
        <v>29</v>
      </c>
      <c r="B31" s="1">
        <v>24112501</v>
      </c>
      <c r="C31" s="1" t="s">
        <v>74</v>
      </c>
      <c r="D31" s="1" t="s">
        <v>75</v>
      </c>
      <c r="E31" s="1" t="s">
        <v>18</v>
      </c>
      <c r="F31" s="1">
        <f>50+120</f>
        <v>170</v>
      </c>
      <c r="G31" s="1" t="s">
        <v>76</v>
      </c>
      <c r="H31" s="21"/>
      <c r="I31" s="21"/>
      <c r="J31" s="21"/>
      <c r="K31" s="22"/>
    </row>
    <row r="32" spans="1:11" ht="51" x14ac:dyDescent="0.25">
      <c r="A32" s="17">
        <v>30</v>
      </c>
      <c r="B32" s="12">
        <v>14121503</v>
      </c>
      <c r="C32" s="1" t="s">
        <v>77</v>
      </c>
      <c r="D32" s="1" t="s">
        <v>78</v>
      </c>
      <c r="E32" s="1" t="s">
        <v>28</v>
      </c>
      <c r="F32" s="13">
        <v>250</v>
      </c>
      <c r="G32" s="1" t="s">
        <v>527</v>
      </c>
      <c r="H32" s="21"/>
      <c r="I32" s="21"/>
      <c r="J32" s="21"/>
      <c r="K32" s="22"/>
    </row>
    <row r="33" spans="1:11" ht="38.25" x14ac:dyDescent="0.25">
      <c r="A33" s="17">
        <v>31</v>
      </c>
      <c r="B33" s="1">
        <v>14111500</v>
      </c>
      <c r="C33" s="1" t="s">
        <v>81</v>
      </c>
      <c r="D33" s="1" t="s">
        <v>82</v>
      </c>
      <c r="E33" s="1" t="s">
        <v>13</v>
      </c>
      <c r="F33" s="1">
        <v>100</v>
      </c>
      <c r="G33" s="1" t="s">
        <v>485</v>
      </c>
      <c r="H33" s="21"/>
      <c r="I33" s="21"/>
      <c r="J33" s="21"/>
      <c r="K33" s="22"/>
    </row>
    <row r="34" spans="1:11" ht="63.75" x14ac:dyDescent="0.25">
      <c r="A34" s="17">
        <v>32</v>
      </c>
      <c r="B34" s="1">
        <v>14111500</v>
      </c>
      <c r="C34" s="1" t="s">
        <v>83</v>
      </c>
      <c r="D34" s="1" t="s">
        <v>84</v>
      </c>
      <c r="E34" s="1" t="s">
        <v>13</v>
      </c>
      <c r="F34" s="14">
        <f>200+200+30</f>
        <v>430</v>
      </c>
      <c r="G34" s="1" t="s">
        <v>85</v>
      </c>
      <c r="H34" s="21"/>
      <c r="I34" s="21"/>
      <c r="J34" s="21"/>
      <c r="K34" s="22"/>
    </row>
    <row r="35" spans="1:11" ht="25.5" x14ac:dyDescent="0.25">
      <c r="A35" s="17">
        <v>33</v>
      </c>
      <c r="B35" s="14">
        <v>14111519</v>
      </c>
      <c r="C35" s="1" t="s">
        <v>86</v>
      </c>
      <c r="D35" s="1" t="s">
        <v>87</v>
      </c>
      <c r="E35" s="1" t="s">
        <v>88</v>
      </c>
      <c r="F35" s="1">
        <v>20</v>
      </c>
      <c r="G35" s="1" t="s">
        <v>528</v>
      </c>
      <c r="H35" s="21"/>
      <c r="I35" s="21"/>
      <c r="J35" s="21"/>
      <c r="K35" s="22"/>
    </row>
    <row r="36" spans="1:11" ht="25.5" x14ac:dyDescent="0.25">
      <c r="A36" s="17">
        <v>34</v>
      </c>
      <c r="B36" s="14">
        <v>14111519</v>
      </c>
      <c r="C36" s="1" t="s">
        <v>89</v>
      </c>
      <c r="D36" s="1" t="s">
        <v>89</v>
      </c>
      <c r="E36" s="1" t="s">
        <v>18</v>
      </c>
      <c r="F36" s="14">
        <v>40</v>
      </c>
      <c r="G36" s="1" t="s">
        <v>90</v>
      </c>
      <c r="H36" s="21"/>
      <c r="I36" s="21"/>
      <c r="J36" s="21"/>
      <c r="K36" s="22"/>
    </row>
    <row r="37" spans="1:11" ht="51" x14ac:dyDescent="0.25">
      <c r="A37" s="17">
        <v>35</v>
      </c>
      <c r="B37" s="14">
        <v>14111519</v>
      </c>
      <c r="C37" s="1" t="s">
        <v>91</v>
      </c>
      <c r="D37" s="1" t="s">
        <v>91</v>
      </c>
      <c r="E37" s="1" t="s">
        <v>64</v>
      </c>
      <c r="F37" s="13">
        <v>15</v>
      </c>
      <c r="G37" s="1" t="s">
        <v>529</v>
      </c>
      <c r="H37" s="21"/>
      <c r="I37" s="21"/>
      <c r="J37" s="21"/>
      <c r="K37" s="22"/>
    </row>
    <row r="38" spans="1:11" ht="51" x14ac:dyDescent="0.25">
      <c r="A38" s="17">
        <v>36</v>
      </c>
      <c r="B38" s="14">
        <v>14111519</v>
      </c>
      <c r="C38" s="1" t="s">
        <v>92</v>
      </c>
      <c r="D38" s="1" t="s">
        <v>92</v>
      </c>
      <c r="E38" s="1" t="s">
        <v>64</v>
      </c>
      <c r="F38" s="1">
        <v>17</v>
      </c>
      <c r="G38" s="1" t="s">
        <v>530</v>
      </c>
      <c r="H38" s="21"/>
      <c r="I38" s="21"/>
      <c r="J38" s="21"/>
      <c r="K38" s="22"/>
    </row>
    <row r="39" spans="1:11" ht="51" x14ac:dyDescent="0.25">
      <c r="A39" s="17">
        <v>37</v>
      </c>
      <c r="B39" s="14">
        <v>14111519</v>
      </c>
      <c r="C39" s="1" t="s">
        <v>93</v>
      </c>
      <c r="D39" s="1" t="s">
        <v>93</v>
      </c>
      <c r="E39" s="1" t="s">
        <v>64</v>
      </c>
      <c r="F39" s="13">
        <v>11</v>
      </c>
      <c r="G39" s="1" t="s">
        <v>520</v>
      </c>
      <c r="H39" s="21"/>
      <c r="I39" s="21"/>
      <c r="J39" s="21"/>
      <c r="K39" s="22"/>
    </row>
    <row r="40" spans="1:11" ht="63.75" x14ac:dyDescent="0.25">
      <c r="A40" s="17">
        <v>38</v>
      </c>
      <c r="B40" s="14">
        <v>14111519</v>
      </c>
      <c r="C40" s="1" t="s">
        <v>94</v>
      </c>
      <c r="D40" s="1" t="s">
        <v>94</v>
      </c>
      <c r="E40" s="1" t="s">
        <v>64</v>
      </c>
      <c r="F40" s="1">
        <v>4</v>
      </c>
      <c r="G40" s="1" t="s">
        <v>531</v>
      </c>
      <c r="H40" s="21"/>
      <c r="I40" s="21"/>
      <c r="J40" s="21"/>
      <c r="K40" s="22"/>
    </row>
    <row r="41" spans="1:11" ht="63.75" x14ac:dyDescent="0.25">
      <c r="A41" s="17">
        <v>39</v>
      </c>
      <c r="B41" s="14">
        <v>14111519</v>
      </c>
      <c r="C41" s="1" t="s">
        <v>95</v>
      </c>
      <c r="D41" s="1" t="s">
        <v>95</v>
      </c>
      <c r="E41" s="1" t="s">
        <v>64</v>
      </c>
      <c r="F41" s="14">
        <v>4</v>
      </c>
      <c r="G41" s="1" t="s">
        <v>531</v>
      </c>
      <c r="H41" s="21"/>
      <c r="I41" s="21"/>
      <c r="J41" s="21"/>
      <c r="K41" s="22"/>
    </row>
    <row r="42" spans="1:11" ht="51" x14ac:dyDescent="0.25">
      <c r="A42" s="17">
        <v>40</v>
      </c>
      <c r="B42" s="14">
        <v>14111519</v>
      </c>
      <c r="C42" s="1" t="s">
        <v>96</v>
      </c>
      <c r="D42" s="1" t="s">
        <v>96</v>
      </c>
      <c r="E42" s="1" t="s">
        <v>64</v>
      </c>
      <c r="F42" s="1">
        <v>12</v>
      </c>
      <c r="G42" s="1" t="s">
        <v>525</v>
      </c>
      <c r="H42" s="21"/>
      <c r="I42" s="21"/>
      <c r="J42" s="21"/>
      <c r="K42" s="22"/>
    </row>
    <row r="43" spans="1:11" ht="51" x14ac:dyDescent="0.25">
      <c r="A43" s="17">
        <v>41</v>
      </c>
      <c r="B43" s="14">
        <v>14111519</v>
      </c>
      <c r="C43" s="1" t="s">
        <v>97</v>
      </c>
      <c r="D43" s="1" t="s">
        <v>97</v>
      </c>
      <c r="E43" s="1" t="s">
        <v>64</v>
      </c>
      <c r="F43" s="14">
        <v>1</v>
      </c>
      <c r="G43" s="1" t="s">
        <v>526</v>
      </c>
      <c r="H43" s="21"/>
      <c r="I43" s="21"/>
      <c r="J43" s="21"/>
      <c r="K43" s="22"/>
    </row>
    <row r="44" spans="1:11" ht="38.25" x14ac:dyDescent="0.25">
      <c r="A44" s="17">
        <v>42</v>
      </c>
      <c r="B44" s="1">
        <v>14111500</v>
      </c>
      <c r="C44" s="1" t="s">
        <v>98</v>
      </c>
      <c r="D44" s="1" t="s">
        <v>99</v>
      </c>
      <c r="E44" s="1" t="s">
        <v>13</v>
      </c>
      <c r="F44" s="13">
        <v>60</v>
      </c>
      <c r="G44" s="1" t="s">
        <v>45</v>
      </c>
      <c r="H44" s="21"/>
      <c r="I44" s="21"/>
      <c r="J44" s="21"/>
      <c r="K44" s="22"/>
    </row>
    <row r="45" spans="1:11" ht="38.25" x14ac:dyDescent="0.25">
      <c r="A45" s="17">
        <v>43</v>
      </c>
      <c r="B45" s="1">
        <v>14111500</v>
      </c>
      <c r="C45" s="1" t="s">
        <v>98</v>
      </c>
      <c r="D45" s="1" t="s">
        <v>100</v>
      </c>
      <c r="E45" s="1" t="s">
        <v>13</v>
      </c>
      <c r="F45" s="1">
        <v>60</v>
      </c>
      <c r="G45" s="1" t="s">
        <v>45</v>
      </c>
      <c r="H45" s="21"/>
      <c r="I45" s="21"/>
      <c r="J45" s="21"/>
      <c r="K45" s="22"/>
    </row>
    <row r="46" spans="1:11" ht="38.25" x14ac:dyDescent="0.25">
      <c r="A46" s="17">
        <v>44</v>
      </c>
      <c r="B46" s="1">
        <v>14111500</v>
      </c>
      <c r="C46" s="1" t="s">
        <v>98</v>
      </c>
      <c r="D46" s="1" t="s">
        <v>101</v>
      </c>
      <c r="E46" s="1" t="s">
        <v>13</v>
      </c>
      <c r="F46" s="13">
        <v>60</v>
      </c>
      <c r="G46" s="1" t="s">
        <v>45</v>
      </c>
      <c r="H46" s="21"/>
      <c r="I46" s="21"/>
      <c r="J46" s="21"/>
      <c r="K46" s="22"/>
    </row>
    <row r="47" spans="1:11" ht="38.25" x14ac:dyDescent="0.25">
      <c r="A47" s="17">
        <v>45</v>
      </c>
      <c r="B47" s="1">
        <v>14111500</v>
      </c>
      <c r="C47" s="1" t="s">
        <v>98</v>
      </c>
      <c r="D47" s="1" t="s">
        <v>102</v>
      </c>
      <c r="E47" s="1" t="s">
        <v>13</v>
      </c>
      <c r="F47" s="1">
        <v>60</v>
      </c>
      <c r="G47" s="1" t="s">
        <v>45</v>
      </c>
      <c r="H47" s="21"/>
      <c r="I47" s="21"/>
      <c r="J47" s="21"/>
      <c r="K47" s="22"/>
    </row>
    <row r="48" spans="1:11" ht="38.25" x14ac:dyDescent="0.25">
      <c r="A48" s="17">
        <v>46</v>
      </c>
      <c r="B48" s="1">
        <v>14111500</v>
      </c>
      <c r="C48" s="1" t="s">
        <v>98</v>
      </c>
      <c r="D48" s="1" t="s">
        <v>103</v>
      </c>
      <c r="E48" s="1" t="s">
        <v>13</v>
      </c>
      <c r="F48" s="14">
        <v>60</v>
      </c>
      <c r="G48" s="1" t="s">
        <v>45</v>
      </c>
      <c r="H48" s="21"/>
      <c r="I48" s="21"/>
      <c r="J48" s="21"/>
      <c r="K48" s="22"/>
    </row>
    <row r="49" spans="1:11" ht="63.75" x14ac:dyDescent="0.25">
      <c r="A49" s="17">
        <v>47</v>
      </c>
      <c r="B49" s="1">
        <v>14111519</v>
      </c>
      <c r="C49" s="1" t="s">
        <v>104</v>
      </c>
      <c r="D49" s="1" t="s">
        <v>105</v>
      </c>
      <c r="E49" s="1" t="s">
        <v>18</v>
      </c>
      <c r="F49" s="1">
        <v>30</v>
      </c>
      <c r="G49" s="1" t="s">
        <v>62</v>
      </c>
      <c r="H49" s="21"/>
      <c r="I49" s="21"/>
      <c r="J49" s="21"/>
      <c r="K49" s="22"/>
    </row>
    <row r="50" spans="1:11" ht="51" x14ac:dyDescent="0.25">
      <c r="A50" s="17">
        <v>48</v>
      </c>
      <c r="B50" s="12">
        <v>44122010</v>
      </c>
      <c r="C50" s="1" t="s">
        <v>106</v>
      </c>
      <c r="D50" s="1" t="s">
        <v>107</v>
      </c>
      <c r="E50" s="1" t="s">
        <v>13</v>
      </c>
      <c r="F50" s="14">
        <v>40</v>
      </c>
      <c r="G50" s="1" t="s">
        <v>518</v>
      </c>
      <c r="H50" s="21"/>
      <c r="I50" s="21"/>
      <c r="J50" s="21"/>
      <c r="K50" s="22"/>
    </row>
    <row r="51" spans="1:11" ht="25.5" x14ac:dyDescent="0.25">
      <c r="A51" s="17">
        <v>49</v>
      </c>
      <c r="B51" s="14">
        <v>14111519</v>
      </c>
      <c r="C51" s="1" t="s">
        <v>109</v>
      </c>
      <c r="D51" s="1" t="s">
        <v>110</v>
      </c>
      <c r="E51" s="1" t="s">
        <v>88</v>
      </c>
      <c r="F51" s="13">
        <v>20</v>
      </c>
      <c r="G51" s="1" t="s">
        <v>528</v>
      </c>
      <c r="H51" s="21"/>
      <c r="I51" s="21"/>
      <c r="J51" s="21"/>
      <c r="K51" s="22"/>
    </row>
    <row r="52" spans="1:11" ht="63.75" x14ac:dyDescent="0.25">
      <c r="A52" s="17">
        <v>50</v>
      </c>
      <c r="B52" s="14">
        <v>14111519</v>
      </c>
      <c r="C52" s="1" t="s">
        <v>111</v>
      </c>
      <c r="D52" s="1" t="s">
        <v>111</v>
      </c>
      <c r="E52" s="1" t="s">
        <v>64</v>
      </c>
      <c r="F52" s="1">
        <f>13+70</f>
        <v>83</v>
      </c>
      <c r="G52" s="1" t="s">
        <v>532</v>
      </c>
      <c r="H52" s="21"/>
      <c r="I52" s="21"/>
      <c r="J52" s="21"/>
      <c r="K52" s="22"/>
    </row>
    <row r="53" spans="1:11" ht="63.75" x14ac:dyDescent="0.25">
      <c r="A53" s="17">
        <v>51</v>
      </c>
      <c r="B53" s="14">
        <v>14111519</v>
      </c>
      <c r="C53" s="1" t="s">
        <v>112</v>
      </c>
      <c r="D53" s="1" t="s">
        <v>112</v>
      </c>
      <c r="E53" s="1" t="s">
        <v>64</v>
      </c>
      <c r="F53" s="13">
        <f>50+70</f>
        <v>120</v>
      </c>
      <c r="G53" s="1" t="s">
        <v>533</v>
      </c>
      <c r="H53" s="21"/>
      <c r="I53" s="21"/>
      <c r="J53" s="21"/>
      <c r="K53" s="22"/>
    </row>
    <row r="54" spans="1:11" ht="63.75" x14ac:dyDescent="0.25">
      <c r="A54" s="17">
        <v>52</v>
      </c>
      <c r="B54" s="14">
        <v>14111519</v>
      </c>
      <c r="C54" s="1" t="s">
        <v>113</v>
      </c>
      <c r="D54" s="1" t="s">
        <v>113</v>
      </c>
      <c r="E54" s="1" t="s">
        <v>64</v>
      </c>
      <c r="F54" s="1">
        <f>11+70</f>
        <v>81</v>
      </c>
      <c r="G54" s="1" t="s">
        <v>534</v>
      </c>
      <c r="H54" s="21"/>
      <c r="I54" s="21"/>
      <c r="J54" s="21"/>
      <c r="K54" s="22"/>
    </row>
    <row r="55" spans="1:11" ht="76.5" x14ac:dyDescent="0.25">
      <c r="A55" s="17">
        <v>53</v>
      </c>
      <c r="B55" s="14">
        <v>14111519</v>
      </c>
      <c r="C55" s="1" t="s">
        <v>114</v>
      </c>
      <c r="D55" s="1" t="s">
        <v>114</v>
      </c>
      <c r="E55" s="1" t="s">
        <v>64</v>
      </c>
      <c r="F55" s="14">
        <f>9+70</f>
        <v>79</v>
      </c>
      <c r="G55" s="1" t="s">
        <v>535</v>
      </c>
      <c r="H55" s="21"/>
      <c r="I55" s="21"/>
      <c r="J55" s="21"/>
      <c r="K55" s="22"/>
    </row>
    <row r="56" spans="1:11" ht="38.25" x14ac:dyDescent="0.25">
      <c r="A56" s="17">
        <v>54</v>
      </c>
      <c r="B56" s="14">
        <v>14111519</v>
      </c>
      <c r="C56" s="1" t="s">
        <v>115</v>
      </c>
      <c r="D56" s="1" t="s">
        <v>115</v>
      </c>
      <c r="E56" s="1" t="s">
        <v>64</v>
      </c>
      <c r="F56" s="1">
        <f>146+20</f>
        <v>166</v>
      </c>
      <c r="G56" s="1" t="s">
        <v>536</v>
      </c>
      <c r="H56" s="21"/>
      <c r="I56" s="21"/>
      <c r="J56" s="21"/>
      <c r="K56" s="22"/>
    </row>
    <row r="57" spans="1:11" ht="38.25" x14ac:dyDescent="0.25">
      <c r="A57" s="17">
        <v>55</v>
      </c>
      <c r="B57" s="14">
        <v>14111519</v>
      </c>
      <c r="C57" s="1" t="s">
        <v>116</v>
      </c>
      <c r="D57" s="1" t="s">
        <v>116</v>
      </c>
      <c r="E57" s="1" t="s">
        <v>64</v>
      </c>
      <c r="F57" s="14">
        <f>200+20</f>
        <v>220</v>
      </c>
      <c r="G57" s="1" t="s">
        <v>537</v>
      </c>
      <c r="H57" s="21"/>
      <c r="I57" s="21"/>
      <c r="J57" s="21"/>
      <c r="K57" s="22"/>
    </row>
    <row r="58" spans="1:11" ht="38.25" x14ac:dyDescent="0.25">
      <c r="A58" s="17">
        <v>56</v>
      </c>
      <c r="B58" s="14">
        <v>14111519</v>
      </c>
      <c r="C58" s="1" t="s">
        <v>117</v>
      </c>
      <c r="D58" s="1" t="s">
        <v>117</v>
      </c>
      <c r="E58" s="1" t="s">
        <v>64</v>
      </c>
      <c r="F58" s="13">
        <v>150</v>
      </c>
      <c r="G58" s="1" t="s">
        <v>538</v>
      </c>
      <c r="H58" s="21"/>
      <c r="I58" s="21"/>
      <c r="J58" s="21"/>
      <c r="K58" s="22"/>
    </row>
    <row r="59" spans="1:11" ht="38.25" x14ac:dyDescent="0.25">
      <c r="A59" s="17">
        <v>57</v>
      </c>
      <c r="B59" s="1">
        <v>14111500</v>
      </c>
      <c r="C59" s="1" t="s">
        <v>118</v>
      </c>
      <c r="D59" s="1" t="s">
        <v>119</v>
      </c>
      <c r="E59" s="1" t="s">
        <v>28</v>
      </c>
      <c r="F59" s="1">
        <v>150</v>
      </c>
      <c r="G59" s="1" t="s">
        <v>515</v>
      </c>
      <c r="H59" s="21"/>
      <c r="I59" s="21"/>
      <c r="J59" s="21"/>
      <c r="K59" s="22"/>
    </row>
    <row r="60" spans="1:11" ht="25.5" x14ac:dyDescent="0.25">
      <c r="A60" s="17">
        <v>58</v>
      </c>
      <c r="B60" s="14">
        <v>14111519</v>
      </c>
      <c r="C60" s="1" t="s">
        <v>120</v>
      </c>
      <c r="D60" s="1" t="s">
        <v>121</v>
      </c>
      <c r="E60" s="1" t="s">
        <v>88</v>
      </c>
      <c r="F60" s="13">
        <v>20</v>
      </c>
      <c r="G60" s="1" t="s">
        <v>528</v>
      </c>
      <c r="H60" s="21"/>
      <c r="I60" s="21"/>
      <c r="J60" s="21"/>
      <c r="K60" s="22"/>
    </row>
    <row r="61" spans="1:11" ht="25.5" x14ac:dyDescent="0.25">
      <c r="A61" s="17">
        <v>59</v>
      </c>
      <c r="B61" s="12">
        <v>44122003</v>
      </c>
      <c r="C61" s="1" t="s">
        <v>122</v>
      </c>
      <c r="D61" s="5" t="s">
        <v>123</v>
      </c>
      <c r="E61" s="1" t="s">
        <v>13</v>
      </c>
      <c r="F61" s="1">
        <f>16+16</f>
        <v>32</v>
      </c>
      <c r="G61" s="1" t="s">
        <v>15</v>
      </c>
      <c r="H61" s="21"/>
      <c r="I61" s="21"/>
      <c r="J61" s="21"/>
      <c r="K61" s="22"/>
    </row>
    <row r="62" spans="1:11" ht="63.75" x14ac:dyDescent="0.25">
      <c r="A62" s="17">
        <v>60</v>
      </c>
      <c r="B62" s="12">
        <v>44121600</v>
      </c>
      <c r="C62" s="1" t="s">
        <v>124</v>
      </c>
      <c r="D62" s="1" t="s">
        <v>125</v>
      </c>
      <c r="E62" s="1" t="s">
        <v>13</v>
      </c>
      <c r="F62" s="14">
        <v>24</v>
      </c>
      <c r="G62" s="1" t="s">
        <v>126</v>
      </c>
      <c r="H62" s="21"/>
      <c r="I62" s="21"/>
      <c r="J62" s="21"/>
      <c r="K62" s="22"/>
    </row>
    <row r="63" spans="1:11" ht="38.25" x14ac:dyDescent="0.25">
      <c r="A63" s="17">
        <v>61</v>
      </c>
      <c r="B63" s="15">
        <v>60102900</v>
      </c>
      <c r="C63" s="1" t="s">
        <v>127</v>
      </c>
      <c r="D63" s="1" t="s">
        <v>128</v>
      </c>
      <c r="E63" s="1" t="s">
        <v>13</v>
      </c>
      <c r="F63" s="1">
        <v>5</v>
      </c>
      <c r="G63" s="1" t="s">
        <v>467</v>
      </c>
      <c r="H63" s="21"/>
      <c r="I63" s="21"/>
      <c r="J63" s="21"/>
      <c r="K63" s="22"/>
    </row>
    <row r="64" spans="1:11" ht="63.75" x14ac:dyDescent="0.25">
      <c r="A64" s="17">
        <v>62</v>
      </c>
      <c r="B64" s="1">
        <v>31201512</v>
      </c>
      <c r="C64" s="1" t="s">
        <v>129</v>
      </c>
      <c r="D64" s="1" t="s">
        <v>130</v>
      </c>
      <c r="E64" s="1" t="s">
        <v>13</v>
      </c>
      <c r="F64" s="14">
        <v>40</v>
      </c>
      <c r="G64" s="1" t="s">
        <v>468</v>
      </c>
      <c r="H64" s="21"/>
      <c r="I64" s="21"/>
      <c r="J64" s="21"/>
      <c r="K64" s="22"/>
    </row>
    <row r="65" spans="1:11" ht="51" x14ac:dyDescent="0.25">
      <c r="A65" s="17">
        <v>63</v>
      </c>
      <c r="B65" s="14">
        <v>31201515</v>
      </c>
      <c r="C65" s="1" t="s">
        <v>132</v>
      </c>
      <c r="D65" s="3" t="s">
        <v>133</v>
      </c>
      <c r="E65" s="1" t="s">
        <v>134</v>
      </c>
      <c r="F65" s="13">
        <v>25</v>
      </c>
      <c r="G65" s="1" t="s">
        <v>469</v>
      </c>
      <c r="H65" s="21"/>
      <c r="I65" s="21"/>
      <c r="J65" s="21"/>
      <c r="K65" s="22"/>
    </row>
    <row r="66" spans="1:11" ht="38.25" x14ac:dyDescent="0.25">
      <c r="A66" s="17">
        <v>64</v>
      </c>
      <c r="B66" s="12">
        <v>31201523</v>
      </c>
      <c r="C66" s="1" t="s">
        <v>135</v>
      </c>
      <c r="D66" s="1" t="s">
        <v>136</v>
      </c>
      <c r="E66" s="1" t="s">
        <v>13</v>
      </c>
      <c r="F66" s="1">
        <v>24</v>
      </c>
      <c r="G66" s="1" t="s">
        <v>126</v>
      </c>
      <c r="H66" s="21"/>
      <c r="I66" s="21"/>
      <c r="J66" s="21"/>
      <c r="K66" s="22"/>
    </row>
    <row r="67" spans="1:11" ht="76.5" x14ac:dyDescent="0.25">
      <c r="A67" s="17">
        <v>65</v>
      </c>
      <c r="B67" s="12">
        <v>41111613</v>
      </c>
      <c r="C67" s="1" t="s">
        <v>137</v>
      </c>
      <c r="D67" s="1" t="s">
        <v>138</v>
      </c>
      <c r="E67" s="1" t="s">
        <v>13</v>
      </c>
      <c r="F67" s="13">
        <v>2</v>
      </c>
      <c r="G67" s="1" t="s">
        <v>470</v>
      </c>
      <c r="H67" s="21"/>
      <c r="I67" s="21"/>
      <c r="J67" s="21"/>
      <c r="K67" s="22"/>
    </row>
    <row r="68" spans="1:11" ht="51" x14ac:dyDescent="0.25">
      <c r="A68" s="17">
        <v>66</v>
      </c>
      <c r="B68" s="1">
        <v>31201616</v>
      </c>
      <c r="C68" s="1" t="s">
        <v>139</v>
      </c>
      <c r="D68" s="1" t="s">
        <v>140</v>
      </c>
      <c r="E68" s="1" t="s">
        <v>18</v>
      </c>
      <c r="F68" s="1">
        <f>30+1+30</f>
        <v>61</v>
      </c>
      <c r="G68" s="1" t="s">
        <v>141</v>
      </c>
      <c r="H68" s="21"/>
      <c r="I68" s="21"/>
      <c r="J68" s="21"/>
      <c r="K68" s="22"/>
    </row>
    <row r="69" spans="1:11" ht="76.5" x14ac:dyDescent="0.25">
      <c r="A69" s="17">
        <v>67</v>
      </c>
      <c r="B69" s="15">
        <v>14111800</v>
      </c>
      <c r="C69" s="1" t="s">
        <v>144</v>
      </c>
      <c r="D69" s="1" t="s">
        <v>145</v>
      </c>
      <c r="E69" s="1" t="s">
        <v>13</v>
      </c>
      <c r="F69" s="14">
        <v>21</v>
      </c>
      <c r="G69" s="1" t="s">
        <v>575</v>
      </c>
      <c r="H69" s="21"/>
      <c r="I69" s="21"/>
      <c r="J69" s="21"/>
      <c r="K69" s="22"/>
    </row>
    <row r="70" spans="1:11" ht="89.25" x14ac:dyDescent="0.25">
      <c r="A70" s="17">
        <v>68</v>
      </c>
      <c r="B70" s="15">
        <v>14111800</v>
      </c>
      <c r="C70" s="1" t="s">
        <v>146</v>
      </c>
      <c r="D70" s="1" t="s">
        <v>147</v>
      </c>
      <c r="E70" s="1" t="s">
        <v>13</v>
      </c>
      <c r="F70" s="1">
        <v>40</v>
      </c>
      <c r="G70" s="1" t="s">
        <v>468</v>
      </c>
      <c r="H70" s="21"/>
      <c r="I70" s="21"/>
      <c r="J70" s="21"/>
      <c r="K70" s="22"/>
    </row>
    <row r="71" spans="1:11" ht="51" x14ac:dyDescent="0.25">
      <c r="A71" s="17">
        <v>69</v>
      </c>
      <c r="B71" s="12">
        <v>14111808</v>
      </c>
      <c r="C71" s="1" t="s">
        <v>148</v>
      </c>
      <c r="D71" s="1" t="s">
        <v>149</v>
      </c>
      <c r="E71" s="1" t="s">
        <v>13</v>
      </c>
      <c r="F71" s="14">
        <v>22</v>
      </c>
      <c r="G71" s="1" t="s">
        <v>150</v>
      </c>
      <c r="H71" s="21"/>
      <c r="I71" s="21"/>
      <c r="J71" s="21"/>
      <c r="K71" s="22"/>
    </row>
    <row r="72" spans="1:11" ht="63.75" x14ac:dyDescent="0.25">
      <c r="A72" s="17">
        <v>70</v>
      </c>
      <c r="B72" s="14">
        <v>44121615</v>
      </c>
      <c r="C72" s="1" t="s">
        <v>151</v>
      </c>
      <c r="D72" s="1" t="s">
        <v>151</v>
      </c>
      <c r="E72" s="1" t="s">
        <v>18</v>
      </c>
      <c r="F72" s="13">
        <v>80</v>
      </c>
      <c r="G72" s="1" t="s">
        <v>471</v>
      </c>
      <c r="H72" s="21"/>
      <c r="I72" s="21"/>
      <c r="J72" s="21"/>
      <c r="K72" s="22"/>
    </row>
    <row r="73" spans="1:11" ht="114.75" x14ac:dyDescent="0.25">
      <c r="A73" s="17">
        <v>71</v>
      </c>
      <c r="B73" s="1">
        <v>44121600</v>
      </c>
      <c r="C73" s="1" t="s">
        <v>152</v>
      </c>
      <c r="D73" s="1" t="s">
        <v>153</v>
      </c>
      <c r="E73" s="1" t="s">
        <v>13</v>
      </c>
      <c r="F73" s="1">
        <v>1</v>
      </c>
      <c r="G73" s="1" t="s">
        <v>154</v>
      </c>
      <c r="H73" s="21"/>
      <c r="I73" s="21"/>
      <c r="J73" s="21"/>
      <c r="K73" s="22"/>
    </row>
    <row r="74" spans="1:11" ht="38.25" x14ac:dyDescent="0.25">
      <c r="A74" s="17">
        <v>72</v>
      </c>
      <c r="B74" s="1">
        <v>44121709</v>
      </c>
      <c r="C74" s="1" t="s">
        <v>155</v>
      </c>
      <c r="D74" s="1" t="s">
        <v>156</v>
      </c>
      <c r="E74" s="1" t="s">
        <v>157</v>
      </c>
      <c r="F74" s="13">
        <v>20</v>
      </c>
      <c r="G74" s="1" t="s">
        <v>472</v>
      </c>
      <c r="H74" s="21"/>
      <c r="I74" s="21"/>
      <c r="J74" s="21"/>
      <c r="K74" s="22"/>
    </row>
    <row r="75" spans="1:11" ht="38.25" x14ac:dyDescent="0.25">
      <c r="A75" s="17">
        <v>73</v>
      </c>
      <c r="B75" s="12">
        <v>14111514</v>
      </c>
      <c r="C75" s="1" t="s">
        <v>158</v>
      </c>
      <c r="D75" s="1" t="s">
        <v>159</v>
      </c>
      <c r="E75" s="1" t="s">
        <v>13</v>
      </c>
      <c r="F75" s="1">
        <v>30</v>
      </c>
      <c r="G75" s="1" t="s">
        <v>497</v>
      </c>
      <c r="H75" s="21"/>
      <c r="I75" s="21"/>
      <c r="J75" s="21"/>
      <c r="K75" s="22"/>
    </row>
    <row r="76" spans="1:11" ht="76.5" x14ac:dyDescent="0.25">
      <c r="A76" s="17">
        <v>74</v>
      </c>
      <c r="B76" s="1">
        <v>60101902</v>
      </c>
      <c r="C76" s="1" t="s">
        <v>160</v>
      </c>
      <c r="D76" s="1" t="s">
        <v>161</v>
      </c>
      <c r="E76" s="1" t="s">
        <v>9</v>
      </c>
      <c r="F76" s="14">
        <v>15</v>
      </c>
      <c r="G76" s="1" t="s">
        <v>10</v>
      </c>
      <c r="H76" s="21"/>
      <c r="I76" s="21"/>
      <c r="J76" s="21"/>
      <c r="K76" s="22"/>
    </row>
    <row r="77" spans="1:11" ht="25.5" x14ac:dyDescent="0.25">
      <c r="A77" s="17">
        <v>75</v>
      </c>
      <c r="B77" s="15">
        <v>49181500</v>
      </c>
      <c r="C77" s="1" t="s">
        <v>162</v>
      </c>
      <c r="D77" s="1" t="s">
        <v>163</v>
      </c>
      <c r="E77" s="1" t="s">
        <v>28</v>
      </c>
      <c r="F77" s="1">
        <v>5</v>
      </c>
      <c r="G77" s="1" t="s">
        <v>164</v>
      </c>
      <c r="H77" s="21"/>
      <c r="I77" s="21"/>
      <c r="J77" s="21"/>
      <c r="K77" s="22"/>
    </row>
    <row r="78" spans="1:11" ht="38.25" x14ac:dyDescent="0.25">
      <c r="A78" s="17">
        <v>76</v>
      </c>
      <c r="B78" s="1" t="s">
        <v>165</v>
      </c>
      <c r="C78" s="1" t="s">
        <v>166</v>
      </c>
      <c r="D78" s="1" t="s">
        <v>167</v>
      </c>
      <c r="E78" s="1" t="s">
        <v>18</v>
      </c>
      <c r="F78" s="14">
        <v>30</v>
      </c>
      <c r="G78" s="1" t="s">
        <v>62</v>
      </c>
      <c r="H78" s="21"/>
      <c r="I78" s="21"/>
      <c r="J78" s="21"/>
      <c r="K78" s="22"/>
    </row>
    <row r="79" spans="1:11" ht="25.5" x14ac:dyDescent="0.25">
      <c r="A79" s="17">
        <v>77</v>
      </c>
      <c r="B79" s="1">
        <v>60123600</v>
      </c>
      <c r="C79" s="1" t="s">
        <v>168</v>
      </c>
      <c r="D79" s="1" t="s">
        <v>169</v>
      </c>
      <c r="E79" s="1" t="s">
        <v>13</v>
      </c>
      <c r="F79" s="13">
        <v>20</v>
      </c>
      <c r="G79" s="1" t="s">
        <v>170</v>
      </c>
      <c r="H79" s="21"/>
      <c r="I79" s="21"/>
      <c r="J79" s="21"/>
      <c r="K79" s="22"/>
    </row>
    <row r="80" spans="1:11" ht="38.25" x14ac:dyDescent="0.25">
      <c r="A80" s="17">
        <v>78</v>
      </c>
      <c r="B80" s="1">
        <v>60123600</v>
      </c>
      <c r="C80" s="1" t="s">
        <v>171</v>
      </c>
      <c r="D80" s="1" t="s">
        <v>171</v>
      </c>
      <c r="E80" s="1" t="s">
        <v>64</v>
      </c>
      <c r="F80" s="1">
        <v>2</v>
      </c>
      <c r="G80" s="1" t="s">
        <v>539</v>
      </c>
      <c r="H80" s="21"/>
      <c r="I80" s="21"/>
      <c r="J80" s="21"/>
      <c r="K80" s="22"/>
    </row>
    <row r="81" spans="1:11" ht="25.5" x14ac:dyDescent="0.25">
      <c r="A81" s="17">
        <v>79</v>
      </c>
      <c r="B81" s="1">
        <v>60123600</v>
      </c>
      <c r="C81" s="1" t="s">
        <v>172</v>
      </c>
      <c r="D81" s="1" t="s">
        <v>172</v>
      </c>
      <c r="E81" s="1" t="s">
        <v>64</v>
      </c>
      <c r="F81" s="13">
        <v>3</v>
      </c>
      <c r="G81" s="1" t="s">
        <v>523</v>
      </c>
      <c r="H81" s="21"/>
      <c r="I81" s="21"/>
      <c r="J81" s="21"/>
      <c r="K81" s="22"/>
    </row>
    <row r="82" spans="1:11" ht="25.5" x14ac:dyDescent="0.25">
      <c r="A82" s="17">
        <v>80</v>
      </c>
      <c r="B82" s="1">
        <v>60123600</v>
      </c>
      <c r="C82" s="1" t="s">
        <v>173</v>
      </c>
      <c r="D82" s="1" t="s">
        <v>173</v>
      </c>
      <c r="E82" s="1" t="s">
        <v>64</v>
      </c>
      <c r="F82" s="1">
        <v>1</v>
      </c>
      <c r="G82" s="1" t="s">
        <v>526</v>
      </c>
      <c r="H82" s="21"/>
      <c r="I82" s="21"/>
      <c r="J82" s="21"/>
      <c r="K82" s="22"/>
    </row>
    <row r="83" spans="1:11" ht="25.5" x14ac:dyDescent="0.25">
      <c r="A83" s="17">
        <v>81</v>
      </c>
      <c r="B83" s="1">
        <v>60123600</v>
      </c>
      <c r="C83" s="1" t="s">
        <v>174</v>
      </c>
      <c r="D83" s="1" t="s">
        <v>175</v>
      </c>
      <c r="E83" s="1" t="s">
        <v>64</v>
      </c>
      <c r="F83" s="14">
        <v>2</v>
      </c>
      <c r="G83" s="1" t="s">
        <v>539</v>
      </c>
      <c r="H83" s="21"/>
      <c r="I83" s="21"/>
      <c r="J83" s="21"/>
      <c r="K83" s="22"/>
    </row>
    <row r="84" spans="1:11" ht="25.5" x14ac:dyDescent="0.25">
      <c r="A84" s="17">
        <v>82</v>
      </c>
      <c r="B84" s="1">
        <v>60123600</v>
      </c>
      <c r="C84" s="1" t="s">
        <v>176</v>
      </c>
      <c r="D84" s="1" t="s">
        <v>176</v>
      </c>
      <c r="E84" s="1" t="s">
        <v>64</v>
      </c>
      <c r="F84" s="1">
        <v>3</v>
      </c>
      <c r="G84" s="1" t="s">
        <v>523</v>
      </c>
      <c r="H84" s="21"/>
      <c r="I84" s="21"/>
      <c r="J84" s="21"/>
      <c r="K84" s="22"/>
    </row>
    <row r="85" spans="1:11" ht="25.5" x14ac:dyDescent="0.25">
      <c r="A85" s="17">
        <v>83</v>
      </c>
      <c r="B85" s="1">
        <v>60123600</v>
      </c>
      <c r="C85" s="1" t="s">
        <v>177</v>
      </c>
      <c r="D85" s="1" t="s">
        <v>177</v>
      </c>
      <c r="E85" s="1" t="s">
        <v>64</v>
      </c>
      <c r="F85" s="14">
        <v>2</v>
      </c>
      <c r="G85" s="1" t="s">
        <v>539</v>
      </c>
      <c r="H85" s="21"/>
      <c r="I85" s="21"/>
      <c r="J85" s="21"/>
      <c r="K85" s="22"/>
    </row>
    <row r="86" spans="1:11" ht="25.5" x14ac:dyDescent="0.25">
      <c r="A86" s="17">
        <v>84</v>
      </c>
      <c r="B86" s="1">
        <v>60123600</v>
      </c>
      <c r="C86" s="1" t="s">
        <v>178</v>
      </c>
      <c r="D86" s="1" t="s">
        <v>178</v>
      </c>
      <c r="E86" s="1" t="s">
        <v>64</v>
      </c>
      <c r="F86" s="13">
        <v>1</v>
      </c>
      <c r="G86" s="1" t="s">
        <v>526</v>
      </c>
      <c r="H86" s="21"/>
      <c r="I86" s="21"/>
      <c r="J86" s="21"/>
      <c r="K86" s="22"/>
    </row>
    <row r="87" spans="1:11" ht="25.5" x14ac:dyDescent="0.25">
      <c r="A87" s="17">
        <v>85</v>
      </c>
      <c r="B87" s="1">
        <v>60123600</v>
      </c>
      <c r="C87" s="1" t="s">
        <v>179</v>
      </c>
      <c r="D87" s="1" t="s">
        <v>179</v>
      </c>
      <c r="E87" s="1" t="s">
        <v>64</v>
      </c>
      <c r="F87" s="1">
        <v>1</v>
      </c>
      <c r="G87" s="1" t="s">
        <v>526</v>
      </c>
      <c r="H87" s="21"/>
      <c r="I87" s="21"/>
      <c r="J87" s="21"/>
      <c r="K87" s="22"/>
    </row>
    <row r="88" spans="1:11" ht="25.5" x14ac:dyDescent="0.25">
      <c r="A88" s="17">
        <v>86</v>
      </c>
      <c r="B88" s="1">
        <v>44121720</v>
      </c>
      <c r="C88" s="1" t="s">
        <v>180</v>
      </c>
      <c r="D88" s="1" t="s">
        <v>181</v>
      </c>
      <c r="E88" s="1" t="s">
        <v>18</v>
      </c>
      <c r="F88" s="13">
        <v>100</v>
      </c>
      <c r="G88" s="1" t="s">
        <v>473</v>
      </c>
      <c r="H88" s="21"/>
      <c r="I88" s="21"/>
      <c r="J88" s="21"/>
      <c r="K88" s="22"/>
    </row>
    <row r="89" spans="1:11" ht="38.25" x14ac:dyDescent="0.25">
      <c r="A89" s="17">
        <v>87</v>
      </c>
      <c r="B89" s="12">
        <v>14111537</v>
      </c>
      <c r="C89" s="1" t="s">
        <v>182</v>
      </c>
      <c r="D89" s="1" t="s">
        <v>183</v>
      </c>
      <c r="E89" s="1" t="s">
        <v>13</v>
      </c>
      <c r="F89" s="1">
        <v>40</v>
      </c>
      <c r="G89" s="1" t="s">
        <v>519</v>
      </c>
      <c r="H89" s="21"/>
      <c r="I89" s="21"/>
      <c r="J89" s="21"/>
      <c r="K89" s="22"/>
    </row>
    <row r="90" spans="1:11" ht="51" x14ac:dyDescent="0.25">
      <c r="A90" s="17">
        <v>88</v>
      </c>
      <c r="B90" s="12">
        <v>60121303</v>
      </c>
      <c r="C90" s="1" t="s">
        <v>184</v>
      </c>
      <c r="D90" s="1" t="s">
        <v>184</v>
      </c>
      <c r="E90" s="1" t="s">
        <v>13</v>
      </c>
      <c r="F90" s="14">
        <f>20+30</f>
        <v>50</v>
      </c>
      <c r="G90" s="1" t="s">
        <v>540</v>
      </c>
      <c r="H90" s="21"/>
      <c r="I90" s="21"/>
      <c r="J90" s="21"/>
      <c r="K90" s="22"/>
    </row>
    <row r="91" spans="1:11" ht="51" x14ac:dyDescent="0.25">
      <c r="A91" s="17">
        <v>89</v>
      </c>
      <c r="B91" s="1">
        <v>14111500</v>
      </c>
      <c r="C91" s="1" t="s">
        <v>221</v>
      </c>
      <c r="D91" s="1" t="s">
        <v>222</v>
      </c>
      <c r="E91" s="1" t="s">
        <v>18</v>
      </c>
      <c r="F91" s="1">
        <v>10</v>
      </c>
      <c r="G91" s="1" t="s">
        <v>223</v>
      </c>
      <c r="H91" s="21"/>
      <c r="I91" s="21"/>
      <c r="J91" s="21"/>
      <c r="K91" s="22"/>
    </row>
    <row r="92" spans="1:11" ht="51" x14ac:dyDescent="0.25">
      <c r="A92" s="17">
        <v>90</v>
      </c>
      <c r="B92" s="1">
        <v>14111500</v>
      </c>
      <c r="C92" s="1" t="s">
        <v>221</v>
      </c>
      <c r="D92" s="1" t="s">
        <v>224</v>
      </c>
      <c r="E92" s="1" t="s">
        <v>18</v>
      </c>
      <c r="F92" s="14">
        <v>30</v>
      </c>
      <c r="G92" s="1" t="s">
        <v>62</v>
      </c>
      <c r="H92" s="21"/>
      <c r="I92" s="21"/>
      <c r="J92" s="21"/>
      <c r="K92" s="22"/>
    </row>
    <row r="93" spans="1:11" ht="25.5" x14ac:dyDescent="0.25">
      <c r="A93" s="17">
        <v>91</v>
      </c>
      <c r="B93" s="1">
        <v>14111500</v>
      </c>
      <c r="C93" s="1" t="s">
        <v>185</v>
      </c>
      <c r="D93" s="1" t="s">
        <v>186</v>
      </c>
      <c r="E93" s="1" t="s">
        <v>13</v>
      </c>
      <c r="F93" s="13">
        <v>17</v>
      </c>
      <c r="G93" s="1" t="s">
        <v>530</v>
      </c>
      <c r="H93" s="21"/>
      <c r="I93" s="21"/>
      <c r="J93" s="21"/>
      <c r="K93" s="22"/>
    </row>
    <row r="94" spans="1:11" ht="38.25" x14ac:dyDescent="0.25">
      <c r="A94" s="17">
        <v>92</v>
      </c>
      <c r="B94" s="1">
        <v>14111500</v>
      </c>
      <c r="C94" s="1" t="s">
        <v>187</v>
      </c>
      <c r="D94" s="1" t="s">
        <v>188</v>
      </c>
      <c r="E94" s="1" t="s">
        <v>13</v>
      </c>
      <c r="F94" s="1">
        <v>3</v>
      </c>
      <c r="G94" s="1" t="s">
        <v>523</v>
      </c>
      <c r="H94" s="21"/>
      <c r="I94" s="21"/>
      <c r="J94" s="21"/>
      <c r="K94" s="22"/>
    </row>
    <row r="95" spans="1:11" ht="25.5" x14ac:dyDescent="0.25">
      <c r="A95" s="17">
        <v>93</v>
      </c>
      <c r="B95" s="1">
        <v>14111500</v>
      </c>
      <c r="C95" s="1" t="s">
        <v>189</v>
      </c>
      <c r="D95" s="1" t="s">
        <v>190</v>
      </c>
      <c r="E95" s="1" t="s">
        <v>13</v>
      </c>
      <c r="F95" s="13">
        <v>18</v>
      </c>
      <c r="G95" s="1" t="s">
        <v>541</v>
      </c>
      <c r="H95" s="21"/>
      <c r="I95" s="21"/>
      <c r="J95" s="21"/>
      <c r="K95" s="22"/>
    </row>
    <row r="96" spans="1:11" ht="25.5" x14ac:dyDescent="0.25">
      <c r="A96" s="17">
        <v>94</v>
      </c>
      <c r="B96" s="1">
        <v>14111500</v>
      </c>
      <c r="C96" s="1" t="s">
        <v>191</v>
      </c>
      <c r="D96" s="1" t="s">
        <v>192</v>
      </c>
      <c r="E96" s="1" t="s">
        <v>13</v>
      </c>
      <c r="F96" s="1">
        <v>1</v>
      </c>
      <c r="G96" s="1" t="s">
        <v>526</v>
      </c>
      <c r="H96" s="21"/>
      <c r="I96" s="21"/>
      <c r="J96" s="21"/>
      <c r="K96" s="22"/>
    </row>
    <row r="97" spans="1:11" ht="38.25" x14ac:dyDescent="0.25">
      <c r="A97" s="17">
        <v>95</v>
      </c>
      <c r="B97" s="1">
        <v>14111500</v>
      </c>
      <c r="C97" s="1" t="s">
        <v>218</v>
      </c>
      <c r="D97" s="1" t="s">
        <v>219</v>
      </c>
      <c r="E97" s="1" t="s">
        <v>220</v>
      </c>
      <c r="F97" s="14">
        <v>60</v>
      </c>
      <c r="G97" s="1" t="s">
        <v>573</v>
      </c>
      <c r="H97" s="21"/>
      <c r="I97" s="21"/>
      <c r="J97" s="21"/>
      <c r="K97" s="22"/>
    </row>
    <row r="98" spans="1:11" ht="38.25" x14ac:dyDescent="0.25">
      <c r="A98" s="17">
        <v>96</v>
      </c>
      <c r="B98" s="1">
        <v>14111500</v>
      </c>
      <c r="C98" s="1" t="s">
        <v>225</v>
      </c>
      <c r="D98" s="1" t="s">
        <v>226</v>
      </c>
      <c r="E98" s="1" t="s">
        <v>18</v>
      </c>
      <c r="F98" s="1">
        <v>30</v>
      </c>
      <c r="G98" s="1" t="s">
        <v>62</v>
      </c>
      <c r="H98" s="21"/>
      <c r="I98" s="21"/>
      <c r="J98" s="21"/>
      <c r="K98" s="22"/>
    </row>
    <row r="99" spans="1:11" ht="102" x14ac:dyDescent="0.25">
      <c r="A99" s="17">
        <v>97</v>
      </c>
      <c r="B99" s="1">
        <v>14111500</v>
      </c>
      <c r="C99" s="1" t="s">
        <v>193</v>
      </c>
      <c r="D99" s="1" t="s">
        <v>193</v>
      </c>
      <c r="E99" s="1" t="s">
        <v>18</v>
      </c>
      <c r="F99" s="14">
        <v>30</v>
      </c>
      <c r="G99" s="1" t="s">
        <v>474</v>
      </c>
      <c r="H99" s="21"/>
      <c r="I99" s="21"/>
      <c r="J99" s="21"/>
      <c r="K99" s="22"/>
    </row>
    <row r="100" spans="1:11" ht="25.5" x14ac:dyDescent="0.25">
      <c r="A100" s="17">
        <v>98</v>
      </c>
      <c r="B100" s="1">
        <v>14111500</v>
      </c>
      <c r="C100" s="1" t="s">
        <v>194</v>
      </c>
      <c r="D100" s="1" t="s">
        <v>195</v>
      </c>
      <c r="E100" s="1" t="s">
        <v>13</v>
      </c>
      <c r="F100" s="13">
        <v>4</v>
      </c>
      <c r="G100" s="1" t="s">
        <v>531</v>
      </c>
      <c r="H100" s="21"/>
      <c r="I100" s="21"/>
      <c r="J100" s="21"/>
      <c r="K100" s="22"/>
    </row>
    <row r="101" spans="1:11" ht="25.5" x14ac:dyDescent="0.25">
      <c r="A101" s="17">
        <v>99</v>
      </c>
      <c r="B101" s="1">
        <v>14111500</v>
      </c>
      <c r="C101" s="1" t="s">
        <v>196</v>
      </c>
      <c r="D101" s="1" t="s">
        <v>197</v>
      </c>
      <c r="E101" s="1" t="s">
        <v>13</v>
      </c>
      <c r="F101" s="1">
        <v>5</v>
      </c>
      <c r="G101" s="1" t="s">
        <v>542</v>
      </c>
      <c r="H101" s="21"/>
      <c r="I101" s="21"/>
      <c r="J101" s="21"/>
      <c r="K101" s="22"/>
    </row>
    <row r="102" spans="1:11" ht="51" x14ac:dyDescent="0.25">
      <c r="A102" s="17">
        <v>100</v>
      </c>
      <c r="B102" s="1">
        <v>14111500</v>
      </c>
      <c r="C102" s="1" t="s">
        <v>198</v>
      </c>
      <c r="D102" s="1" t="s">
        <v>199</v>
      </c>
      <c r="E102" s="1" t="s">
        <v>13</v>
      </c>
      <c r="F102" s="13">
        <v>4</v>
      </c>
      <c r="G102" s="1" t="s">
        <v>531</v>
      </c>
      <c r="H102" s="21"/>
      <c r="I102" s="21"/>
      <c r="J102" s="21"/>
      <c r="K102" s="22"/>
    </row>
    <row r="103" spans="1:11" ht="25.5" x14ac:dyDescent="0.25">
      <c r="A103" s="17">
        <v>101</v>
      </c>
      <c r="B103" s="1">
        <v>14111500</v>
      </c>
      <c r="C103" s="1" t="s">
        <v>200</v>
      </c>
      <c r="D103" s="1" t="s">
        <v>201</v>
      </c>
      <c r="E103" s="1" t="s">
        <v>13</v>
      </c>
      <c r="F103" s="1">
        <v>3</v>
      </c>
      <c r="G103" s="1" t="s">
        <v>523</v>
      </c>
      <c r="H103" s="21"/>
      <c r="I103" s="21"/>
      <c r="J103" s="21"/>
      <c r="K103" s="22"/>
    </row>
    <row r="104" spans="1:11" ht="25.5" x14ac:dyDescent="0.25">
      <c r="A104" s="17">
        <v>102</v>
      </c>
      <c r="B104" s="1">
        <v>14111500</v>
      </c>
      <c r="C104" s="1" t="s">
        <v>202</v>
      </c>
      <c r="D104" s="1" t="s">
        <v>203</v>
      </c>
      <c r="E104" s="1" t="s">
        <v>13</v>
      </c>
      <c r="F104" s="14">
        <v>5</v>
      </c>
      <c r="G104" s="1" t="s">
        <v>542</v>
      </c>
      <c r="H104" s="21"/>
      <c r="I104" s="21"/>
      <c r="J104" s="21"/>
      <c r="K104" s="22"/>
    </row>
    <row r="105" spans="1:11" ht="153" x14ac:dyDescent="0.25">
      <c r="A105" s="17">
        <v>103</v>
      </c>
      <c r="B105" s="1">
        <v>14111500</v>
      </c>
      <c r="C105" s="1" t="s">
        <v>204</v>
      </c>
      <c r="D105" s="1" t="s">
        <v>205</v>
      </c>
      <c r="E105" s="1" t="s">
        <v>13</v>
      </c>
      <c r="F105" s="1">
        <v>40</v>
      </c>
      <c r="G105" s="1" t="s">
        <v>468</v>
      </c>
      <c r="H105" s="21"/>
      <c r="I105" s="21"/>
      <c r="J105" s="21"/>
      <c r="K105" s="22"/>
    </row>
    <row r="106" spans="1:11" ht="140.25" x14ac:dyDescent="0.25">
      <c r="A106" s="17">
        <v>104</v>
      </c>
      <c r="B106" s="1">
        <v>14111500</v>
      </c>
      <c r="C106" s="1" t="s">
        <v>206</v>
      </c>
      <c r="D106" s="1" t="s">
        <v>207</v>
      </c>
      <c r="E106" s="1" t="s">
        <v>13</v>
      </c>
      <c r="F106" s="14">
        <v>220</v>
      </c>
      <c r="G106" s="1" t="s">
        <v>475</v>
      </c>
      <c r="H106" s="21"/>
      <c r="I106" s="21"/>
      <c r="J106" s="21"/>
      <c r="K106" s="22"/>
    </row>
    <row r="107" spans="1:11" ht="140.25" x14ac:dyDescent="0.25">
      <c r="A107" s="17">
        <v>105</v>
      </c>
      <c r="B107" s="1">
        <v>14111500</v>
      </c>
      <c r="C107" s="1" t="s">
        <v>208</v>
      </c>
      <c r="D107" s="1" t="s">
        <v>209</v>
      </c>
      <c r="E107" s="1" t="s">
        <v>13</v>
      </c>
      <c r="F107" s="13">
        <v>220</v>
      </c>
      <c r="G107" s="1" t="s">
        <v>476</v>
      </c>
      <c r="H107" s="21"/>
      <c r="I107" s="21"/>
      <c r="J107" s="21"/>
      <c r="K107" s="22"/>
    </row>
    <row r="108" spans="1:11" ht="140.25" x14ac:dyDescent="0.25">
      <c r="A108" s="17">
        <v>106</v>
      </c>
      <c r="B108" s="1">
        <v>14111500</v>
      </c>
      <c r="C108" s="1" t="s">
        <v>210</v>
      </c>
      <c r="D108" s="1" t="s">
        <v>211</v>
      </c>
      <c r="E108" s="1" t="s">
        <v>13</v>
      </c>
      <c r="F108" s="1">
        <v>220</v>
      </c>
      <c r="G108" s="1" t="s">
        <v>476</v>
      </c>
      <c r="H108" s="21"/>
      <c r="I108" s="21"/>
      <c r="J108" s="21"/>
      <c r="K108" s="22"/>
    </row>
    <row r="109" spans="1:11" ht="140.25" x14ac:dyDescent="0.25">
      <c r="A109" s="17">
        <v>107</v>
      </c>
      <c r="B109" s="1">
        <v>14111500</v>
      </c>
      <c r="C109" s="1" t="s">
        <v>227</v>
      </c>
      <c r="D109" s="1" t="s">
        <v>228</v>
      </c>
      <c r="E109" s="1" t="s">
        <v>13</v>
      </c>
      <c r="F109" s="13">
        <v>220</v>
      </c>
      <c r="G109" s="1" t="s">
        <v>476</v>
      </c>
      <c r="H109" s="21"/>
      <c r="I109" s="21"/>
      <c r="J109" s="21"/>
      <c r="K109" s="22"/>
    </row>
    <row r="110" spans="1:11" ht="51" x14ac:dyDescent="0.25">
      <c r="A110" s="17">
        <v>108</v>
      </c>
      <c r="B110" s="1">
        <v>14111500</v>
      </c>
      <c r="C110" s="1" t="s">
        <v>212</v>
      </c>
      <c r="D110" s="1" t="s">
        <v>213</v>
      </c>
      <c r="E110" s="1" t="s">
        <v>13</v>
      </c>
      <c r="F110" s="1">
        <v>220</v>
      </c>
      <c r="G110" s="1" t="s">
        <v>570</v>
      </c>
      <c r="H110" s="21"/>
      <c r="I110" s="21"/>
      <c r="J110" s="21"/>
      <c r="K110" s="22"/>
    </row>
    <row r="111" spans="1:11" ht="38.25" x14ac:dyDescent="0.25">
      <c r="A111" s="17">
        <v>109</v>
      </c>
      <c r="B111" s="1">
        <v>14111500</v>
      </c>
      <c r="C111" s="1" t="s">
        <v>214</v>
      </c>
      <c r="D111" s="1" t="s">
        <v>215</v>
      </c>
      <c r="E111" s="1" t="s">
        <v>13</v>
      </c>
      <c r="F111" s="14">
        <v>20</v>
      </c>
      <c r="G111" s="1" t="s">
        <v>528</v>
      </c>
      <c r="H111" s="21"/>
      <c r="I111" s="21"/>
      <c r="J111" s="21"/>
      <c r="K111" s="22"/>
    </row>
    <row r="112" spans="1:11" ht="25.5" x14ac:dyDescent="0.25">
      <c r="A112" s="17">
        <v>110</v>
      </c>
      <c r="B112" s="1">
        <v>14111500</v>
      </c>
      <c r="C112" s="1" t="s">
        <v>216</v>
      </c>
      <c r="D112" s="1" t="s">
        <v>217</v>
      </c>
      <c r="E112" s="1" t="s">
        <v>13</v>
      </c>
      <c r="F112" s="1">
        <v>6</v>
      </c>
      <c r="G112" s="1" t="s">
        <v>543</v>
      </c>
      <c r="H112" s="21"/>
      <c r="I112" s="21"/>
      <c r="J112" s="21"/>
      <c r="K112" s="22"/>
    </row>
    <row r="113" spans="1:11" ht="89.25" x14ac:dyDescent="0.25">
      <c r="A113" s="17">
        <v>111</v>
      </c>
      <c r="B113" s="12">
        <v>44122011</v>
      </c>
      <c r="C113" s="1" t="s">
        <v>229</v>
      </c>
      <c r="D113" s="1" t="s">
        <v>229</v>
      </c>
      <c r="E113" s="1" t="s">
        <v>13</v>
      </c>
      <c r="F113" s="14">
        <v>400</v>
      </c>
      <c r="G113" s="1" t="s">
        <v>477</v>
      </c>
      <c r="H113" s="21"/>
      <c r="I113" s="21"/>
      <c r="J113" s="21"/>
      <c r="K113" s="22"/>
    </row>
    <row r="114" spans="1:11" ht="102" x14ac:dyDescent="0.25">
      <c r="A114" s="17">
        <v>112</v>
      </c>
      <c r="B114" s="1">
        <v>44122011</v>
      </c>
      <c r="C114" s="1" t="s">
        <v>230</v>
      </c>
      <c r="D114" s="1" t="s">
        <v>231</v>
      </c>
      <c r="E114" s="1" t="s">
        <v>232</v>
      </c>
      <c r="F114" s="13">
        <v>400</v>
      </c>
      <c r="G114" s="1" t="s">
        <v>478</v>
      </c>
      <c r="H114" s="21"/>
      <c r="I114" s="21"/>
      <c r="J114" s="21"/>
      <c r="K114" s="22"/>
    </row>
    <row r="115" spans="1:11" ht="161.25" x14ac:dyDescent="0.25">
      <c r="A115" s="17">
        <v>113</v>
      </c>
      <c r="B115" s="1">
        <v>14111800</v>
      </c>
      <c r="C115" s="1" t="s">
        <v>233</v>
      </c>
      <c r="D115" s="1" t="s">
        <v>233</v>
      </c>
      <c r="E115" s="1" t="s">
        <v>13</v>
      </c>
      <c r="F115" s="1">
        <v>50</v>
      </c>
      <c r="G115" s="1" t="s">
        <v>479</v>
      </c>
      <c r="H115" s="21"/>
      <c r="I115" s="21"/>
      <c r="J115" s="21"/>
      <c r="K115" s="22"/>
    </row>
    <row r="116" spans="1:11" ht="83.25" x14ac:dyDescent="0.25">
      <c r="A116" s="17">
        <v>114</v>
      </c>
      <c r="B116" s="14">
        <v>14111812</v>
      </c>
      <c r="C116" s="1" t="s">
        <v>234</v>
      </c>
      <c r="D116" s="1" t="s">
        <v>235</v>
      </c>
      <c r="E116" s="1" t="s">
        <v>18</v>
      </c>
      <c r="F116" s="13">
        <v>50</v>
      </c>
      <c r="G116" s="1" t="s">
        <v>480</v>
      </c>
      <c r="H116" s="21"/>
      <c r="I116" s="21"/>
      <c r="J116" s="21"/>
      <c r="K116" s="22"/>
    </row>
    <row r="117" spans="1:11" ht="38.25" x14ac:dyDescent="0.25">
      <c r="A117" s="17">
        <v>115</v>
      </c>
      <c r="B117" s="1">
        <v>14111800</v>
      </c>
      <c r="C117" s="1" t="s">
        <v>237</v>
      </c>
      <c r="D117" s="1" t="s">
        <v>238</v>
      </c>
      <c r="E117" s="1" t="s">
        <v>13</v>
      </c>
      <c r="F117" s="1">
        <v>85</v>
      </c>
      <c r="G117" s="1" t="s">
        <v>236</v>
      </c>
      <c r="H117" s="21"/>
      <c r="I117" s="21"/>
      <c r="J117" s="21"/>
      <c r="K117" s="22"/>
    </row>
    <row r="118" spans="1:11" ht="38.25" x14ac:dyDescent="0.25">
      <c r="A118" s="17">
        <v>116</v>
      </c>
      <c r="B118" s="1">
        <v>14111800</v>
      </c>
      <c r="C118" s="1" t="s">
        <v>239</v>
      </c>
      <c r="D118" s="1" t="s">
        <v>240</v>
      </c>
      <c r="E118" s="1" t="s">
        <v>13</v>
      </c>
      <c r="F118" s="14">
        <v>50</v>
      </c>
      <c r="G118" s="1" t="s">
        <v>493</v>
      </c>
      <c r="H118" s="21"/>
      <c r="I118" s="21"/>
      <c r="J118" s="21"/>
      <c r="K118" s="22"/>
    </row>
    <row r="119" spans="1:11" ht="89.25" x14ac:dyDescent="0.25">
      <c r="A119" s="17">
        <v>117</v>
      </c>
      <c r="B119" s="1">
        <v>44122104</v>
      </c>
      <c r="C119" s="1" t="s">
        <v>242</v>
      </c>
      <c r="D119" s="1" t="s">
        <v>243</v>
      </c>
      <c r="E119" s="1" t="s">
        <v>244</v>
      </c>
      <c r="F119" s="1">
        <v>80</v>
      </c>
      <c r="G119" s="1" t="s">
        <v>481</v>
      </c>
      <c r="H119" s="21"/>
      <c r="I119" s="21"/>
      <c r="J119" s="21"/>
      <c r="K119" s="22"/>
    </row>
    <row r="120" spans="1:11" ht="63.75" x14ac:dyDescent="0.25">
      <c r="A120" s="17">
        <v>118</v>
      </c>
      <c r="B120" s="14">
        <v>27112120</v>
      </c>
      <c r="C120" s="1" t="s">
        <v>245</v>
      </c>
      <c r="D120" s="1" t="s">
        <v>245</v>
      </c>
      <c r="E120" s="1" t="s">
        <v>18</v>
      </c>
      <c r="F120" s="14">
        <v>25</v>
      </c>
      <c r="G120" s="1" t="s">
        <v>246</v>
      </c>
      <c r="H120" s="21"/>
      <c r="I120" s="21"/>
      <c r="J120" s="21"/>
      <c r="K120" s="22"/>
    </row>
    <row r="121" spans="1:11" ht="38.25" x14ac:dyDescent="0.25">
      <c r="A121" s="17">
        <v>119</v>
      </c>
      <c r="B121" s="12">
        <v>31162404</v>
      </c>
      <c r="C121" s="1" t="s">
        <v>247</v>
      </c>
      <c r="D121" s="1" t="s">
        <v>248</v>
      </c>
      <c r="E121" s="1" t="s">
        <v>13</v>
      </c>
      <c r="F121" s="13">
        <v>5</v>
      </c>
      <c r="G121" s="1" t="s">
        <v>164</v>
      </c>
      <c r="H121" s="21"/>
      <c r="I121" s="21"/>
      <c r="J121" s="21"/>
      <c r="K121" s="22"/>
    </row>
    <row r="122" spans="1:11" ht="63.75" x14ac:dyDescent="0.25">
      <c r="A122" s="17">
        <v>120</v>
      </c>
      <c r="B122" s="16">
        <v>44121615</v>
      </c>
      <c r="C122" s="4" t="s">
        <v>249</v>
      </c>
      <c r="D122" s="4" t="s">
        <v>249</v>
      </c>
      <c r="E122" s="4" t="s">
        <v>28</v>
      </c>
      <c r="F122" s="4">
        <v>8</v>
      </c>
      <c r="G122" s="4" t="s">
        <v>574</v>
      </c>
      <c r="H122" s="21"/>
      <c r="I122" s="21"/>
      <c r="J122" s="21"/>
      <c r="K122" s="22"/>
    </row>
    <row r="123" spans="1:11" ht="76.5" x14ac:dyDescent="0.25">
      <c r="A123" s="17">
        <v>121</v>
      </c>
      <c r="B123" s="1">
        <v>44122107</v>
      </c>
      <c r="C123" s="1" t="s">
        <v>250</v>
      </c>
      <c r="D123" s="1" t="s">
        <v>251</v>
      </c>
      <c r="E123" s="1" t="s">
        <v>157</v>
      </c>
      <c r="F123" s="13">
        <v>60</v>
      </c>
      <c r="G123" s="1" t="s">
        <v>516</v>
      </c>
      <c r="H123" s="21"/>
      <c r="I123" s="21"/>
      <c r="J123" s="21"/>
      <c r="K123" s="22"/>
    </row>
    <row r="124" spans="1:11" ht="51" x14ac:dyDescent="0.25">
      <c r="A124" s="17">
        <v>122</v>
      </c>
      <c r="B124" s="1">
        <v>14111533</v>
      </c>
      <c r="C124" s="1" t="s">
        <v>252</v>
      </c>
      <c r="D124" s="1" t="s">
        <v>253</v>
      </c>
      <c r="E124" s="1" t="s">
        <v>13</v>
      </c>
      <c r="F124" s="1">
        <v>150</v>
      </c>
      <c r="G124" s="1" t="s">
        <v>482</v>
      </c>
      <c r="H124" s="21"/>
      <c r="I124" s="21"/>
      <c r="J124" s="21"/>
      <c r="K124" s="22"/>
    </row>
    <row r="125" spans="1:11" ht="102" x14ac:dyDescent="0.25">
      <c r="A125" s="17">
        <v>123</v>
      </c>
      <c r="B125" s="1">
        <v>14111800</v>
      </c>
      <c r="C125" s="1" t="s">
        <v>254</v>
      </c>
      <c r="D125" s="1" t="s">
        <v>254</v>
      </c>
      <c r="E125" s="1" t="s">
        <v>18</v>
      </c>
      <c r="F125" s="14">
        <f>44+20</f>
        <v>64</v>
      </c>
      <c r="G125" s="1" t="s">
        <v>142</v>
      </c>
      <c r="H125" s="21"/>
      <c r="I125" s="21"/>
      <c r="J125" s="21"/>
      <c r="K125" s="22"/>
    </row>
    <row r="126" spans="1:11" ht="25.5" x14ac:dyDescent="0.25">
      <c r="A126" s="17">
        <v>124</v>
      </c>
      <c r="B126" s="1">
        <v>60141102</v>
      </c>
      <c r="C126" s="1" t="s">
        <v>255</v>
      </c>
      <c r="D126" s="1" t="s">
        <v>256</v>
      </c>
      <c r="E126" s="1" t="s">
        <v>108</v>
      </c>
      <c r="F126" s="1">
        <v>5</v>
      </c>
      <c r="G126" s="1" t="s">
        <v>143</v>
      </c>
      <c r="H126" s="21"/>
      <c r="I126" s="21"/>
      <c r="J126" s="21"/>
      <c r="K126" s="22"/>
    </row>
    <row r="127" spans="1:11" ht="63.75" x14ac:dyDescent="0.25">
      <c r="A127" s="17">
        <v>125</v>
      </c>
      <c r="B127" s="1">
        <v>44122030</v>
      </c>
      <c r="C127" s="1" t="s">
        <v>257</v>
      </c>
      <c r="D127" s="1" t="s">
        <v>258</v>
      </c>
      <c r="E127" s="1" t="s">
        <v>13</v>
      </c>
      <c r="F127" s="14">
        <v>90</v>
      </c>
      <c r="G127" s="1" t="s">
        <v>483</v>
      </c>
      <c r="H127" s="21"/>
      <c r="I127" s="21"/>
      <c r="J127" s="21"/>
      <c r="K127" s="22"/>
    </row>
    <row r="128" spans="1:11" ht="89.25" x14ac:dyDescent="0.25">
      <c r="A128" s="17">
        <v>126</v>
      </c>
      <c r="B128" s="1">
        <v>44121707</v>
      </c>
      <c r="C128" s="1" t="s">
        <v>259</v>
      </c>
      <c r="D128" s="1" t="s">
        <v>260</v>
      </c>
      <c r="E128" s="1" t="s">
        <v>108</v>
      </c>
      <c r="F128" s="13">
        <v>30</v>
      </c>
      <c r="G128" s="1" t="s">
        <v>62</v>
      </c>
      <c r="H128" s="21"/>
      <c r="I128" s="21"/>
      <c r="J128" s="21"/>
      <c r="K128" s="22"/>
    </row>
    <row r="129" spans="1:11" ht="76.5" x14ac:dyDescent="0.25">
      <c r="A129" s="17">
        <v>127</v>
      </c>
      <c r="B129" s="12">
        <v>44121706</v>
      </c>
      <c r="C129" s="1" t="s">
        <v>261</v>
      </c>
      <c r="D129" s="1" t="s">
        <v>262</v>
      </c>
      <c r="E129" s="1" t="s">
        <v>13</v>
      </c>
      <c r="F129" s="1">
        <v>110</v>
      </c>
      <c r="G129" s="1" t="s">
        <v>569</v>
      </c>
      <c r="H129" s="21"/>
      <c r="I129" s="21"/>
      <c r="J129" s="21"/>
      <c r="K129" s="22"/>
    </row>
    <row r="130" spans="1:11" ht="63.75" x14ac:dyDescent="0.25">
      <c r="A130" s="17">
        <v>128</v>
      </c>
      <c r="B130" s="12">
        <v>44122011</v>
      </c>
      <c r="C130" s="1" t="s">
        <v>263</v>
      </c>
      <c r="D130" s="1" t="s">
        <v>264</v>
      </c>
      <c r="E130" s="1" t="s">
        <v>13</v>
      </c>
      <c r="F130" s="13">
        <v>30</v>
      </c>
      <c r="G130" s="1" t="s">
        <v>29</v>
      </c>
      <c r="H130" s="21"/>
      <c r="I130" s="21"/>
      <c r="J130" s="21"/>
      <c r="K130" s="22"/>
    </row>
    <row r="131" spans="1:11" ht="76.5" x14ac:dyDescent="0.25">
      <c r="A131" s="17">
        <v>129</v>
      </c>
      <c r="B131" s="12">
        <v>44122011</v>
      </c>
      <c r="C131" s="1" t="s">
        <v>265</v>
      </c>
      <c r="D131" s="1" t="s">
        <v>266</v>
      </c>
      <c r="E131" s="1" t="s">
        <v>13</v>
      </c>
      <c r="F131" s="1">
        <v>20</v>
      </c>
      <c r="G131" s="1" t="s">
        <v>528</v>
      </c>
      <c r="H131" s="21"/>
      <c r="I131" s="21"/>
      <c r="J131" s="21"/>
      <c r="K131" s="22"/>
    </row>
    <row r="132" spans="1:11" ht="25.5" x14ac:dyDescent="0.25">
      <c r="A132" s="17">
        <v>130</v>
      </c>
      <c r="B132" s="14">
        <v>14111808</v>
      </c>
      <c r="C132" s="1" t="s">
        <v>267</v>
      </c>
      <c r="D132" s="1" t="s">
        <v>267</v>
      </c>
      <c r="E132" s="1" t="s">
        <v>18</v>
      </c>
      <c r="F132" s="14">
        <v>22</v>
      </c>
      <c r="G132" s="1" t="s">
        <v>150</v>
      </c>
      <c r="H132" s="21"/>
      <c r="I132" s="21"/>
      <c r="J132" s="21"/>
      <c r="K132" s="22"/>
    </row>
    <row r="133" spans="1:11" ht="76.5" x14ac:dyDescent="0.25">
      <c r="A133" s="17">
        <v>131</v>
      </c>
      <c r="B133" s="14">
        <v>14111514</v>
      </c>
      <c r="C133" s="1" t="s">
        <v>268</v>
      </c>
      <c r="D133" s="1" t="s">
        <v>269</v>
      </c>
      <c r="E133" s="1" t="s">
        <v>18</v>
      </c>
      <c r="F133" s="1">
        <v>22</v>
      </c>
      <c r="G133" s="1" t="s">
        <v>150</v>
      </c>
      <c r="H133" s="21"/>
      <c r="I133" s="21"/>
      <c r="J133" s="21"/>
      <c r="K133" s="22"/>
    </row>
    <row r="134" spans="1:11" ht="25.5" x14ac:dyDescent="0.25">
      <c r="A134" s="17">
        <v>132</v>
      </c>
      <c r="B134" s="14">
        <v>14111531</v>
      </c>
      <c r="C134" s="1" t="s">
        <v>270</v>
      </c>
      <c r="D134" s="6" t="s">
        <v>271</v>
      </c>
      <c r="E134" s="1" t="s">
        <v>13</v>
      </c>
      <c r="F134" s="14">
        <v>1</v>
      </c>
      <c r="G134" s="1" t="s">
        <v>272</v>
      </c>
      <c r="H134" s="21"/>
      <c r="I134" s="21"/>
      <c r="J134" s="21"/>
      <c r="K134" s="22"/>
    </row>
    <row r="135" spans="1:11" ht="25.5" x14ac:dyDescent="0.25">
      <c r="A135" s="17">
        <v>133</v>
      </c>
      <c r="B135" s="12">
        <v>14111808</v>
      </c>
      <c r="C135" s="1" t="s">
        <v>273</v>
      </c>
      <c r="D135" s="1" t="s">
        <v>274</v>
      </c>
      <c r="E135" s="1" t="s">
        <v>13</v>
      </c>
      <c r="F135" s="13">
        <v>15</v>
      </c>
      <c r="G135" s="1" t="s">
        <v>484</v>
      </c>
      <c r="H135" s="21"/>
      <c r="I135" s="21"/>
      <c r="J135" s="21"/>
      <c r="K135" s="22"/>
    </row>
    <row r="136" spans="1:11" ht="38.25" x14ac:dyDescent="0.25">
      <c r="A136" s="17">
        <v>134</v>
      </c>
      <c r="B136" s="12">
        <v>14111808</v>
      </c>
      <c r="C136" s="1" t="s">
        <v>275</v>
      </c>
      <c r="D136" s="1" t="s">
        <v>275</v>
      </c>
      <c r="E136" s="1" t="s">
        <v>28</v>
      </c>
      <c r="F136" s="1">
        <v>22</v>
      </c>
      <c r="G136" s="1" t="s">
        <v>150</v>
      </c>
      <c r="H136" s="21"/>
      <c r="I136" s="21"/>
      <c r="J136" s="21"/>
      <c r="K136" s="22"/>
    </row>
    <row r="137" spans="1:11" ht="38.25" x14ac:dyDescent="0.25">
      <c r="A137" s="17">
        <v>135</v>
      </c>
      <c r="B137" s="12">
        <v>14111808</v>
      </c>
      <c r="C137" s="1" t="s">
        <v>276</v>
      </c>
      <c r="D137" s="1" t="s">
        <v>277</v>
      </c>
      <c r="E137" s="1" t="s">
        <v>28</v>
      </c>
      <c r="F137" s="13">
        <v>15</v>
      </c>
      <c r="G137" s="1" t="s">
        <v>484</v>
      </c>
      <c r="H137" s="21"/>
      <c r="I137" s="21"/>
      <c r="J137" s="21"/>
      <c r="K137" s="22"/>
    </row>
    <row r="138" spans="1:11" ht="38.25" x14ac:dyDescent="0.25">
      <c r="A138" s="17">
        <v>136</v>
      </c>
      <c r="B138" s="12">
        <v>14111808</v>
      </c>
      <c r="C138" s="1" t="s">
        <v>278</v>
      </c>
      <c r="D138" s="1" t="s">
        <v>278</v>
      </c>
      <c r="E138" s="1" t="s">
        <v>279</v>
      </c>
      <c r="F138" s="1">
        <v>22</v>
      </c>
      <c r="G138" s="1" t="s">
        <v>150</v>
      </c>
      <c r="H138" s="21"/>
      <c r="I138" s="21"/>
      <c r="J138" s="21"/>
      <c r="K138" s="22"/>
    </row>
    <row r="139" spans="1:11" ht="51" x14ac:dyDescent="0.25">
      <c r="A139" s="17">
        <v>137</v>
      </c>
      <c r="B139" s="12">
        <v>14111808</v>
      </c>
      <c r="C139" s="1" t="s">
        <v>280</v>
      </c>
      <c r="D139" s="1" t="s">
        <v>281</v>
      </c>
      <c r="E139" s="1" t="s">
        <v>13</v>
      </c>
      <c r="F139" s="14">
        <v>15</v>
      </c>
      <c r="G139" s="1" t="s">
        <v>484</v>
      </c>
      <c r="H139" s="21"/>
      <c r="I139" s="21"/>
      <c r="J139" s="21"/>
      <c r="K139" s="22"/>
    </row>
    <row r="140" spans="1:11" ht="38.25" x14ac:dyDescent="0.25">
      <c r="A140" s="17">
        <v>138</v>
      </c>
      <c r="B140" s="12">
        <v>14111808</v>
      </c>
      <c r="C140" s="1" t="s">
        <v>282</v>
      </c>
      <c r="D140" s="1" t="s">
        <v>283</v>
      </c>
      <c r="E140" s="1" t="s">
        <v>13</v>
      </c>
      <c r="F140" s="1">
        <v>15</v>
      </c>
      <c r="G140" s="1" t="s">
        <v>484</v>
      </c>
      <c r="H140" s="21"/>
      <c r="I140" s="21"/>
      <c r="J140" s="21"/>
      <c r="K140" s="22"/>
    </row>
    <row r="141" spans="1:11" ht="51" x14ac:dyDescent="0.25">
      <c r="A141" s="17">
        <v>139</v>
      </c>
      <c r="B141" s="1">
        <v>60102711</v>
      </c>
      <c r="C141" s="1" t="s">
        <v>284</v>
      </c>
      <c r="D141" s="1" t="s">
        <v>285</v>
      </c>
      <c r="E141" s="1" t="s">
        <v>9</v>
      </c>
      <c r="F141" s="14">
        <v>5</v>
      </c>
      <c r="G141" s="1" t="s">
        <v>143</v>
      </c>
      <c r="H141" s="21"/>
      <c r="I141" s="21"/>
      <c r="J141" s="21"/>
      <c r="K141" s="22"/>
    </row>
    <row r="142" spans="1:11" ht="76.5" x14ac:dyDescent="0.25">
      <c r="A142" s="17">
        <v>140</v>
      </c>
      <c r="B142" s="1">
        <v>47131502</v>
      </c>
      <c r="C142" s="1" t="s">
        <v>286</v>
      </c>
      <c r="D142" s="1" t="s">
        <v>287</v>
      </c>
      <c r="E142" s="1" t="s">
        <v>13</v>
      </c>
      <c r="F142" s="13">
        <v>100</v>
      </c>
      <c r="G142" s="1" t="s">
        <v>485</v>
      </c>
      <c r="H142" s="21"/>
      <c r="I142" s="21"/>
      <c r="J142" s="21"/>
      <c r="K142" s="22"/>
    </row>
    <row r="143" spans="1:11" ht="25.5" x14ac:dyDescent="0.25">
      <c r="A143" s="17">
        <v>141</v>
      </c>
      <c r="B143" s="12">
        <v>14111537</v>
      </c>
      <c r="C143" s="1" t="s">
        <v>288</v>
      </c>
      <c r="D143" s="5" t="s">
        <v>289</v>
      </c>
      <c r="E143" s="1" t="s">
        <v>13</v>
      </c>
      <c r="F143" s="1">
        <f>16+16</f>
        <v>32</v>
      </c>
      <c r="G143" s="1" t="s">
        <v>15</v>
      </c>
      <c r="H143" s="21"/>
      <c r="I143" s="21"/>
      <c r="J143" s="21"/>
      <c r="K143" s="22"/>
    </row>
    <row r="144" spans="1:11" ht="114.75" x14ac:dyDescent="0.25">
      <c r="A144" s="17">
        <v>142</v>
      </c>
      <c r="B144" s="1">
        <v>44121708</v>
      </c>
      <c r="C144" s="1" t="s">
        <v>290</v>
      </c>
      <c r="D144" s="1" t="s">
        <v>291</v>
      </c>
      <c r="E144" s="1" t="s">
        <v>18</v>
      </c>
      <c r="F144" s="13">
        <v>8</v>
      </c>
      <c r="G144" s="1" t="s">
        <v>292</v>
      </c>
      <c r="H144" s="21"/>
      <c r="I144" s="21"/>
      <c r="J144" s="21"/>
      <c r="K144" s="22"/>
    </row>
    <row r="145" spans="1:11" ht="76.5" x14ac:dyDescent="0.25">
      <c r="A145" s="17">
        <v>143</v>
      </c>
      <c r="B145" s="1">
        <v>44121708</v>
      </c>
      <c r="C145" s="1" t="s">
        <v>293</v>
      </c>
      <c r="D145" s="1" t="s">
        <v>293</v>
      </c>
      <c r="E145" s="1" t="s">
        <v>13</v>
      </c>
      <c r="F145" s="1">
        <v>500</v>
      </c>
      <c r="G145" s="1" t="s">
        <v>486</v>
      </c>
      <c r="H145" s="21"/>
      <c r="I145" s="21"/>
      <c r="J145" s="21"/>
      <c r="K145" s="22"/>
    </row>
    <row r="146" spans="1:11" ht="127.5" x14ac:dyDescent="0.25">
      <c r="A146" s="17">
        <v>144</v>
      </c>
      <c r="B146" s="16">
        <v>44121716</v>
      </c>
      <c r="C146" s="1" t="s">
        <v>294</v>
      </c>
      <c r="D146" s="3" t="s">
        <v>295</v>
      </c>
      <c r="E146" s="3" t="s">
        <v>13</v>
      </c>
      <c r="F146" s="14">
        <v>75</v>
      </c>
      <c r="G146" s="3" t="s">
        <v>487</v>
      </c>
      <c r="H146" s="21"/>
      <c r="I146" s="21"/>
      <c r="J146" s="21"/>
      <c r="K146" s="22"/>
    </row>
    <row r="147" spans="1:11" ht="242.25" x14ac:dyDescent="0.25">
      <c r="A147" s="17">
        <v>145</v>
      </c>
      <c r="B147" s="1">
        <v>44121708</v>
      </c>
      <c r="C147" s="1" t="s">
        <v>296</v>
      </c>
      <c r="D147" s="1" t="s">
        <v>297</v>
      </c>
      <c r="E147" s="1" t="s">
        <v>18</v>
      </c>
      <c r="F147" s="1">
        <f>120+84+10+10+40+10+20+220+160+160+200+200+559+200</f>
        <v>1993</v>
      </c>
      <c r="G147" s="1" t="s">
        <v>567</v>
      </c>
      <c r="H147" s="21"/>
      <c r="I147" s="21"/>
      <c r="J147" s="21"/>
      <c r="K147" s="22"/>
    </row>
    <row r="148" spans="1:11" ht="63.75" x14ac:dyDescent="0.25">
      <c r="A148" s="17">
        <v>146</v>
      </c>
      <c r="B148" s="1">
        <v>44121708</v>
      </c>
      <c r="C148" s="1" t="s">
        <v>296</v>
      </c>
      <c r="D148" s="1" t="s">
        <v>298</v>
      </c>
      <c r="E148" s="1" t="s">
        <v>18</v>
      </c>
      <c r="F148" s="14">
        <f>120+84+10+10+100</f>
        <v>324</v>
      </c>
      <c r="G148" s="1" t="s">
        <v>299</v>
      </c>
      <c r="H148" s="21"/>
      <c r="I148" s="21"/>
      <c r="J148" s="21"/>
      <c r="K148" s="22"/>
    </row>
    <row r="149" spans="1:11" ht="102" x14ac:dyDescent="0.25">
      <c r="A149" s="17">
        <v>147</v>
      </c>
      <c r="B149" s="1">
        <v>44121708</v>
      </c>
      <c r="C149" s="1" t="s">
        <v>296</v>
      </c>
      <c r="D149" s="1" t="s">
        <v>300</v>
      </c>
      <c r="E149" s="1" t="s">
        <v>18</v>
      </c>
      <c r="F149" s="13">
        <v>600</v>
      </c>
      <c r="G149" s="1" t="s">
        <v>488</v>
      </c>
      <c r="H149" s="21"/>
      <c r="I149" s="21"/>
      <c r="J149" s="21"/>
      <c r="K149" s="22"/>
    </row>
    <row r="150" spans="1:11" ht="38.25" x14ac:dyDescent="0.25">
      <c r="A150" s="17">
        <v>148</v>
      </c>
      <c r="B150" s="1">
        <v>44121708</v>
      </c>
      <c r="C150" s="1" t="s">
        <v>296</v>
      </c>
      <c r="D150" s="1" t="s">
        <v>301</v>
      </c>
      <c r="E150" s="1" t="s">
        <v>18</v>
      </c>
      <c r="F150" s="1">
        <v>200</v>
      </c>
      <c r="G150" s="1" t="s">
        <v>489</v>
      </c>
      <c r="H150" s="21"/>
      <c r="I150" s="21"/>
      <c r="J150" s="21"/>
      <c r="K150" s="22"/>
    </row>
    <row r="151" spans="1:11" ht="25.5" x14ac:dyDescent="0.25">
      <c r="A151" s="17">
        <v>149</v>
      </c>
      <c r="B151" s="1">
        <v>44121708</v>
      </c>
      <c r="C151" s="1" t="s">
        <v>296</v>
      </c>
      <c r="D151" s="1" t="s">
        <v>302</v>
      </c>
      <c r="E151" s="1" t="s">
        <v>18</v>
      </c>
      <c r="F151" s="13">
        <v>120</v>
      </c>
      <c r="G151" s="1" t="s">
        <v>490</v>
      </c>
      <c r="H151" s="21"/>
      <c r="I151" s="21"/>
      <c r="J151" s="21"/>
      <c r="K151" s="22"/>
    </row>
    <row r="152" spans="1:11" ht="51" x14ac:dyDescent="0.25">
      <c r="A152" s="17">
        <v>150</v>
      </c>
      <c r="B152" s="1">
        <v>44121708</v>
      </c>
      <c r="C152" s="1" t="s">
        <v>303</v>
      </c>
      <c r="D152" s="1" t="s">
        <v>304</v>
      </c>
      <c r="E152" s="1" t="s">
        <v>13</v>
      </c>
      <c r="F152" s="1">
        <v>100</v>
      </c>
      <c r="G152" s="1" t="s">
        <v>21</v>
      </c>
      <c r="H152" s="21"/>
      <c r="I152" s="21"/>
      <c r="J152" s="21"/>
      <c r="K152" s="22"/>
    </row>
    <row r="153" spans="1:11" ht="51" x14ac:dyDescent="0.25">
      <c r="A153" s="17">
        <v>151</v>
      </c>
      <c r="B153" s="1">
        <v>44121708</v>
      </c>
      <c r="C153" s="1" t="s">
        <v>305</v>
      </c>
      <c r="D153" s="1" t="s">
        <v>305</v>
      </c>
      <c r="E153" s="1" t="s">
        <v>306</v>
      </c>
      <c r="F153" s="14">
        <v>20</v>
      </c>
      <c r="G153" s="1" t="s">
        <v>491</v>
      </c>
      <c r="H153" s="21"/>
      <c r="I153" s="21"/>
      <c r="J153" s="21"/>
      <c r="K153" s="22"/>
    </row>
    <row r="154" spans="1:11" ht="76.5" x14ac:dyDescent="0.25">
      <c r="A154" s="17">
        <v>152</v>
      </c>
      <c r="B154" s="1">
        <v>44121708</v>
      </c>
      <c r="C154" s="1" t="s">
        <v>307</v>
      </c>
      <c r="D154" s="1" t="s">
        <v>308</v>
      </c>
      <c r="E154" s="1" t="s">
        <v>18</v>
      </c>
      <c r="F154" s="1">
        <v>10</v>
      </c>
      <c r="G154" s="1" t="s">
        <v>131</v>
      </c>
      <c r="H154" s="21"/>
      <c r="I154" s="21"/>
      <c r="J154" s="21"/>
      <c r="K154" s="22"/>
    </row>
    <row r="155" spans="1:11" ht="76.5" x14ac:dyDescent="0.25">
      <c r="A155" s="17">
        <v>153</v>
      </c>
      <c r="B155" s="15">
        <v>60101000</v>
      </c>
      <c r="C155" s="1" t="s">
        <v>309</v>
      </c>
      <c r="D155" s="1" t="s">
        <v>310</v>
      </c>
      <c r="E155" s="1" t="s">
        <v>28</v>
      </c>
      <c r="F155" s="14">
        <v>5</v>
      </c>
      <c r="G155" s="1" t="s">
        <v>164</v>
      </c>
      <c r="H155" s="21"/>
      <c r="I155" s="21"/>
      <c r="J155" s="21"/>
      <c r="K155" s="22"/>
    </row>
    <row r="156" spans="1:11" ht="102" x14ac:dyDescent="0.25">
      <c r="A156" s="17">
        <v>154</v>
      </c>
      <c r="B156" s="1">
        <v>60105306</v>
      </c>
      <c r="C156" s="1" t="s">
        <v>313</v>
      </c>
      <c r="D156" s="1" t="s">
        <v>314</v>
      </c>
      <c r="E156" s="1" t="s">
        <v>312</v>
      </c>
      <c r="F156" s="13">
        <v>115</v>
      </c>
      <c r="G156" s="1" t="s">
        <v>315</v>
      </c>
      <c r="H156" s="21"/>
      <c r="I156" s="21"/>
      <c r="J156" s="21"/>
      <c r="K156" s="22"/>
    </row>
    <row r="157" spans="1:11" ht="38.25" x14ac:dyDescent="0.25">
      <c r="A157" s="17">
        <v>155</v>
      </c>
      <c r="B157" s="12">
        <v>43202005</v>
      </c>
      <c r="C157" s="1" t="s">
        <v>316</v>
      </c>
      <c r="D157" s="1" t="s">
        <v>316</v>
      </c>
      <c r="E157" s="1" t="s">
        <v>13</v>
      </c>
      <c r="F157" s="1">
        <v>200</v>
      </c>
      <c r="G157" s="1" t="s">
        <v>492</v>
      </c>
      <c r="H157" s="21"/>
      <c r="I157" s="21"/>
      <c r="J157" s="21"/>
      <c r="K157" s="22"/>
    </row>
    <row r="158" spans="1:11" ht="38.25" x14ac:dyDescent="0.25">
      <c r="A158" s="17">
        <v>156</v>
      </c>
      <c r="B158" s="12">
        <v>43202010</v>
      </c>
      <c r="C158" s="1" t="s">
        <v>317</v>
      </c>
      <c r="D158" s="1" t="s">
        <v>318</v>
      </c>
      <c r="E158" s="1" t="s">
        <v>13</v>
      </c>
      <c r="F158" s="13">
        <v>200</v>
      </c>
      <c r="G158" s="1" t="s">
        <v>241</v>
      </c>
      <c r="H158" s="21"/>
      <c r="I158" s="21"/>
      <c r="J158" s="21"/>
      <c r="K158" s="22"/>
    </row>
    <row r="159" spans="1:11" ht="114.75" x14ac:dyDescent="0.25">
      <c r="A159" s="17">
        <v>157</v>
      </c>
      <c r="B159" s="14">
        <v>44121715</v>
      </c>
      <c r="C159" s="1" t="s">
        <v>319</v>
      </c>
      <c r="D159" s="1" t="s">
        <v>320</v>
      </c>
      <c r="E159" s="1" t="s">
        <v>321</v>
      </c>
      <c r="F159" s="1">
        <v>1</v>
      </c>
      <c r="G159" s="1" t="s">
        <v>35</v>
      </c>
      <c r="H159" s="21"/>
      <c r="I159" s="21"/>
      <c r="J159" s="21"/>
      <c r="K159" s="22"/>
    </row>
    <row r="160" spans="1:11" ht="76.5" x14ac:dyDescent="0.25">
      <c r="A160" s="17">
        <v>158</v>
      </c>
      <c r="B160" s="1">
        <v>60121701</v>
      </c>
      <c r="C160" s="1" t="s">
        <v>322</v>
      </c>
      <c r="D160" s="9" t="s">
        <v>458</v>
      </c>
      <c r="E160" s="1" t="s">
        <v>13</v>
      </c>
      <c r="F160" s="14">
        <v>22</v>
      </c>
      <c r="G160" s="1" t="s">
        <v>517</v>
      </c>
      <c r="H160" s="21"/>
      <c r="I160" s="21"/>
      <c r="J160" s="21"/>
      <c r="K160" s="22"/>
    </row>
    <row r="161" spans="1:11" ht="76.5" x14ac:dyDescent="0.25">
      <c r="A161" s="17">
        <v>159</v>
      </c>
      <c r="B161" s="12">
        <v>60102804</v>
      </c>
      <c r="C161" s="1" t="s">
        <v>323</v>
      </c>
      <c r="D161" s="1" t="s">
        <v>324</v>
      </c>
      <c r="E161" s="1" t="s">
        <v>13</v>
      </c>
      <c r="F161" s="1">
        <v>20</v>
      </c>
      <c r="G161" s="1" t="s">
        <v>509</v>
      </c>
      <c r="H161" s="21"/>
      <c r="I161" s="21"/>
      <c r="J161" s="21"/>
      <c r="K161" s="22"/>
    </row>
    <row r="162" spans="1:11" ht="38.25" x14ac:dyDescent="0.25">
      <c r="A162" s="17">
        <v>160</v>
      </c>
      <c r="B162" s="12">
        <v>52151706</v>
      </c>
      <c r="C162" s="1" t="s">
        <v>325</v>
      </c>
      <c r="D162" s="1" t="s">
        <v>326</v>
      </c>
      <c r="E162" s="1" t="s">
        <v>13</v>
      </c>
      <c r="F162" s="14">
        <v>100</v>
      </c>
      <c r="G162" s="1" t="s">
        <v>21</v>
      </c>
      <c r="H162" s="21"/>
      <c r="I162" s="21"/>
      <c r="J162" s="21"/>
      <c r="K162" s="22"/>
    </row>
    <row r="163" spans="1:11" ht="25.5" x14ac:dyDescent="0.25">
      <c r="A163" s="17">
        <v>161</v>
      </c>
      <c r="B163" s="12">
        <v>52151706</v>
      </c>
      <c r="C163" s="1" t="s">
        <v>327</v>
      </c>
      <c r="D163" s="1" t="s">
        <v>328</v>
      </c>
      <c r="E163" s="1" t="s">
        <v>13</v>
      </c>
      <c r="F163" s="13">
        <v>5</v>
      </c>
      <c r="G163" s="1" t="s">
        <v>164</v>
      </c>
      <c r="H163" s="21"/>
      <c r="I163" s="21"/>
      <c r="J163" s="21"/>
      <c r="K163" s="22"/>
    </row>
    <row r="164" spans="1:11" ht="25.5" x14ac:dyDescent="0.25">
      <c r="A164" s="17">
        <v>162</v>
      </c>
      <c r="B164" s="12">
        <v>60121136</v>
      </c>
      <c r="C164" s="1" t="s">
        <v>329</v>
      </c>
      <c r="D164" s="1" t="s">
        <v>329</v>
      </c>
      <c r="E164" s="1" t="s">
        <v>64</v>
      </c>
      <c r="F164" s="1">
        <v>17</v>
      </c>
      <c r="G164" s="1" t="s">
        <v>530</v>
      </c>
      <c r="H164" s="21"/>
      <c r="I164" s="21"/>
      <c r="J164" s="21"/>
      <c r="K164" s="22"/>
    </row>
    <row r="165" spans="1:11" ht="25.5" x14ac:dyDescent="0.25">
      <c r="A165" s="17">
        <v>163</v>
      </c>
      <c r="B165" s="12">
        <v>60121116</v>
      </c>
      <c r="C165" s="1" t="s">
        <v>330</v>
      </c>
      <c r="D165" s="1" t="s">
        <v>331</v>
      </c>
      <c r="E165" s="1" t="s">
        <v>13</v>
      </c>
      <c r="F165" s="13">
        <v>600</v>
      </c>
      <c r="G165" s="1" t="s">
        <v>332</v>
      </c>
      <c r="H165" s="21"/>
      <c r="I165" s="21"/>
      <c r="J165" s="21"/>
      <c r="K165" s="22"/>
    </row>
    <row r="166" spans="1:11" ht="38.25" x14ac:dyDescent="0.25">
      <c r="A166" s="17">
        <v>164</v>
      </c>
      <c r="B166" s="12">
        <v>60121116</v>
      </c>
      <c r="C166" s="1" t="s">
        <v>333</v>
      </c>
      <c r="D166" s="1" t="s">
        <v>333</v>
      </c>
      <c r="E166" s="1" t="s">
        <v>64</v>
      </c>
      <c r="F166" s="1">
        <v>51</v>
      </c>
      <c r="G166" s="1" t="s">
        <v>544</v>
      </c>
      <c r="H166" s="21"/>
      <c r="I166" s="21"/>
      <c r="J166" s="21"/>
      <c r="K166" s="22"/>
    </row>
    <row r="167" spans="1:11" ht="51" x14ac:dyDescent="0.25">
      <c r="A167" s="17">
        <v>165</v>
      </c>
      <c r="B167" s="12">
        <v>60121116</v>
      </c>
      <c r="C167" s="1" t="s">
        <v>334</v>
      </c>
      <c r="D167" s="1" t="s">
        <v>334</v>
      </c>
      <c r="E167" s="1" t="s">
        <v>64</v>
      </c>
      <c r="F167" s="14">
        <v>24</v>
      </c>
      <c r="G167" s="1" t="s">
        <v>545</v>
      </c>
      <c r="H167" s="21"/>
      <c r="I167" s="21"/>
      <c r="J167" s="21"/>
      <c r="K167" s="22"/>
    </row>
    <row r="168" spans="1:11" ht="38.25" x14ac:dyDescent="0.25">
      <c r="A168" s="17">
        <v>166</v>
      </c>
      <c r="B168" s="12">
        <v>60121116</v>
      </c>
      <c r="C168" s="1" t="s">
        <v>335</v>
      </c>
      <c r="D168" s="1" t="s">
        <v>335</v>
      </c>
      <c r="E168" s="1" t="s">
        <v>64</v>
      </c>
      <c r="F168" s="1">
        <v>90</v>
      </c>
      <c r="G168" s="1" t="s">
        <v>546</v>
      </c>
      <c r="H168" s="21"/>
      <c r="I168" s="21"/>
      <c r="J168" s="21"/>
      <c r="K168" s="22"/>
    </row>
    <row r="169" spans="1:11" ht="38.25" x14ac:dyDescent="0.25">
      <c r="A169" s="17">
        <v>167</v>
      </c>
      <c r="B169" s="12">
        <v>60121116</v>
      </c>
      <c r="C169" s="1" t="s">
        <v>336</v>
      </c>
      <c r="D169" s="1" t="s">
        <v>336</v>
      </c>
      <c r="E169" s="1" t="s">
        <v>64</v>
      </c>
      <c r="F169" s="14">
        <v>24</v>
      </c>
      <c r="G169" s="1" t="s">
        <v>545</v>
      </c>
      <c r="H169" s="21"/>
      <c r="I169" s="21"/>
      <c r="J169" s="21"/>
      <c r="K169" s="22"/>
    </row>
    <row r="170" spans="1:11" ht="38.25" x14ac:dyDescent="0.25">
      <c r="A170" s="17">
        <v>168</v>
      </c>
      <c r="B170" s="12">
        <v>60121116</v>
      </c>
      <c r="C170" s="1" t="s">
        <v>337</v>
      </c>
      <c r="D170" s="1" t="s">
        <v>337</v>
      </c>
      <c r="E170" s="1" t="s">
        <v>64</v>
      </c>
      <c r="F170" s="13">
        <v>70</v>
      </c>
      <c r="G170" s="1" t="s">
        <v>547</v>
      </c>
      <c r="H170" s="21"/>
      <c r="I170" s="21"/>
      <c r="J170" s="21"/>
      <c r="K170" s="22"/>
    </row>
    <row r="171" spans="1:11" ht="38.25" x14ac:dyDescent="0.25">
      <c r="A171" s="17">
        <v>169</v>
      </c>
      <c r="B171" s="12">
        <v>60121116</v>
      </c>
      <c r="C171" s="1" t="s">
        <v>338</v>
      </c>
      <c r="D171" s="1" t="s">
        <v>338</v>
      </c>
      <c r="E171" s="1" t="s">
        <v>64</v>
      </c>
      <c r="F171" s="1">
        <v>12</v>
      </c>
      <c r="G171" s="1" t="s">
        <v>525</v>
      </c>
      <c r="H171" s="21"/>
      <c r="I171" s="21"/>
      <c r="J171" s="21"/>
      <c r="K171" s="22"/>
    </row>
    <row r="172" spans="1:11" ht="38.25" x14ac:dyDescent="0.25">
      <c r="A172" s="17">
        <v>170</v>
      </c>
      <c r="B172" s="12">
        <v>60121116</v>
      </c>
      <c r="C172" s="1" t="s">
        <v>339</v>
      </c>
      <c r="D172" s="1" t="s">
        <v>339</v>
      </c>
      <c r="E172" s="1" t="s">
        <v>64</v>
      </c>
      <c r="F172" s="13">
        <v>4</v>
      </c>
      <c r="G172" s="1" t="s">
        <v>531</v>
      </c>
      <c r="H172" s="21"/>
      <c r="I172" s="21"/>
      <c r="J172" s="21"/>
      <c r="K172" s="22"/>
    </row>
    <row r="173" spans="1:11" ht="51" x14ac:dyDescent="0.25">
      <c r="A173" s="17">
        <v>171</v>
      </c>
      <c r="B173" s="12">
        <v>60121116</v>
      </c>
      <c r="C173" s="1" t="s">
        <v>340</v>
      </c>
      <c r="D173" s="1" t="s">
        <v>340</v>
      </c>
      <c r="E173" s="1" t="s">
        <v>64</v>
      </c>
      <c r="F173" s="1">
        <v>66</v>
      </c>
      <c r="G173" s="1" t="s">
        <v>548</v>
      </c>
      <c r="H173" s="21"/>
      <c r="I173" s="21"/>
      <c r="J173" s="21"/>
      <c r="K173" s="22"/>
    </row>
    <row r="174" spans="1:11" ht="51" x14ac:dyDescent="0.25">
      <c r="A174" s="17">
        <v>172</v>
      </c>
      <c r="B174" s="12">
        <v>60121116</v>
      </c>
      <c r="C174" s="1" t="s">
        <v>341</v>
      </c>
      <c r="D174" s="1" t="s">
        <v>341</v>
      </c>
      <c r="E174" s="1" t="s">
        <v>279</v>
      </c>
      <c r="F174" s="14">
        <v>76</v>
      </c>
      <c r="G174" s="1" t="s">
        <v>549</v>
      </c>
      <c r="H174" s="21"/>
      <c r="I174" s="21"/>
      <c r="J174" s="21"/>
      <c r="K174" s="22"/>
    </row>
    <row r="175" spans="1:11" ht="38.25" x14ac:dyDescent="0.25">
      <c r="A175" s="17">
        <v>173</v>
      </c>
      <c r="B175" s="12">
        <v>60121116</v>
      </c>
      <c r="C175" s="1" t="s">
        <v>342</v>
      </c>
      <c r="D175" s="1" t="s">
        <v>342</v>
      </c>
      <c r="E175" s="1" t="s">
        <v>64</v>
      </c>
      <c r="F175" s="1">
        <v>79</v>
      </c>
      <c r="G175" s="1" t="s">
        <v>550</v>
      </c>
      <c r="H175" s="21"/>
      <c r="I175" s="21"/>
      <c r="J175" s="21"/>
      <c r="K175" s="22"/>
    </row>
    <row r="176" spans="1:11" ht="51" x14ac:dyDescent="0.25">
      <c r="A176" s="17">
        <v>174</v>
      </c>
      <c r="B176" s="12">
        <v>60121116</v>
      </c>
      <c r="C176" s="1" t="s">
        <v>343</v>
      </c>
      <c r="D176" s="1" t="s">
        <v>343</v>
      </c>
      <c r="E176" s="1" t="s">
        <v>64</v>
      </c>
      <c r="F176" s="14">
        <v>27</v>
      </c>
      <c r="G176" s="1" t="s">
        <v>551</v>
      </c>
      <c r="H176" s="21"/>
      <c r="I176" s="21"/>
      <c r="J176" s="21"/>
      <c r="K176" s="22"/>
    </row>
    <row r="177" spans="1:11" ht="38.25" x14ac:dyDescent="0.25">
      <c r="A177" s="17">
        <v>175</v>
      </c>
      <c r="B177" s="12">
        <v>60121116</v>
      </c>
      <c r="C177" s="1" t="s">
        <v>344</v>
      </c>
      <c r="D177" s="1" t="s">
        <v>344</v>
      </c>
      <c r="E177" s="1" t="s">
        <v>64</v>
      </c>
      <c r="F177" s="13">
        <v>48</v>
      </c>
      <c r="G177" s="1" t="s">
        <v>552</v>
      </c>
      <c r="H177" s="21"/>
      <c r="I177" s="21"/>
      <c r="J177" s="21"/>
      <c r="K177" s="22"/>
    </row>
    <row r="178" spans="1:11" ht="51" x14ac:dyDescent="0.25">
      <c r="A178" s="17">
        <v>176</v>
      </c>
      <c r="B178" s="12">
        <v>60121116</v>
      </c>
      <c r="C178" s="1" t="s">
        <v>345</v>
      </c>
      <c r="D178" s="1" t="s">
        <v>345</v>
      </c>
      <c r="E178" s="1" t="s">
        <v>64</v>
      </c>
      <c r="F178" s="1">
        <v>79</v>
      </c>
      <c r="G178" s="1" t="s">
        <v>550</v>
      </c>
      <c r="H178" s="21"/>
      <c r="I178" s="21"/>
      <c r="J178" s="21"/>
      <c r="K178" s="22"/>
    </row>
    <row r="179" spans="1:11" ht="38.25" x14ac:dyDescent="0.25">
      <c r="A179" s="17">
        <v>177</v>
      </c>
      <c r="B179" s="12">
        <v>60121116</v>
      </c>
      <c r="C179" s="1" t="s">
        <v>346</v>
      </c>
      <c r="D179" s="1" t="s">
        <v>346</v>
      </c>
      <c r="E179" s="1" t="s">
        <v>64</v>
      </c>
      <c r="F179" s="13">
        <v>19</v>
      </c>
      <c r="G179" s="1" t="s">
        <v>553</v>
      </c>
      <c r="H179" s="21"/>
      <c r="I179" s="21"/>
      <c r="J179" s="21"/>
      <c r="K179" s="22"/>
    </row>
    <row r="180" spans="1:11" ht="38.25" x14ac:dyDescent="0.25">
      <c r="A180" s="17">
        <v>178</v>
      </c>
      <c r="B180" s="12">
        <v>60121116</v>
      </c>
      <c r="C180" s="1" t="s">
        <v>347</v>
      </c>
      <c r="D180" s="1" t="s">
        <v>347</v>
      </c>
      <c r="E180" s="1" t="s">
        <v>64</v>
      </c>
      <c r="F180" s="1">
        <v>3</v>
      </c>
      <c r="G180" s="1" t="s">
        <v>523</v>
      </c>
      <c r="H180" s="21"/>
      <c r="I180" s="21"/>
      <c r="J180" s="21"/>
      <c r="K180" s="22"/>
    </row>
    <row r="181" spans="1:11" ht="38.25" x14ac:dyDescent="0.25">
      <c r="A181" s="17">
        <v>179</v>
      </c>
      <c r="B181" s="12">
        <v>60121116</v>
      </c>
      <c r="C181" s="1" t="s">
        <v>348</v>
      </c>
      <c r="D181" s="1" t="s">
        <v>348</v>
      </c>
      <c r="E181" s="1" t="s">
        <v>64</v>
      </c>
      <c r="F181" s="14">
        <v>6</v>
      </c>
      <c r="G181" s="1" t="s">
        <v>543</v>
      </c>
      <c r="H181" s="21"/>
      <c r="I181" s="21"/>
      <c r="J181" s="21"/>
      <c r="K181" s="22"/>
    </row>
    <row r="182" spans="1:11" ht="114.75" x14ac:dyDescent="0.25">
      <c r="A182" s="17">
        <v>180</v>
      </c>
      <c r="B182" s="1">
        <v>60121120</v>
      </c>
      <c r="C182" s="1" t="s">
        <v>349</v>
      </c>
      <c r="D182" s="1" t="s">
        <v>350</v>
      </c>
      <c r="E182" s="1" t="s">
        <v>279</v>
      </c>
      <c r="F182" s="1">
        <v>5</v>
      </c>
      <c r="G182" s="1" t="s">
        <v>494</v>
      </c>
      <c r="H182" s="21"/>
      <c r="I182" s="21"/>
      <c r="J182" s="21"/>
      <c r="K182" s="22"/>
    </row>
    <row r="183" spans="1:11" ht="114.75" x14ac:dyDescent="0.25">
      <c r="A183" s="17">
        <v>181</v>
      </c>
      <c r="B183" s="12">
        <v>60121124</v>
      </c>
      <c r="C183" s="1" t="s">
        <v>351</v>
      </c>
      <c r="D183" s="1" t="s">
        <v>352</v>
      </c>
      <c r="E183" s="1" t="s">
        <v>18</v>
      </c>
      <c r="F183" s="14">
        <v>100</v>
      </c>
      <c r="G183" s="1" t="s">
        <v>495</v>
      </c>
      <c r="H183" s="21"/>
      <c r="I183" s="21"/>
      <c r="J183" s="21"/>
      <c r="K183" s="22"/>
    </row>
    <row r="184" spans="1:11" ht="51" x14ac:dyDescent="0.25">
      <c r="A184" s="17">
        <v>182</v>
      </c>
      <c r="B184" s="12">
        <v>60121116</v>
      </c>
      <c r="C184" s="1" t="s">
        <v>353</v>
      </c>
      <c r="D184" s="1" t="s">
        <v>353</v>
      </c>
      <c r="E184" s="1" t="s">
        <v>64</v>
      </c>
      <c r="F184" s="13">
        <v>50</v>
      </c>
      <c r="G184" s="1" t="s">
        <v>554</v>
      </c>
      <c r="H184" s="21"/>
      <c r="I184" s="21"/>
      <c r="J184" s="21"/>
      <c r="K184" s="22"/>
    </row>
    <row r="185" spans="1:11" ht="25.5" x14ac:dyDescent="0.25">
      <c r="A185" s="17">
        <v>183</v>
      </c>
      <c r="B185" s="12">
        <v>14121902</v>
      </c>
      <c r="C185" s="1" t="s">
        <v>354</v>
      </c>
      <c r="D185" s="1" t="s">
        <v>355</v>
      </c>
      <c r="E185" s="1" t="s">
        <v>13</v>
      </c>
      <c r="F185" s="1">
        <v>300</v>
      </c>
      <c r="G185" s="1" t="s">
        <v>496</v>
      </c>
      <c r="H185" s="21"/>
      <c r="I185" s="21"/>
      <c r="J185" s="21"/>
      <c r="K185" s="22"/>
    </row>
    <row r="186" spans="1:11" ht="63.75" x14ac:dyDescent="0.25">
      <c r="A186" s="17">
        <v>184</v>
      </c>
      <c r="B186" s="1">
        <v>60121120</v>
      </c>
      <c r="C186" s="1" t="s">
        <v>356</v>
      </c>
      <c r="D186" s="1" t="s">
        <v>356</v>
      </c>
      <c r="E186" s="1" t="s">
        <v>18</v>
      </c>
      <c r="F186" s="13">
        <v>50</v>
      </c>
      <c r="G186" s="1" t="s">
        <v>493</v>
      </c>
      <c r="H186" s="21"/>
      <c r="I186" s="21"/>
      <c r="J186" s="21"/>
      <c r="K186" s="22"/>
    </row>
    <row r="187" spans="1:11" ht="38.25" x14ac:dyDescent="0.25">
      <c r="A187" s="17">
        <v>185</v>
      </c>
      <c r="B187" s="12">
        <v>14121901</v>
      </c>
      <c r="C187" s="1" t="s">
        <v>357</v>
      </c>
      <c r="D187" s="1" t="s">
        <v>357</v>
      </c>
      <c r="E187" s="1" t="s">
        <v>358</v>
      </c>
      <c r="F187" s="1">
        <v>30</v>
      </c>
      <c r="G187" s="1" t="s">
        <v>555</v>
      </c>
      <c r="H187" s="21"/>
      <c r="I187" s="21"/>
      <c r="J187" s="21"/>
      <c r="K187" s="22"/>
    </row>
    <row r="188" spans="1:11" ht="38.25" x14ac:dyDescent="0.25">
      <c r="A188" s="17">
        <v>186</v>
      </c>
      <c r="B188" s="12">
        <v>14121902</v>
      </c>
      <c r="C188" s="1" t="s">
        <v>359</v>
      </c>
      <c r="D188" s="1" t="s">
        <v>360</v>
      </c>
      <c r="E188" s="1" t="s">
        <v>18</v>
      </c>
      <c r="F188" s="14">
        <v>689</v>
      </c>
      <c r="G188" s="1" t="s">
        <v>578</v>
      </c>
      <c r="H188" s="21"/>
      <c r="I188" s="21"/>
      <c r="J188" s="21"/>
      <c r="K188" s="22"/>
    </row>
    <row r="189" spans="1:11" ht="63.75" x14ac:dyDescent="0.25">
      <c r="A189" s="17">
        <v>187</v>
      </c>
      <c r="B189" s="12">
        <v>14121901</v>
      </c>
      <c r="C189" s="1" t="s">
        <v>361</v>
      </c>
      <c r="D189" s="1" t="s">
        <v>362</v>
      </c>
      <c r="E189" s="1" t="s">
        <v>18</v>
      </c>
      <c r="F189" s="1">
        <f>5+1</f>
        <v>6</v>
      </c>
      <c r="G189" s="1" t="s">
        <v>363</v>
      </c>
      <c r="H189" s="21"/>
      <c r="I189" s="21"/>
      <c r="J189" s="21"/>
      <c r="K189" s="22"/>
    </row>
    <row r="190" spans="1:11" ht="38.25" x14ac:dyDescent="0.25">
      <c r="A190" s="17">
        <v>188</v>
      </c>
      <c r="B190" s="12">
        <v>60121117</v>
      </c>
      <c r="C190" s="1" t="s">
        <v>364</v>
      </c>
      <c r="D190" s="1" t="s">
        <v>365</v>
      </c>
      <c r="E190" s="1" t="s">
        <v>13</v>
      </c>
      <c r="F190" s="14">
        <v>20</v>
      </c>
      <c r="G190" s="1" t="s">
        <v>170</v>
      </c>
      <c r="H190" s="21"/>
      <c r="I190" s="21"/>
      <c r="J190" s="21"/>
      <c r="K190" s="22"/>
    </row>
    <row r="191" spans="1:11" ht="38.25" x14ac:dyDescent="0.25">
      <c r="A191" s="17">
        <v>189</v>
      </c>
      <c r="B191" s="12">
        <v>60121117</v>
      </c>
      <c r="C191" s="1" t="s">
        <v>364</v>
      </c>
      <c r="D191" s="1" t="s">
        <v>366</v>
      </c>
      <c r="E191" s="1" t="s">
        <v>13</v>
      </c>
      <c r="F191" s="13">
        <v>20</v>
      </c>
      <c r="G191" s="1" t="s">
        <v>170</v>
      </c>
      <c r="H191" s="21"/>
      <c r="I191" s="21"/>
      <c r="J191" s="21"/>
      <c r="K191" s="22"/>
    </row>
    <row r="192" spans="1:11" ht="38.25" x14ac:dyDescent="0.25">
      <c r="A192" s="17">
        <v>190</v>
      </c>
      <c r="B192" s="12">
        <v>60121117</v>
      </c>
      <c r="C192" s="1" t="s">
        <v>364</v>
      </c>
      <c r="D192" s="1" t="s">
        <v>367</v>
      </c>
      <c r="E192" s="1" t="s">
        <v>13</v>
      </c>
      <c r="F192" s="1">
        <v>10</v>
      </c>
      <c r="G192" s="1" t="s">
        <v>311</v>
      </c>
      <c r="H192" s="21"/>
      <c r="I192" s="21"/>
      <c r="J192" s="21"/>
      <c r="K192" s="22"/>
    </row>
    <row r="193" spans="1:11" ht="51" x14ac:dyDescent="0.25">
      <c r="A193" s="17">
        <v>191</v>
      </c>
      <c r="B193" s="1">
        <v>60121147</v>
      </c>
      <c r="C193" s="1" t="s">
        <v>368</v>
      </c>
      <c r="D193" s="1" t="s">
        <v>369</v>
      </c>
      <c r="E193" s="1" t="s">
        <v>13</v>
      </c>
      <c r="F193" s="13">
        <f>40+60+100</f>
        <v>200</v>
      </c>
      <c r="G193" s="1" t="s">
        <v>513</v>
      </c>
      <c r="H193" s="21"/>
      <c r="I193" s="21"/>
      <c r="J193" s="21"/>
      <c r="K193" s="22"/>
    </row>
    <row r="194" spans="1:11" ht="38.25" x14ac:dyDescent="0.25">
      <c r="A194" s="17">
        <v>192</v>
      </c>
      <c r="B194" s="1">
        <v>60121147</v>
      </c>
      <c r="C194" s="1" t="s">
        <v>370</v>
      </c>
      <c r="D194" s="1" t="s">
        <v>370</v>
      </c>
      <c r="E194" s="1" t="s">
        <v>64</v>
      </c>
      <c r="F194" s="1">
        <v>21</v>
      </c>
      <c r="G194" s="1" t="s">
        <v>556</v>
      </c>
      <c r="H194" s="21"/>
      <c r="I194" s="21"/>
      <c r="J194" s="21"/>
      <c r="K194" s="22"/>
    </row>
    <row r="195" spans="1:11" ht="25.5" x14ac:dyDescent="0.25">
      <c r="A195" s="17">
        <v>193</v>
      </c>
      <c r="B195" s="1">
        <v>60121147</v>
      </c>
      <c r="C195" s="1" t="s">
        <v>371</v>
      </c>
      <c r="D195" s="1" t="s">
        <v>371</v>
      </c>
      <c r="E195" s="1" t="s">
        <v>64</v>
      </c>
      <c r="F195" s="14">
        <v>22</v>
      </c>
      <c r="G195" s="1" t="s">
        <v>557</v>
      </c>
      <c r="H195" s="21"/>
      <c r="I195" s="21"/>
      <c r="J195" s="21"/>
      <c r="K195" s="22"/>
    </row>
    <row r="196" spans="1:11" ht="38.25" x14ac:dyDescent="0.25">
      <c r="A196" s="17">
        <v>194</v>
      </c>
      <c r="B196" s="1">
        <v>60121147</v>
      </c>
      <c r="C196" s="1" t="s">
        <v>372</v>
      </c>
      <c r="D196" s="1" t="s">
        <v>372</v>
      </c>
      <c r="E196" s="1" t="s">
        <v>64</v>
      </c>
      <c r="F196" s="1">
        <v>10</v>
      </c>
      <c r="G196" s="1" t="s">
        <v>524</v>
      </c>
      <c r="H196" s="21"/>
      <c r="I196" s="21"/>
      <c r="J196" s="21"/>
      <c r="K196" s="22"/>
    </row>
    <row r="197" spans="1:11" ht="25.5" x14ac:dyDescent="0.25">
      <c r="A197" s="17">
        <v>195</v>
      </c>
      <c r="B197" s="1">
        <v>60121147</v>
      </c>
      <c r="C197" s="1" t="s">
        <v>373</v>
      </c>
      <c r="D197" s="1" t="s">
        <v>373</v>
      </c>
      <c r="E197" s="1" t="s">
        <v>64</v>
      </c>
      <c r="F197" s="14">
        <v>39</v>
      </c>
      <c r="G197" s="1" t="s">
        <v>558</v>
      </c>
      <c r="H197" s="21"/>
      <c r="I197" s="21"/>
      <c r="J197" s="21"/>
      <c r="K197" s="22"/>
    </row>
    <row r="198" spans="1:11" ht="38.25" x14ac:dyDescent="0.25">
      <c r="A198" s="17">
        <v>196</v>
      </c>
      <c r="B198" s="1">
        <v>60121147</v>
      </c>
      <c r="C198" s="1" t="s">
        <v>374</v>
      </c>
      <c r="D198" s="1" t="s">
        <v>374</v>
      </c>
      <c r="E198" s="1" t="s">
        <v>64</v>
      </c>
      <c r="F198" s="13">
        <v>35</v>
      </c>
      <c r="G198" s="1" t="s">
        <v>559</v>
      </c>
      <c r="H198" s="21"/>
      <c r="I198" s="21"/>
      <c r="J198" s="21"/>
      <c r="K198" s="22"/>
    </row>
    <row r="199" spans="1:11" ht="38.25" x14ac:dyDescent="0.25">
      <c r="A199" s="17">
        <v>197</v>
      </c>
      <c r="B199" s="1">
        <v>60121147</v>
      </c>
      <c r="C199" s="1" t="s">
        <v>375</v>
      </c>
      <c r="D199" s="1" t="s">
        <v>375</v>
      </c>
      <c r="E199" s="1" t="s">
        <v>64</v>
      </c>
      <c r="F199" s="1">
        <v>28</v>
      </c>
      <c r="G199" s="1" t="s">
        <v>560</v>
      </c>
      <c r="H199" s="21"/>
      <c r="I199" s="21"/>
      <c r="J199" s="21"/>
      <c r="K199" s="22"/>
    </row>
    <row r="200" spans="1:11" ht="25.5" x14ac:dyDescent="0.25">
      <c r="A200" s="17">
        <v>198</v>
      </c>
      <c r="B200" s="1">
        <v>60121147</v>
      </c>
      <c r="C200" s="1" t="s">
        <v>376</v>
      </c>
      <c r="D200" s="1" t="s">
        <v>376</v>
      </c>
      <c r="E200" s="1" t="s">
        <v>64</v>
      </c>
      <c r="F200" s="13">
        <v>85</v>
      </c>
      <c r="G200" s="1" t="s">
        <v>561</v>
      </c>
      <c r="H200" s="21"/>
      <c r="I200" s="21"/>
      <c r="J200" s="21"/>
      <c r="K200" s="22"/>
    </row>
    <row r="201" spans="1:11" ht="38.25" x14ac:dyDescent="0.25">
      <c r="A201" s="17">
        <v>199</v>
      </c>
      <c r="B201" s="1">
        <v>60121147</v>
      </c>
      <c r="C201" s="1" t="s">
        <v>377</v>
      </c>
      <c r="D201" s="1" t="s">
        <v>377</v>
      </c>
      <c r="E201" s="1" t="s">
        <v>64</v>
      </c>
      <c r="F201" s="1">
        <v>13</v>
      </c>
      <c r="G201" s="1" t="s">
        <v>562</v>
      </c>
      <c r="H201" s="21"/>
      <c r="I201" s="21"/>
      <c r="J201" s="21"/>
      <c r="K201" s="22"/>
    </row>
    <row r="202" spans="1:11" ht="38.25" x14ac:dyDescent="0.25">
      <c r="A202" s="17">
        <v>200</v>
      </c>
      <c r="B202" s="1">
        <v>60121147</v>
      </c>
      <c r="C202" s="1" t="s">
        <v>378</v>
      </c>
      <c r="D202" s="1" t="s">
        <v>378</v>
      </c>
      <c r="E202" s="1" t="s">
        <v>64</v>
      </c>
      <c r="F202" s="14">
        <v>12</v>
      </c>
      <c r="G202" s="1" t="s">
        <v>525</v>
      </c>
      <c r="H202" s="21"/>
      <c r="I202" s="21"/>
      <c r="J202" s="21"/>
      <c r="K202" s="22"/>
    </row>
    <row r="203" spans="1:11" ht="25.5" x14ac:dyDescent="0.25">
      <c r="A203" s="17">
        <v>201</v>
      </c>
      <c r="B203" s="12">
        <v>48102108</v>
      </c>
      <c r="C203" s="1" t="s">
        <v>379</v>
      </c>
      <c r="D203" s="1" t="s">
        <v>380</v>
      </c>
      <c r="E203" s="1" t="s">
        <v>13</v>
      </c>
      <c r="F203" s="1">
        <v>50</v>
      </c>
      <c r="G203" s="1" t="s">
        <v>61</v>
      </c>
      <c r="H203" s="21"/>
      <c r="I203" s="21"/>
      <c r="J203" s="21"/>
      <c r="K203" s="22"/>
    </row>
    <row r="204" spans="1:11" ht="51" x14ac:dyDescent="0.25">
      <c r="A204" s="17">
        <v>202</v>
      </c>
      <c r="B204" s="1">
        <v>60121114</v>
      </c>
      <c r="C204" s="1" t="s">
        <v>381</v>
      </c>
      <c r="D204" s="1" t="s">
        <v>382</v>
      </c>
      <c r="E204" s="1" t="s">
        <v>108</v>
      </c>
      <c r="F204" s="14">
        <v>30</v>
      </c>
      <c r="G204" s="1" t="s">
        <v>62</v>
      </c>
      <c r="H204" s="21"/>
      <c r="I204" s="21"/>
      <c r="J204" s="21"/>
      <c r="K204" s="22"/>
    </row>
    <row r="205" spans="1:11" ht="191.25" x14ac:dyDescent="0.25">
      <c r="A205" s="17">
        <v>203</v>
      </c>
      <c r="B205" s="12">
        <v>13111045</v>
      </c>
      <c r="C205" s="1" t="s">
        <v>383</v>
      </c>
      <c r="D205" s="1" t="s">
        <v>383</v>
      </c>
      <c r="E205" s="1" t="s">
        <v>13</v>
      </c>
      <c r="F205" s="13">
        <v>13</v>
      </c>
      <c r="G205" s="1" t="s">
        <v>577</v>
      </c>
      <c r="H205" s="21"/>
      <c r="I205" s="21"/>
      <c r="J205" s="21"/>
      <c r="K205" s="22"/>
    </row>
    <row r="206" spans="1:11" ht="38.25" x14ac:dyDescent="0.25">
      <c r="A206" s="17">
        <v>204</v>
      </c>
      <c r="B206" s="12">
        <v>13111045</v>
      </c>
      <c r="C206" s="1" t="s">
        <v>384</v>
      </c>
      <c r="D206" s="1" t="s">
        <v>385</v>
      </c>
      <c r="E206" s="1" t="s">
        <v>13</v>
      </c>
      <c r="F206" s="1">
        <v>12</v>
      </c>
      <c r="G206" s="1" t="s">
        <v>31</v>
      </c>
      <c r="H206" s="21"/>
      <c r="I206" s="21"/>
      <c r="J206" s="21"/>
      <c r="K206" s="22"/>
    </row>
    <row r="207" spans="1:11" ht="89.25" x14ac:dyDescent="0.25">
      <c r="A207" s="17">
        <v>205</v>
      </c>
      <c r="B207" s="12">
        <v>13111045</v>
      </c>
      <c r="C207" s="1" t="s">
        <v>386</v>
      </c>
      <c r="D207" s="1" t="s">
        <v>387</v>
      </c>
      <c r="E207" s="1" t="s">
        <v>13</v>
      </c>
      <c r="F207" s="13">
        <v>5</v>
      </c>
      <c r="G207" s="1" t="s">
        <v>164</v>
      </c>
      <c r="H207" s="21"/>
      <c r="I207" s="21"/>
      <c r="J207" s="21"/>
      <c r="K207" s="22"/>
    </row>
    <row r="208" spans="1:11" ht="153" x14ac:dyDescent="0.25">
      <c r="A208" s="17">
        <v>206</v>
      </c>
      <c r="B208" s="12">
        <v>13111045</v>
      </c>
      <c r="C208" s="1" t="s">
        <v>385</v>
      </c>
      <c r="D208" s="1" t="s">
        <v>385</v>
      </c>
      <c r="E208" s="1" t="s">
        <v>13</v>
      </c>
      <c r="F208" s="1">
        <v>10</v>
      </c>
      <c r="G208" s="1" t="s">
        <v>80</v>
      </c>
      <c r="H208" s="21"/>
      <c r="I208" s="21"/>
      <c r="J208" s="21"/>
      <c r="K208" s="22"/>
    </row>
    <row r="209" spans="1:11" ht="89.25" x14ac:dyDescent="0.25">
      <c r="A209" s="17">
        <v>207</v>
      </c>
      <c r="B209" s="12">
        <v>13111045</v>
      </c>
      <c r="C209" s="1" t="s">
        <v>388</v>
      </c>
      <c r="D209" s="1" t="s">
        <v>389</v>
      </c>
      <c r="E209" s="1" t="s">
        <v>13</v>
      </c>
      <c r="F209" s="14">
        <v>30</v>
      </c>
      <c r="G209" s="1" t="s">
        <v>497</v>
      </c>
      <c r="H209" s="21"/>
      <c r="I209" s="21"/>
      <c r="J209" s="21"/>
      <c r="K209" s="22"/>
    </row>
    <row r="210" spans="1:11" ht="51" x14ac:dyDescent="0.25">
      <c r="A210" s="17">
        <v>208</v>
      </c>
      <c r="B210" s="1">
        <v>24141501</v>
      </c>
      <c r="C210" s="1" t="s">
        <v>390</v>
      </c>
      <c r="D210" s="1" t="s">
        <v>391</v>
      </c>
      <c r="E210" s="1" t="s">
        <v>68</v>
      </c>
      <c r="F210" s="1">
        <v>20</v>
      </c>
      <c r="G210" s="1" t="s">
        <v>498</v>
      </c>
      <c r="H210" s="21"/>
      <c r="I210" s="21"/>
      <c r="J210" s="21"/>
      <c r="K210" s="22"/>
    </row>
    <row r="211" spans="1:11" ht="76.5" x14ac:dyDescent="0.25">
      <c r="A211" s="17">
        <v>209</v>
      </c>
      <c r="B211" s="14">
        <v>44121611</v>
      </c>
      <c r="C211" s="1" t="s">
        <v>392</v>
      </c>
      <c r="D211" s="1" t="s">
        <v>392</v>
      </c>
      <c r="E211" s="1" t="s">
        <v>18</v>
      </c>
      <c r="F211" s="14">
        <v>30</v>
      </c>
      <c r="G211" s="1" t="s">
        <v>499</v>
      </c>
      <c r="H211" s="21"/>
      <c r="I211" s="21"/>
      <c r="J211" s="21"/>
      <c r="K211" s="22"/>
    </row>
    <row r="212" spans="1:11" ht="38.25" x14ac:dyDescent="0.25">
      <c r="A212" s="17">
        <v>210</v>
      </c>
      <c r="B212" s="1">
        <v>60121226</v>
      </c>
      <c r="C212" s="1" t="s">
        <v>393</v>
      </c>
      <c r="D212" s="1" t="s">
        <v>394</v>
      </c>
      <c r="E212" s="1" t="s">
        <v>18</v>
      </c>
      <c r="F212" s="13">
        <v>80</v>
      </c>
      <c r="G212" s="1" t="s">
        <v>500</v>
      </c>
      <c r="H212" s="21"/>
      <c r="I212" s="21"/>
      <c r="J212" s="21"/>
      <c r="K212" s="22"/>
    </row>
    <row r="213" spans="1:11" ht="51" x14ac:dyDescent="0.25">
      <c r="A213" s="17">
        <v>211</v>
      </c>
      <c r="B213" s="1">
        <v>60121200</v>
      </c>
      <c r="C213" s="1" t="s">
        <v>459</v>
      </c>
      <c r="D213" s="1" t="s">
        <v>395</v>
      </c>
      <c r="E213" s="1" t="s">
        <v>13</v>
      </c>
      <c r="F213" s="1">
        <v>80</v>
      </c>
      <c r="G213" s="1" t="s">
        <v>501</v>
      </c>
      <c r="H213" s="21"/>
      <c r="I213" s="21"/>
      <c r="J213" s="21"/>
      <c r="K213" s="22"/>
    </row>
    <row r="214" spans="1:11" ht="51" x14ac:dyDescent="0.25">
      <c r="A214" s="17">
        <v>212</v>
      </c>
      <c r="B214" s="1">
        <v>60121211</v>
      </c>
      <c r="C214" s="1" t="s">
        <v>396</v>
      </c>
      <c r="D214" s="1" t="s">
        <v>397</v>
      </c>
      <c r="E214" s="1" t="s">
        <v>108</v>
      </c>
      <c r="F214" s="13">
        <v>30</v>
      </c>
      <c r="G214" s="1" t="s">
        <v>62</v>
      </c>
      <c r="H214" s="21"/>
      <c r="I214" s="21"/>
      <c r="J214" s="21"/>
      <c r="K214" s="22"/>
    </row>
    <row r="215" spans="1:11" ht="63.75" x14ac:dyDescent="0.25">
      <c r="A215" s="17">
        <v>213</v>
      </c>
      <c r="B215" s="1">
        <v>60121210</v>
      </c>
      <c r="C215" s="1" t="s">
        <v>398</v>
      </c>
      <c r="D215" s="1" t="s">
        <v>399</v>
      </c>
      <c r="E215" s="1" t="s">
        <v>108</v>
      </c>
      <c r="F215" s="1">
        <v>7</v>
      </c>
      <c r="G215" s="1" t="s">
        <v>461</v>
      </c>
      <c r="H215" s="21"/>
      <c r="I215" s="21"/>
      <c r="J215" s="21"/>
      <c r="K215" s="22"/>
    </row>
    <row r="216" spans="1:11" ht="63.75" x14ac:dyDescent="0.25">
      <c r="A216" s="17">
        <v>214</v>
      </c>
      <c r="B216" s="12">
        <v>31211508</v>
      </c>
      <c r="C216" s="1" t="s">
        <v>400</v>
      </c>
      <c r="D216" s="1" t="s">
        <v>401</v>
      </c>
      <c r="E216" s="1" t="s">
        <v>13</v>
      </c>
      <c r="F216" s="14">
        <v>80</v>
      </c>
      <c r="G216" s="1" t="s">
        <v>502</v>
      </c>
      <c r="H216" s="21"/>
      <c r="I216" s="21"/>
      <c r="J216" s="21"/>
      <c r="K216" s="22"/>
    </row>
    <row r="217" spans="1:11" ht="51" x14ac:dyDescent="0.25">
      <c r="A217" s="17">
        <v>215</v>
      </c>
      <c r="B217" s="12">
        <v>23152906</v>
      </c>
      <c r="C217" s="1" t="s">
        <v>402</v>
      </c>
      <c r="D217" s="1" t="s">
        <v>403</v>
      </c>
      <c r="E217" s="1" t="s">
        <v>13</v>
      </c>
      <c r="F217" s="1">
        <v>2</v>
      </c>
      <c r="G217" s="1" t="s">
        <v>44</v>
      </c>
      <c r="H217" s="21"/>
      <c r="I217" s="21"/>
      <c r="J217" s="21"/>
      <c r="K217" s="22"/>
    </row>
    <row r="218" spans="1:11" ht="38.25" x14ac:dyDescent="0.25">
      <c r="A218" s="17">
        <v>216</v>
      </c>
      <c r="B218" s="12">
        <v>23153145</v>
      </c>
      <c r="C218" s="1" t="s">
        <v>404</v>
      </c>
      <c r="D218" s="1" t="s">
        <v>405</v>
      </c>
      <c r="E218" s="1" t="s">
        <v>13</v>
      </c>
      <c r="F218" s="14">
        <v>20</v>
      </c>
      <c r="G218" s="1" t="s">
        <v>170</v>
      </c>
      <c r="H218" s="21"/>
      <c r="I218" s="21"/>
      <c r="J218" s="21"/>
      <c r="K218" s="22"/>
    </row>
    <row r="219" spans="1:11" ht="38.25" x14ac:dyDescent="0.25">
      <c r="A219" s="17">
        <v>217</v>
      </c>
      <c r="B219" s="12">
        <v>14111808</v>
      </c>
      <c r="C219" s="1" t="s">
        <v>406</v>
      </c>
      <c r="D219" s="1" t="s">
        <v>407</v>
      </c>
      <c r="E219" s="1" t="s">
        <v>13</v>
      </c>
      <c r="F219" s="13">
        <v>44</v>
      </c>
      <c r="G219" s="1" t="s">
        <v>14</v>
      </c>
      <c r="H219" s="21"/>
      <c r="I219" s="21"/>
      <c r="J219" s="21"/>
      <c r="K219" s="22"/>
    </row>
    <row r="220" spans="1:11" ht="38.25" x14ac:dyDescent="0.25">
      <c r="A220" s="17">
        <v>218</v>
      </c>
      <c r="B220" s="15">
        <v>14111800</v>
      </c>
      <c r="C220" s="1" t="s">
        <v>408</v>
      </c>
      <c r="D220" s="1" t="s">
        <v>408</v>
      </c>
      <c r="E220" s="1" t="s">
        <v>13</v>
      </c>
      <c r="F220" s="1">
        <v>16</v>
      </c>
      <c r="G220" s="1" t="s">
        <v>503</v>
      </c>
      <c r="H220" s="21"/>
      <c r="I220" s="21"/>
      <c r="J220" s="21"/>
      <c r="K220" s="22"/>
    </row>
    <row r="221" spans="1:11" ht="38.25" x14ac:dyDescent="0.25">
      <c r="A221" s="17">
        <v>219</v>
      </c>
      <c r="B221" s="12">
        <v>41111604</v>
      </c>
      <c r="C221" s="1" t="s">
        <v>409</v>
      </c>
      <c r="D221" s="1" t="s">
        <v>409</v>
      </c>
      <c r="E221" s="1" t="s">
        <v>13</v>
      </c>
      <c r="F221" s="13">
        <v>100</v>
      </c>
      <c r="G221" s="1" t="s">
        <v>485</v>
      </c>
      <c r="H221" s="21"/>
      <c r="I221" s="21"/>
      <c r="J221" s="21"/>
      <c r="K221" s="22"/>
    </row>
    <row r="222" spans="1:11" ht="63.75" x14ac:dyDescent="0.25">
      <c r="A222" s="17">
        <v>220</v>
      </c>
      <c r="B222" s="14">
        <v>44121716</v>
      </c>
      <c r="C222" s="1" t="s">
        <v>410</v>
      </c>
      <c r="D222" s="1" t="s">
        <v>410</v>
      </c>
      <c r="E222" s="1" t="s">
        <v>411</v>
      </c>
      <c r="F222" s="1">
        <v>80</v>
      </c>
      <c r="G222" s="1" t="s">
        <v>563</v>
      </c>
      <c r="H222" s="21"/>
      <c r="I222" s="21"/>
      <c r="J222" s="21"/>
      <c r="K222" s="22"/>
    </row>
    <row r="223" spans="1:11" ht="38.25" x14ac:dyDescent="0.25">
      <c r="A223" s="17">
        <v>221</v>
      </c>
      <c r="B223" s="14">
        <v>44121716</v>
      </c>
      <c r="C223" s="1" t="s">
        <v>412</v>
      </c>
      <c r="D223" s="1" t="s">
        <v>412</v>
      </c>
      <c r="E223" s="1" t="s">
        <v>411</v>
      </c>
      <c r="F223" s="14">
        <v>60</v>
      </c>
      <c r="G223" s="1" t="s">
        <v>564</v>
      </c>
      <c r="H223" s="21"/>
      <c r="I223" s="21"/>
      <c r="J223" s="21"/>
      <c r="K223" s="22"/>
    </row>
    <row r="224" spans="1:11" ht="38.25" x14ac:dyDescent="0.25">
      <c r="A224" s="17">
        <v>222</v>
      </c>
      <c r="B224" s="14">
        <v>44121716</v>
      </c>
      <c r="C224" s="1" t="s">
        <v>413</v>
      </c>
      <c r="D224" s="1" t="s">
        <v>414</v>
      </c>
      <c r="E224" s="1" t="s">
        <v>13</v>
      </c>
      <c r="F224" s="1">
        <v>30</v>
      </c>
      <c r="G224" s="1" t="s">
        <v>504</v>
      </c>
      <c r="H224" s="21"/>
      <c r="I224" s="21"/>
      <c r="J224" s="21"/>
      <c r="K224" s="22"/>
    </row>
    <row r="225" spans="1:11" ht="38.25" x14ac:dyDescent="0.25">
      <c r="A225" s="17">
        <v>223</v>
      </c>
      <c r="B225" s="14">
        <v>44121716</v>
      </c>
      <c r="C225" s="1" t="s">
        <v>415</v>
      </c>
      <c r="D225" s="1" t="s">
        <v>415</v>
      </c>
      <c r="E225" s="1" t="s">
        <v>411</v>
      </c>
      <c r="F225" s="14">
        <v>80</v>
      </c>
      <c r="G225" s="1" t="s">
        <v>565</v>
      </c>
      <c r="H225" s="21"/>
      <c r="I225" s="21"/>
      <c r="J225" s="21"/>
      <c r="K225" s="22"/>
    </row>
    <row r="226" spans="1:11" ht="38.25" x14ac:dyDescent="0.25">
      <c r="A226" s="17">
        <v>224</v>
      </c>
      <c r="B226" s="14">
        <v>44121716</v>
      </c>
      <c r="C226" s="1" t="s">
        <v>416</v>
      </c>
      <c r="D226" s="1" t="s">
        <v>417</v>
      </c>
      <c r="E226" s="1" t="s">
        <v>18</v>
      </c>
      <c r="F226" s="13">
        <v>100</v>
      </c>
      <c r="G226" s="1" t="s">
        <v>505</v>
      </c>
      <c r="H226" s="21"/>
      <c r="I226" s="21"/>
      <c r="J226" s="21"/>
      <c r="K226" s="22"/>
    </row>
    <row r="227" spans="1:11" ht="63.75" x14ac:dyDescent="0.25">
      <c r="A227" s="17">
        <v>225</v>
      </c>
      <c r="B227" s="14">
        <v>44121716</v>
      </c>
      <c r="C227" s="1" t="s">
        <v>418</v>
      </c>
      <c r="D227" s="1" t="s">
        <v>419</v>
      </c>
      <c r="E227" s="1" t="s">
        <v>18</v>
      </c>
      <c r="F227" s="1">
        <v>60</v>
      </c>
      <c r="G227" s="1" t="s">
        <v>506</v>
      </c>
      <c r="H227" s="21"/>
      <c r="I227" s="21"/>
      <c r="J227" s="21"/>
      <c r="K227" s="22"/>
    </row>
    <row r="228" spans="1:11" ht="153" x14ac:dyDescent="0.25">
      <c r="A228" s="17">
        <v>226</v>
      </c>
      <c r="B228" s="1">
        <v>14111506</v>
      </c>
      <c r="C228" s="1" t="s">
        <v>420</v>
      </c>
      <c r="D228" s="1" t="s">
        <v>421</v>
      </c>
      <c r="E228" s="1" t="s">
        <v>18</v>
      </c>
      <c r="F228" s="13">
        <v>70</v>
      </c>
      <c r="G228" s="1" t="s">
        <v>566</v>
      </c>
      <c r="H228" s="21"/>
      <c r="I228" s="21"/>
      <c r="J228" s="21"/>
      <c r="K228" s="22"/>
    </row>
    <row r="229" spans="1:11" ht="38.25" x14ac:dyDescent="0.25">
      <c r="A229" s="17">
        <v>227</v>
      </c>
      <c r="B229" s="15">
        <v>14121802</v>
      </c>
      <c r="C229" s="1" t="s">
        <v>422</v>
      </c>
      <c r="D229" s="1" t="s">
        <v>423</v>
      </c>
      <c r="E229" s="1" t="s">
        <v>13</v>
      </c>
      <c r="F229" s="1">
        <v>3</v>
      </c>
      <c r="G229" s="1" t="s">
        <v>507</v>
      </c>
      <c r="H229" s="21"/>
      <c r="I229" s="21"/>
      <c r="J229" s="21"/>
      <c r="K229" s="22"/>
    </row>
    <row r="230" spans="1:11" ht="76.5" x14ac:dyDescent="0.25">
      <c r="A230" s="17">
        <v>228</v>
      </c>
      <c r="B230" s="15">
        <v>44121600</v>
      </c>
      <c r="C230" s="1" t="s">
        <v>424</v>
      </c>
      <c r="D230" s="1" t="s">
        <v>424</v>
      </c>
      <c r="E230" s="1" t="s">
        <v>13</v>
      </c>
      <c r="F230" s="14">
        <v>20</v>
      </c>
      <c r="G230" s="1" t="s">
        <v>508</v>
      </c>
      <c r="H230" s="21"/>
      <c r="I230" s="21"/>
      <c r="J230" s="21"/>
      <c r="K230" s="22"/>
    </row>
    <row r="231" spans="1:11" ht="63.75" x14ac:dyDescent="0.25">
      <c r="A231" s="17">
        <v>229</v>
      </c>
      <c r="B231" s="1">
        <v>60103104</v>
      </c>
      <c r="C231" s="1" t="s">
        <v>425</v>
      </c>
      <c r="D231" s="1" t="s">
        <v>426</v>
      </c>
      <c r="E231" s="1" t="s">
        <v>9</v>
      </c>
      <c r="F231" s="1">
        <v>3</v>
      </c>
      <c r="G231" s="1" t="s">
        <v>79</v>
      </c>
      <c r="H231" s="21"/>
      <c r="I231" s="21"/>
      <c r="J231" s="21"/>
      <c r="K231" s="22"/>
    </row>
    <row r="232" spans="1:11" ht="76.5" x14ac:dyDescent="0.25">
      <c r="A232" s="17">
        <v>230</v>
      </c>
      <c r="B232" s="1">
        <v>44121504</v>
      </c>
      <c r="C232" s="1" t="s">
        <v>427</v>
      </c>
      <c r="D232" s="1" t="s">
        <v>428</v>
      </c>
      <c r="E232" s="1" t="s">
        <v>13</v>
      </c>
      <c r="F232" s="14">
        <v>20</v>
      </c>
      <c r="G232" s="1" t="s">
        <v>509</v>
      </c>
      <c r="H232" s="21"/>
      <c r="I232" s="21"/>
      <c r="J232" s="21"/>
      <c r="K232" s="22"/>
    </row>
    <row r="233" spans="1:11" ht="38.25" x14ac:dyDescent="0.25">
      <c r="A233" s="17">
        <v>231</v>
      </c>
      <c r="B233" s="12">
        <v>44121503</v>
      </c>
      <c r="C233" s="1" t="s">
        <v>429</v>
      </c>
      <c r="D233" s="1" t="s">
        <v>429</v>
      </c>
      <c r="E233" s="1" t="s">
        <v>13</v>
      </c>
      <c r="F233" s="13">
        <f>40+40+40</f>
        <v>120</v>
      </c>
      <c r="G233" s="1" t="s">
        <v>430</v>
      </c>
      <c r="H233" s="21"/>
      <c r="I233" s="21"/>
      <c r="J233" s="21"/>
      <c r="K233" s="22"/>
    </row>
    <row r="234" spans="1:11" ht="38.25" x14ac:dyDescent="0.25">
      <c r="A234" s="17">
        <v>232</v>
      </c>
      <c r="B234" s="1">
        <v>44111914</v>
      </c>
      <c r="C234" s="1" t="s">
        <v>431</v>
      </c>
      <c r="D234" s="1" t="s">
        <v>432</v>
      </c>
      <c r="E234" s="1" t="s">
        <v>18</v>
      </c>
      <c r="F234" s="1">
        <v>60</v>
      </c>
      <c r="G234" s="1" t="s">
        <v>510</v>
      </c>
      <c r="H234" s="21"/>
      <c r="I234" s="21"/>
      <c r="J234" s="21"/>
      <c r="K234" s="22"/>
    </row>
    <row r="235" spans="1:11" ht="38.25" x14ac:dyDescent="0.25">
      <c r="A235" s="17">
        <v>233</v>
      </c>
      <c r="B235" s="12">
        <v>44111914</v>
      </c>
      <c r="C235" s="1" t="s">
        <v>433</v>
      </c>
      <c r="D235" s="1" t="s">
        <v>434</v>
      </c>
      <c r="E235" s="1" t="s">
        <v>13</v>
      </c>
      <c r="F235" s="13">
        <v>5</v>
      </c>
      <c r="G235" s="1" t="s">
        <v>164</v>
      </c>
      <c r="H235" s="21"/>
      <c r="I235" s="21"/>
      <c r="J235" s="21"/>
      <c r="K235" s="22"/>
    </row>
    <row r="236" spans="1:11" ht="76.5" x14ac:dyDescent="0.25">
      <c r="A236" s="17">
        <v>234</v>
      </c>
      <c r="B236" s="1">
        <v>44111900</v>
      </c>
      <c r="C236" s="1" t="s">
        <v>435</v>
      </c>
      <c r="D236" s="1" t="s">
        <v>436</v>
      </c>
      <c r="E236" s="1" t="s">
        <v>13</v>
      </c>
      <c r="F236" s="1">
        <v>40</v>
      </c>
      <c r="G236" s="1" t="s">
        <v>468</v>
      </c>
      <c r="H236" s="21"/>
      <c r="I236" s="21"/>
      <c r="J236" s="21"/>
      <c r="K236" s="22"/>
    </row>
    <row r="237" spans="1:11" ht="63.75" x14ac:dyDescent="0.25">
      <c r="A237" s="17">
        <v>235</v>
      </c>
      <c r="B237" s="1">
        <v>44121503</v>
      </c>
      <c r="C237" s="1" t="s">
        <v>437</v>
      </c>
      <c r="D237" s="5" t="s">
        <v>438</v>
      </c>
      <c r="E237" s="1" t="s">
        <v>13</v>
      </c>
      <c r="F237" s="14">
        <v>50</v>
      </c>
      <c r="G237" s="1" t="s">
        <v>493</v>
      </c>
      <c r="H237" s="21"/>
      <c r="I237" s="21"/>
      <c r="J237" s="21"/>
      <c r="K237" s="22"/>
    </row>
    <row r="238" spans="1:11" ht="25.5" x14ac:dyDescent="0.25">
      <c r="A238" s="17">
        <v>236</v>
      </c>
      <c r="B238" s="14">
        <v>60121201</v>
      </c>
      <c r="C238" s="1" t="s">
        <v>439</v>
      </c>
      <c r="D238" s="1" t="s">
        <v>440</v>
      </c>
      <c r="E238" s="1" t="s">
        <v>306</v>
      </c>
      <c r="F238" s="1">
        <v>25</v>
      </c>
      <c r="G238" s="1" t="s">
        <v>571</v>
      </c>
      <c r="H238" s="21"/>
      <c r="I238" s="21"/>
      <c r="J238" s="21"/>
      <c r="K238" s="22"/>
    </row>
    <row r="239" spans="1:11" ht="38.25" x14ac:dyDescent="0.25">
      <c r="A239" s="17">
        <v>237</v>
      </c>
      <c r="B239" s="14">
        <v>44121618</v>
      </c>
      <c r="C239" s="1" t="s">
        <v>441</v>
      </c>
      <c r="D239" s="1" t="s">
        <v>441</v>
      </c>
      <c r="E239" s="1" t="s">
        <v>64</v>
      </c>
      <c r="F239" s="14">
        <v>3</v>
      </c>
      <c r="G239" s="1" t="s">
        <v>523</v>
      </c>
      <c r="H239" s="21"/>
      <c r="I239" s="21"/>
      <c r="J239" s="21"/>
      <c r="K239" s="22"/>
    </row>
    <row r="240" spans="1:11" ht="76.5" x14ac:dyDescent="0.25">
      <c r="A240" s="17">
        <v>238</v>
      </c>
      <c r="B240" s="1">
        <v>44121618</v>
      </c>
      <c r="C240" s="1" t="s">
        <v>442</v>
      </c>
      <c r="D240" s="1" t="s">
        <v>443</v>
      </c>
      <c r="E240" s="1" t="s">
        <v>9</v>
      </c>
      <c r="F240" s="13">
        <f>30+40</f>
        <v>70</v>
      </c>
      <c r="G240" s="1" t="s">
        <v>444</v>
      </c>
      <c r="H240" s="21"/>
      <c r="I240" s="21"/>
      <c r="J240" s="21"/>
      <c r="K240" s="22"/>
    </row>
    <row r="241" spans="1:11" ht="63.75" x14ac:dyDescent="0.25">
      <c r="A241" s="17">
        <v>239</v>
      </c>
      <c r="B241" s="12">
        <v>44121618</v>
      </c>
      <c r="C241" s="1" t="s">
        <v>445</v>
      </c>
      <c r="D241" s="1" t="s">
        <v>446</v>
      </c>
      <c r="E241" s="1" t="s">
        <v>28</v>
      </c>
      <c r="F241" s="1">
        <v>60</v>
      </c>
      <c r="G241" s="1" t="s">
        <v>511</v>
      </c>
      <c r="H241" s="21"/>
      <c r="I241" s="21"/>
      <c r="J241" s="21"/>
      <c r="K241" s="22"/>
    </row>
    <row r="242" spans="1:11" ht="165.75" x14ac:dyDescent="0.25">
      <c r="A242" s="17">
        <v>240</v>
      </c>
      <c r="B242" s="1">
        <v>44121712</v>
      </c>
      <c r="C242" s="1" t="s">
        <v>447</v>
      </c>
      <c r="D242" s="1" t="s">
        <v>448</v>
      </c>
      <c r="E242" s="1" t="s">
        <v>13</v>
      </c>
      <c r="F242" s="13">
        <v>50</v>
      </c>
      <c r="G242" s="1" t="s">
        <v>493</v>
      </c>
      <c r="H242" s="21"/>
      <c r="I242" s="21"/>
      <c r="J242" s="21"/>
      <c r="K242" s="22"/>
    </row>
    <row r="243" spans="1:11" ht="25.5" x14ac:dyDescent="0.25">
      <c r="A243" s="17">
        <v>241</v>
      </c>
      <c r="B243" s="12">
        <v>44121904</v>
      </c>
      <c r="C243" s="1" t="s">
        <v>449</v>
      </c>
      <c r="D243" s="1" t="s">
        <v>449</v>
      </c>
      <c r="E243" s="1" t="s">
        <v>13</v>
      </c>
      <c r="F243" s="1">
        <v>8</v>
      </c>
      <c r="G243" s="1" t="s">
        <v>512</v>
      </c>
      <c r="H243" s="21"/>
      <c r="I243" s="21"/>
      <c r="J243" s="21"/>
      <c r="K243" s="22"/>
    </row>
    <row r="244" spans="1:11" ht="76.5" x14ac:dyDescent="0.25">
      <c r="A244" s="17">
        <v>242</v>
      </c>
      <c r="B244" s="1">
        <v>44101603</v>
      </c>
      <c r="C244" s="1" t="s">
        <v>450</v>
      </c>
      <c r="D244" s="1" t="s">
        <v>451</v>
      </c>
      <c r="E244" s="1" t="s">
        <v>13</v>
      </c>
      <c r="F244" s="14">
        <v>1</v>
      </c>
      <c r="G244" s="1" t="s">
        <v>154</v>
      </c>
      <c r="H244" s="21"/>
      <c r="I244" s="21"/>
      <c r="J244" s="21"/>
      <c r="K244" s="22"/>
    </row>
    <row r="245" spans="1:11" ht="25.5" x14ac:dyDescent="0.25">
      <c r="A245" s="7">
        <v>243</v>
      </c>
      <c r="B245" s="23">
        <v>24102204</v>
      </c>
      <c r="C245" s="8" t="s">
        <v>452</v>
      </c>
      <c r="D245" s="8" t="s">
        <v>453</v>
      </c>
      <c r="E245" s="8" t="s">
        <v>13</v>
      </c>
      <c r="F245" s="8">
        <v>2</v>
      </c>
      <c r="G245" s="8" t="s">
        <v>44</v>
      </c>
      <c r="H245" s="24"/>
      <c r="I245" s="24"/>
      <c r="J245" s="24"/>
      <c r="K245" s="11"/>
    </row>
    <row r="246" spans="1:11" x14ac:dyDescent="0.25">
      <c r="A246" s="7" t="s">
        <v>457</v>
      </c>
      <c r="B246" s="25"/>
      <c r="C246" s="8"/>
      <c r="D246" s="8"/>
      <c r="E246" s="8"/>
      <c r="F246" s="8"/>
      <c r="G246" s="8"/>
      <c r="H246" s="24"/>
      <c r="I246" s="24" t="s">
        <v>460</v>
      </c>
      <c r="J246" s="24"/>
      <c r="K246" s="11">
        <f>SUBTOTAL(103,Tabla2[VALOR TOTAL INCLUIDO IMPUESTO])</f>
        <v>0</v>
      </c>
    </row>
  </sheetData>
  <protectedRanges>
    <protectedRange sqref="F237 F232:F235" name="Rango1_3_3"/>
    <protectedRange sqref="F236" name="Rango1_2_1"/>
  </protectedRanges>
  <mergeCells count="1">
    <mergeCell ref="A1:G1"/>
  </mergeCells>
  <dataValidations count="6">
    <dataValidation type="whole" allowBlank="1" showInputMessage="1" showErrorMessage="1" sqref="F6:F13" xr:uid="{8E92E82D-12EA-4D4D-8FB2-CF227F3FBC93}">
      <formula1>0</formula1>
      <formula2>9.99999999999999E+25</formula2>
    </dataValidation>
    <dataValidation allowBlank="1" showInputMessage="1" showErrorMessage="1" promptTitle="UNIDAD DE MEDIDA" prompt="Digite la unidad de medida el elemento solicitado ejemplo: unidad, caja, gramos." sqref="E64:E112" xr:uid="{8D6245BE-6283-4DD5-B697-FC80052E5358}"/>
    <dataValidation allowBlank="1" showInputMessage="1" showErrorMessage="1" promptTitle="OBSERVACIONES " prompt="Digite las observaciones  que considere se deben tener en cuenta relacionadas con el elemento solicitado." sqref="C106:D111" xr:uid="{6D7ED811-E4C9-4674-BF7B-E890716A9909}"/>
    <dataValidation allowBlank="1" showInputMessage="1" showErrorMessage="1" promptTitle="DESCRIPCIÓN DEL BIEN" prompt="Describa de manera clara el nombre del elemento que se esta solicitando y las caracteristicas del mismo si es necesario." sqref="D92:D105 C112:D112 C141:D144 C64:C105" xr:uid="{746879C9-6A38-4302-A874-D289D9B94256}"/>
    <dataValidation allowBlank="1" showInputMessage="1" showErrorMessage="1" promptTitle="CANTIDAD SOLICITADA" prompt="Digite la cantidad de unidades solicitadas del bien" sqref="F141:G144 F64:G112" xr:uid="{7A3D0D97-DEE1-4778-8451-FB3EC6453D62}"/>
    <dataValidation type="whole" allowBlank="1" showInputMessage="1" showErrorMessage="1" sqref="B103:B105 B4:B13" xr:uid="{1CA24544-0C5B-4A5E-8139-191813A070EF}">
      <formula1>0</formula1>
      <formula2>9999999999</formula2>
    </dataValidation>
  </dataValidations>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PAPELERIA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Jhanerys Paola Gomez Bayona</dc:creator>
  <cp:lastModifiedBy>Jhanerys Paola Gomez Bayona</cp:lastModifiedBy>
  <dcterms:created xsi:type="dcterms:W3CDTF">2024-03-06T14:39:23Z</dcterms:created>
  <dcterms:modified xsi:type="dcterms:W3CDTF">2024-07-17T21:48:36Z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2024-03-06T14:45:26Z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79e718f9-7b29-48d8-9a6c-d68d63480f74</vt:lpwstr>
  </property>
  <property fmtid="{D5CDD505-2E9C-101B-9397-08002B2CF9AE}" pid="8" name="MSIP_Label_fc111285-cafa-4fc9-8a9a-bd902089b24f_ContentBits">
    <vt:lpwstr>0</vt:lpwstr>
  </property>
</Properties>
</file>