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perfil\Downloads\Cuabierta Pasto Vf\"/>
    </mc:Choice>
  </mc:AlternateContent>
  <bookViews>
    <workbookView xWindow="0" yWindow="0" windowWidth="20496" windowHeight="7656" tabRatio="906" activeTab="1"/>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OFICIAL'!$I$9:$I$71</definedName>
    <definedName name="_xlnm._FilterDatabase" localSheetId="1" hidden="1">'PROPUESTA ECONOMICA'!$I$9:$I$71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OFICIAL'!$A$1:$M$88</definedName>
    <definedName name="_xlnm.Print_Area" localSheetId="1">'PROPUESTA ECONOMICA'!$A$1:$M$89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ev">#REF!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vaSUtl">#REF!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btPpto">#REF!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OFICIAL'!$K$73</definedName>
    <definedName name="solver_adj" localSheetId="1" hidden="1">'PROPUESTA ECONOMICA'!$K$72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OFICIAL'!$K$83</definedName>
    <definedName name="solver_lhs1" localSheetId="1" hidden="1">'PROPUESTA ECONOMICA'!$K$82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OFICIAL'!$K$83</definedName>
    <definedName name="solver_opt" localSheetId="1" hidden="1">'PROPUESTA ECONOMICA'!$K$82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OFICIAL'!$K$84</definedName>
    <definedName name="solver_rhs1" localSheetId="1" hidden="1">'PROPUESTA ECONOMICA'!$K$83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l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ilidad">#REF!</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4" i="269" l="1"/>
  <c r="G75" i="269"/>
  <c r="G76" i="269"/>
  <c r="G73" i="269"/>
  <c r="J75" i="265"/>
  <c r="J76" i="265"/>
  <c r="J74" i="265"/>
  <c r="C70" i="269" l="1"/>
  <c r="C50" i="269"/>
  <c r="C51" i="269"/>
  <c r="C52" i="269"/>
  <c r="C53" i="269"/>
  <c r="C54" i="269"/>
  <c r="C55" i="269"/>
  <c r="C56" i="269"/>
  <c r="C57" i="269"/>
  <c r="C58" i="269"/>
  <c r="C59" i="269"/>
  <c r="C60" i="269"/>
  <c r="C61" i="269"/>
  <c r="C62" i="269"/>
  <c r="C63" i="269"/>
  <c r="C64" i="269"/>
  <c r="C65" i="269"/>
  <c r="C66" i="269"/>
  <c r="C67" i="269"/>
  <c r="C68" i="269"/>
  <c r="C49" i="269"/>
  <c r="C13" i="269"/>
  <c r="C14" i="269"/>
  <c r="C15" i="269"/>
  <c r="C16" i="269"/>
  <c r="C17" i="269"/>
  <c r="C18" i="269"/>
  <c r="C19" i="269"/>
  <c r="C20" i="269"/>
  <c r="C21" i="269"/>
  <c r="C22" i="269"/>
  <c r="C23" i="269"/>
  <c r="C24" i="269"/>
  <c r="C25" i="269"/>
  <c r="C26" i="269"/>
  <c r="C27" i="269"/>
  <c r="C28" i="269"/>
  <c r="C29" i="269"/>
  <c r="C30" i="269"/>
  <c r="C31" i="269"/>
  <c r="C32" i="269"/>
  <c r="C33" i="269"/>
  <c r="C34" i="269"/>
  <c r="C35" i="269"/>
  <c r="C36" i="269"/>
  <c r="C37" i="269"/>
  <c r="C38" i="269"/>
  <c r="C39" i="269"/>
  <c r="C40" i="269"/>
  <c r="C41" i="269"/>
  <c r="C42" i="269"/>
  <c r="C43" i="269"/>
  <c r="C44" i="269"/>
  <c r="C45" i="269"/>
  <c r="C46" i="269"/>
  <c r="C47" i="269"/>
  <c r="C12" i="269"/>
  <c r="C11" i="269"/>
  <c r="C70" i="265"/>
  <c r="C49" i="265"/>
  <c r="C50" i="265" s="1"/>
  <c r="C51" i="265" s="1"/>
  <c r="C52" i="265" s="1"/>
  <c r="C53" i="265" s="1"/>
  <c r="C54" i="265" s="1"/>
  <c r="C55" i="265" s="1"/>
  <c r="C56" i="265" s="1"/>
  <c r="C57" i="265" s="1"/>
  <c r="C58" i="265" s="1"/>
  <c r="C59" i="265" s="1"/>
  <c r="C60" i="265" s="1"/>
  <c r="C61" i="265" s="1"/>
  <c r="C62" i="265" s="1"/>
  <c r="C63" i="265" s="1"/>
  <c r="C64" i="265" s="1"/>
  <c r="C65" i="265" s="1"/>
  <c r="C66" i="265" s="1"/>
  <c r="C67" i="265" s="1"/>
  <c r="C68" i="265" s="1"/>
  <c r="C12" i="265"/>
  <c r="C13" i="265" s="1"/>
  <c r="C14" i="265" s="1"/>
  <c r="C15" i="265" s="1"/>
  <c r="C16" i="265" s="1"/>
  <c r="C17" i="265" s="1"/>
  <c r="C18" i="265" s="1"/>
  <c r="C19" i="265" s="1"/>
  <c r="C20" i="265" s="1"/>
  <c r="C21" i="265" s="1"/>
  <c r="C22" i="265" s="1"/>
  <c r="C23" i="265" s="1"/>
  <c r="C24" i="265" s="1"/>
  <c r="C25" i="265" s="1"/>
  <c r="C26" i="265" s="1"/>
  <c r="C27" i="265" s="1"/>
  <c r="C28" i="265" s="1"/>
  <c r="C29" i="265" s="1"/>
  <c r="C30" i="265" s="1"/>
  <c r="C31" i="265" s="1"/>
  <c r="C32" i="265" s="1"/>
  <c r="C33" i="265" s="1"/>
  <c r="C34" i="265" s="1"/>
  <c r="C35" i="265" s="1"/>
  <c r="C36" i="265" s="1"/>
  <c r="C37" i="265" s="1"/>
  <c r="C38" i="265" s="1"/>
  <c r="C39" i="265" s="1"/>
  <c r="C40" i="265" s="1"/>
  <c r="C41" i="265" s="1"/>
  <c r="C42" i="265" s="1"/>
  <c r="C43" i="265" s="1"/>
  <c r="C44" i="265" s="1"/>
  <c r="C45" i="265" s="1"/>
  <c r="C46" i="265" s="1"/>
  <c r="C47" i="265" s="1"/>
  <c r="E11" i="269"/>
  <c r="K15" i="265"/>
  <c r="K16" i="265"/>
  <c r="K19" i="265"/>
  <c r="K20" i="265"/>
  <c r="K23" i="265"/>
  <c r="K24" i="265"/>
  <c r="K27" i="265"/>
  <c r="K28" i="265"/>
  <c r="K31" i="265"/>
  <c r="K32" i="265"/>
  <c r="K35" i="265"/>
  <c r="K36" i="265"/>
  <c r="K39" i="265"/>
  <c r="K40" i="265"/>
  <c r="K43" i="265"/>
  <c r="K44" i="265"/>
  <c r="K47" i="265"/>
  <c r="K51" i="265"/>
  <c r="K52" i="265"/>
  <c r="K55" i="265"/>
  <c r="K56" i="265"/>
  <c r="K59" i="265"/>
  <c r="K60" i="265"/>
  <c r="K63" i="265"/>
  <c r="K64" i="265"/>
  <c r="K67" i="265"/>
  <c r="K68" i="265"/>
  <c r="K12" i="265" l="1"/>
  <c r="K65" i="265"/>
  <c r="K61" i="265"/>
  <c r="K57" i="265"/>
  <c r="K53" i="265"/>
  <c r="K49" i="265"/>
  <c r="K45" i="265"/>
  <c r="K41" i="265"/>
  <c r="K37" i="265"/>
  <c r="K33" i="265"/>
  <c r="K29" i="265"/>
  <c r="K25" i="265"/>
  <c r="K21" i="265"/>
  <c r="K17" i="265"/>
  <c r="K13" i="265"/>
  <c r="K70" i="265"/>
  <c r="K66" i="265"/>
  <c r="K62" i="265"/>
  <c r="K58" i="265"/>
  <c r="K54" i="265"/>
  <c r="K50" i="265"/>
  <c r="K46" i="265"/>
  <c r="K42" i="265"/>
  <c r="K38" i="265"/>
  <c r="K34" i="265"/>
  <c r="K30" i="265"/>
  <c r="K26" i="265"/>
  <c r="K22" i="265"/>
  <c r="K18" i="265"/>
  <c r="K14" i="265"/>
  <c r="K73" i="265" l="1"/>
  <c r="K76" i="265" l="1"/>
  <c r="K77" i="265" s="1"/>
  <c r="K75" i="265"/>
  <c r="K74" i="265"/>
  <c r="K78" i="265" l="1"/>
  <c r="K85" i="265" l="1"/>
</calcChain>
</file>

<file path=xl/sharedStrings.xml><?xml version="1.0" encoding="utf-8"?>
<sst xmlns="http://schemas.openxmlformats.org/spreadsheetml/2006/main" count="562" uniqueCount="218">
  <si>
    <t>Código</t>
  </si>
  <si>
    <t>CCE-EICP-FM-25</t>
  </si>
  <si>
    <t>Versión</t>
  </si>
  <si>
    <t>FORMULARIO 1</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</si>
  <si>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</si>
  <si>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</si>
  <si>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</si>
  <si>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</si>
  <si>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</si>
  <si>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</si>
  <si>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</si>
  <si>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</si>
  <si>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</si>
  <si>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</si>
  <si>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</si>
  <si>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</si>
  <si>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</si>
  <si>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</si>
  <si>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</si>
  <si>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</si>
  <si>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</si>
  <si>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</si>
  <si>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</si>
  <si>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</si>
  <si>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</si>
  <si>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</si>
  <si>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r>
      <rPr>
        <b/>
        <sz val="12"/>
        <rFont val="Arial Narrow"/>
        <family val="2"/>
      </rPr>
      <t>NOTA 4:</t>
    </r>
    <r>
      <rPr>
        <sz val="12"/>
        <rFont val="Arial Narrow"/>
        <family val="2"/>
      </rPr>
      <t xml:space="preserve">  [Determinar por la Entidad] </t>
    </r>
  </si>
  <si>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</si>
  <si>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</si>
  <si>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</si>
  <si>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</si>
  <si>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</si>
  <si>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</si>
  <si>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</si>
  <si>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</si>
  <si>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</si>
  <si>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rPr>
      <t>NOTA 4:</t>
    </r>
    <r>
      <rPr>
        <sz val="12"/>
        <rFont val="Arial Narrow"/>
        <family val="2"/>
      </rPr>
      <t xml:space="preserve">  [Determinar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</si>
  <si>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</si>
  <si>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</si>
  <si>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VERSIÓN</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</si>
  <si>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</si>
  <si>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</si>
  <si>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</si>
  <si>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</si>
  <si>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</si>
  <si>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</si>
  <si>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</si>
  <si>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</si>
  <si>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</si>
  <si>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</si>
  <si>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</si>
  <si>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</si>
  <si>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</si>
  <si>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</si>
  <si>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</si>
  <si>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</si>
  <si>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</si>
  <si>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</si>
  <si>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</si>
  <si>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</si>
  <si>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</si>
  <si>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</si>
  <si>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</si>
  <si>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</si>
  <si>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</si>
  <si>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</si>
  <si>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</si>
  <si>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</si>
  <si>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</si>
  <si>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</si>
  <si>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</si>
  <si>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</si>
  <si>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</si>
  <si>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</si>
  <si>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</si>
  <si>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</si>
  <si>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</si>
  <si>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</si>
  <si>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</si>
  <si>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</si>
  <si>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</si>
  <si>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</si>
  <si>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</si>
  <si>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</si>
  <si>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</si>
  <si>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</si>
  <si>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</si>
  <si>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</si>
  <si>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</si>
  <si>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</si>
  <si>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</si>
  <si>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MEJORAMIENTO CUARTO DE BASURAS.</t>
  </si>
  <si>
    <t>COSTO DIRECTO</t>
  </si>
  <si>
    <t>X</t>
  </si>
  <si>
    <t>OBRAS DE AMPLIACION Y ADECUACION CUBIERTA SEI B/VENTURA</t>
  </si>
  <si>
    <t>DESM.CUBIERTA ZINC + ENTRAMADO</t>
  </si>
  <si>
    <t>M2</t>
  </si>
  <si>
    <t>DESM.CORREA METALICA [E]</t>
  </si>
  <si>
    <t>ML</t>
  </si>
  <si>
    <t xml:space="preserve">DESMONTE DE CERCHA METALICAS DE 12 MTS </t>
  </si>
  <si>
    <t>UND</t>
  </si>
  <si>
    <t>DEMOL.EDIFICACION EXISTENTE + RETIRO</t>
  </si>
  <si>
    <t>DEMOL.VIGA CONCRETO 36C-45CM</t>
  </si>
  <si>
    <t>DEMOL.VIGA CANAL</t>
  </si>
  <si>
    <t>RETIRO SALIDA ELECTRICA</t>
  </si>
  <si>
    <t>RETIRO SWITCHE O TOMA</t>
  </si>
  <si>
    <t>RETIRO DE CABLE #16 A #10</t>
  </si>
  <si>
    <t>DESM.CAMARA VIDEO-PUNTO CCTV-ENERGIA</t>
  </si>
  <si>
    <t>DESMONTE DE REDOBLON SOBRE CUBIERTA</t>
  </si>
  <si>
    <t>COLUMNA CONCRETO 3000 PSI</t>
  </si>
  <si>
    <t>M3</t>
  </si>
  <si>
    <t>ACERO REFUERZO FLEJADO 60000 PSI 420Mpa</t>
  </si>
  <si>
    <t>KLS</t>
  </si>
  <si>
    <t>VIGA CONCRETO AEREA 3000 PSI</t>
  </si>
  <si>
    <t>ANCLAJE HIERRO 1" -PERF.1,1/4" 21-25C</t>
  </si>
  <si>
    <t>VIGA CANAL AEREA CONCRETO 3000 PSI</t>
  </si>
  <si>
    <t>MURO BLOQUE CONCRETO 10x19x39CM</t>
  </si>
  <si>
    <t>REPELLO MURO 1:3</t>
  </si>
  <si>
    <t>VINILO CIELO TIPO 1 [3M]</t>
  </si>
  <si>
    <t>ALFAGIA CONCRETO A=21-30CM</t>
  </si>
  <si>
    <t>INSTALACION DE  REDOBLON SOBRE CUBIERTA</t>
  </si>
  <si>
    <t>KORAZA DOB VIDA SUPERF.REPELLO [3M]</t>
  </si>
  <si>
    <t>ANTICORROSIVA SOBRE LAMINA LINEAL</t>
  </si>
  <si>
    <t>SUMINISTRO E INSTALACION  DE CORREAS METALICAS EN ACERO  Fy=60 Ksi</t>
  </si>
  <si>
    <t>SUMINISTRO E INSTALACION CERCHAS METALICAS EN ACERO ESTRUCTURAL ASTM  - A-36</t>
  </si>
  <si>
    <t>LAMINA POLICARBONATO ALVEOLAR 10MM</t>
  </si>
  <si>
    <t>REFLECTOR METAL HALIDE 400 WATIOS</t>
  </si>
  <si>
    <t>ACOM.E.2F(2# 12+1#12) ,3/4" EMT</t>
  </si>
  <si>
    <t xml:space="preserve">INSTALACION DE CAMARA </t>
  </si>
  <si>
    <t>PLUMA GRUA 500 KILOS</t>
  </si>
  <si>
    <t>DIA</t>
  </si>
  <si>
    <t>GRUA TELESCOPICA HIDRAULICA 20 TON.</t>
  </si>
  <si>
    <t>HRS</t>
  </si>
  <si>
    <t>MODULO ANDAMIO H +2000 M=1.4X3.0 ALTURA</t>
  </si>
  <si>
    <t>M/D</t>
  </si>
  <si>
    <t>BAJANTE AGUAS LLUVIAS PVC CUADRADO CANAL</t>
  </si>
  <si>
    <t>RETIRO SOBRANTES MAQUINA &lt;=10KM.</t>
  </si>
  <si>
    <t>CAMPAMENTO TABLA 18 M2</t>
  </si>
  <si>
    <t>LIMPIEZA PERMANENTE OBRA (CUADRILLA 2P)</t>
  </si>
  <si>
    <t>MES</t>
  </si>
  <si>
    <t>DEMOL.ENCHAPE CERAMICO</t>
  </si>
  <si>
    <t>DEMOL.PISO ENCHAPE-BALDOSA+MORTERO</t>
  </si>
  <si>
    <t>CERAMICA 20.01-22.50 X 20.01-22.50 TRAF</t>
  </si>
  <si>
    <t>RASQUETEADA-LIJADA-RESANE</t>
  </si>
  <si>
    <t>ENCHAPE CERAMICA 25x35</t>
  </si>
  <si>
    <t>DESM.ESTRUCTURA MADERA T.ASBESTO CEMENTO</t>
  </si>
  <si>
    <t>TEJA POLICARBONATO TRAPEZOIDAL 82CM</t>
  </si>
  <si>
    <t>RASQUETEADA-LAVADA SUPERFICIE</t>
  </si>
  <si>
    <t>PROTECCION FACHADAS</t>
  </si>
  <si>
    <t>VINILO MURO TIPO 1 [3M]</t>
  </si>
  <si>
    <t>MANTENIMIENTO PUERTA 2MTS</t>
  </si>
  <si>
    <t>MANTENIMIENTO REJILLA DE VENTILACION ALUMINIO 1,5*1 Mts</t>
  </si>
  <si>
    <t>CONTENEDOR 660 Lts</t>
  </si>
  <si>
    <t>RETIRO LAMPARA</t>
  </si>
  <si>
    <t>LAMPARA HERMETICA LED 2X20W</t>
  </si>
  <si>
    <t>INSTALACION SALIDA LAMPARA</t>
  </si>
  <si>
    <t>INSTALACION SWITCHE</t>
  </si>
  <si>
    <t>SIFON SANITARIO PVC 2"</t>
  </si>
  <si>
    <t>ANTIGUA BODEGA</t>
  </si>
  <si>
    <t xml:space="preserve">AERONAUTICA CIVIL -UNIDAD ADMINISTRATIVA ESPECIAL </t>
  </si>
  <si>
    <t>20000698 H4</t>
  </si>
  <si>
    <t>IMPREVISTOS</t>
  </si>
  <si>
    <t>IVA SOBRE UTILIDAD</t>
  </si>
  <si>
    <t>10-05-24</t>
  </si>
  <si>
    <t>10-05-03</t>
  </si>
  <si>
    <t>APU-01</t>
  </si>
  <si>
    <t>10-04-13</t>
  </si>
  <si>
    <t>10-02-16</t>
  </si>
  <si>
    <t>10-02-15</t>
  </si>
  <si>
    <t>17-24-15</t>
  </si>
  <si>
    <t>17-24-17</t>
  </si>
  <si>
    <t>17-24-11</t>
  </si>
  <si>
    <t>05-20-01</t>
  </si>
  <si>
    <t>APU-02</t>
  </si>
  <si>
    <t>13-02-04</t>
  </si>
  <si>
    <t>12-01-01</t>
  </si>
  <si>
    <t>13-04-13</t>
  </si>
  <si>
    <t>13-11-18</t>
  </si>
  <si>
    <t>13-04-11</t>
  </si>
  <si>
    <t>14-01-05</t>
  </si>
  <si>
    <t>19-01-08</t>
  </si>
  <si>
    <t>29-03-07</t>
  </si>
  <si>
    <t>14-03-04</t>
  </si>
  <si>
    <t>APU-03</t>
  </si>
  <si>
    <t>29-06-06</t>
  </si>
  <si>
    <t>29-07-07</t>
  </si>
  <si>
    <t>APU-04</t>
  </si>
  <si>
    <t>APU-05</t>
  </si>
  <si>
    <t>18-09-19</t>
  </si>
  <si>
    <t>APU-06</t>
  </si>
  <si>
    <t>APU-07</t>
  </si>
  <si>
    <t>APU-08</t>
  </si>
  <si>
    <t>33-01-33</t>
  </si>
  <si>
    <t>33-02-11</t>
  </si>
  <si>
    <t>33-06-02</t>
  </si>
  <si>
    <t>18-10-01</t>
  </si>
  <si>
    <t>10-06-08</t>
  </si>
  <si>
    <t>10-01-03</t>
  </si>
  <si>
    <t>31-01-07</t>
  </si>
  <si>
    <t>10-03-05</t>
  </si>
  <si>
    <t>10-04-07</t>
  </si>
  <si>
    <t>20-02-19</t>
  </si>
  <si>
    <t>29-01-15</t>
  </si>
  <si>
    <t>19-05-33</t>
  </si>
  <si>
    <t>10-05-10</t>
  </si>
  <si>
    <t>18-09-11</t>
  </si>
  <si>
    <t>29-01-18</t>
  </si>
  <si>
    <t>29-05-03</t>
  </si>
  <si>
    <t>29-03-04</t>
  </si>
  <si>
    <t>APU-09</t>
  </si>
  <si>
    <t>APU-10</t>
  </si>
  <si>
    <t>17-24-14</t>
  </si>
  <si>
    <t>17-06-60</t>
  </si>
  <si>
    <t>17-25-33</t>
  </si>
  <si>
    <t>17-25-35</t>
  </si>
  <si>
    <t>15-03-23-</t>
  </si>
  <si>
    <t xml:space="preserve">PRESUPUESTO OFICIAL - selección abreviada de menor cuantía No. 20000698 H4 </t>
  </si>
  <si>
    <t xml:space="preserve">PROPUESTA ECONOMICA - selección abreviada de menor cuantía No. 20000698 H4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</si>
</sst>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3">
    <numFmt numFmtId="42" formatCode="_-&quot;$&quot;\ * #,##0_-;\-&quot;$&quot;\ * #,##0_-;_-&quot;$&quot;\ * &quot;-&quot;_-;_-@_-"/>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quot;$&quot;\ * #,##0.00_-;\-&quot;$&quot;\ * #,##0.00_-;_-&quot;$&quot;\ * &quot;-&quot;_-;_-@_-"/>
    <numFmt numFmtId="204" formatCode="_-* #,##0.00\ _P_t_s_-;\-* #,##0.00\ _P_t_s_-;_-* &quot;-&quot;??\ _P_t_s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sz val="10"/>
      <name val="Arial"/>
    </font>
    <font>
      <sz val="12"/>
      <name val="Arial"/>
      <family val="2"/>
    </font>
    <font>
      <b/>
      <sz val="12"/>
      <name val="Arial"/>
      <family val="2"/>
    </font>
    <font>
      <b/>
      <sz val="12"/>
      <color theme="0"/>
      <name val="Arial Narrow"/>
      <family val="2"/>
    </font>
    <font>
      <b/>
      <sz val="12"/>
      <color theme="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8">
      <alignment horizontal="right"/>
    </xf>
    <xf numFmtId="187" fontId="7" fillId="0" borderId="48">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8">
      <alignment horizontal="right"/>
    </xf>
    <xf numFmtId="190" fontId="5" fillId="0" borderId="0">
      <protection locked="0"/>
    </xf>
    <xf numFmtId="3" fontId="36" fillId="0" borderId="0" applyFont="0" applyFill="0" applyBorder="0" applyAlignment="0" applyProtection="0"/>
    <xf numFmtId="191" fontId="5" fillId="0" borderId="0">
      <protection locked="0"/>
    </xf>
    <xf numFmtId="192" fontId="36"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7" fillId="0" borderId="0">
      <protection locked="0"/>
    </xf>
    <xf numFmtId="194" fontId="37" fillId="0" borderId="0">
      <protection locked="0"/>
    </xf>
    <xf numFmtId="194" fontId="37" fillId="0" borderId="0">
      <protection locked="0"/>
    </xf>
    <xf numFmtId="194" fontId="37" fillId="0" borderId="0">
      <protection locked="0"/>
    </xf>
    <xf numFmtId="194" fontId="37" fillId="0" borderId="0">
      <protection locked="0"/>
    </xf>
    <xf numFmtId="194" fontId="37" fillId="0" borderId="0">
      <protection locked="0"/>
    </xf>
    <xf numFmtId="194" fontId="37" fillId="0" borderId="0">
      <protection locked="0"/>
    </xf>
    <xf numFmtId="195"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6" fontId="5" fillId="0" borderId="0" applyFont="0" applyFill="0" applyBorder="0" applyAlignment="0" applyProtection="0"/>
    <xf numFmtId="168" fontId="9" fillId="0" borderId="0" applyFont="0" applyFill="0" applyBorder="0" applyAlignment="0" applyProtection="0"/>
    <xf numFmtId="192" fontId="41"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50" fillId="0" borderId="0"/>
    <xf numFmtId="0" fontId="51" fillId="0" borderId="0" applyNumberFormat="0" applyFill="0" applyBorder="0" applyAlignment="0" applyProtection="0">
      <alignment vertical="top"/>
      <protection locked="0"/>
    </xf>
    <xf numFmtId="42" fontId="58" fillId="0" borderId="0" applyFont="0" applyFill="0" applyBorder="0" applyAlignment="0" applyProtection="0"/>
    <xf numFmtId="0" fontId="5" fillId="0" borderId="0"/>
    <xf numFmtId="42" fontId="1" fillId="0" borderId="0" applyFont="0" applyFill="0" applyBorder="0" applyAlignment="0" applyProtection="0"/>
    <xf numFmtId="204" fontId="5" fillId="0" borderId="0" applyFont="0" applyFill="0" applyBorder="0" applyAlignment="0" applyProtection="0"/>
  </cellStyleXfs>
  <cellXfs count="324">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42" xfId="73" applyFont="1" applyFill="1" applyBorder="1" applyAlignment="1">
      <alignment vertical="center"/>
    </xf>
    <xf numFmtId="0" fontId="31" fillId="24" borderId="43" xfId="73" applyFont="1" applyFill="1" applyBorder="1" applyAlignment="1">
      <alignment vertical="center"/>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0" fontId="34" fillId="0" borderId="13" xfId="73" applyFont="1" applyBorder="1" applyAlignment="1">
      <alignment horizontal="left" vertical="center"/>
    </xf>
    <xf numFmtId="167" fontId="34" fillId="0" borderId="24" xfId="62" applyNumberFormat="1" applyFont="1" applyBorder="1" applyAlignment="1">
      <alignment horizontal="right" vertical="center" wrapText="1"/>
    </xf>
    <xf numFmtId="176" fontId="31" fillId="0" borderId="39" xfId="39" applyNumberFormat="1" applyFont="1" applyBorder="1" applyAlignment="1">
      <alignment horizontal="right" vertical="center"/>
    </xf>
    <xf numFmtId="0" fontId="34" fillId="0" borderId="51" xfId="73" applyFont="1" applyBorder="1" applyAlignment="1">
      <alignment horizontal="center" vertical="center"/>
    </xf>
    <xf numFmtId="0" fontId="34" fillId="0" borderId="18" xfId="74" applyFont="1" applyBorder="1" applyAlignment="1">
      <alignment horizontal="center" vertical="center"/>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0" xfId="90" applyFont="1"/>
    <xf numFmtId="0" fontId="34" fillId="0" borderId="36" xfId="90" applyFont="1" applyBorder="1"/>
    <xf numFmtId="0" fontId="34" fillId="0" borderId="37" xfId="90" applyFont="1" applyBorder="1"/>
    <xf numFmtId="0" fontId="31" fillId="0" borderId="34" xfId="79" applyFont="1" applyBorder="1" applyAlignment="1">
      <alignment vertical="center"/>
    </xf>
    <xf numFmtId="181" fontId="34" fillId="0" borderId="37" xfId="90" applyNumberFormat="1" applyFont="1" applyBorder="1"/>
    <xf numFmtId="183" fontId="34" fillId="0" borderId="37" xfId="90" applyNumberFormat="1" applyFont="1" applyBorder="1"/>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5" fontId="32" fillId="24" borderId="59" xfId="0" applyNumberFormat="1" applyFont="1" applyFill="1" applyBorder="1"/>
    <xf numFmtId="173" fontId="32" fillId="0" borderId="59" xfId="34" applyFont="1" applyBorder="1"/>
    <xf numFmtId="173" fontId="32" fillId="0" borderId="39" xfId="34" applyFont="1" applyBorder="1"/>
    <xf numFmtId="0" fontId="32" fillId="0" borderId="62" xfId="0" applyFont="1" applyBorder="1"/>
    <xf numFmtId="173" fontId="32" fillId="0" borderId="46" xfId="34" applyFont="1" applyBorder="1" applyAlignment="1">
      <alignment horizontal="center" wrapText="1"/>
    </xf>
    <xf numFmtId="165"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1"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5" fontId="31" fillId="26" borderId="46" xfId="60" applyNumberFormat="1" applyFont="1" applyFill="1" applyBorder="1" applyAlignment="1">
      <alignment horizontal="center" vertical="center"/>
    </xf>
    <xf numFmtId="185" fontId="31" fillId="26" borderId="18" xfId="60" applyNumberFormat="1" applyFont="1" applyFill="1" applyBorder="1" applyAlignment="1">
      <alignment horizontal="center" vertical="center"/>
    </xf>
    <xf numFmtId="0" fontId="34" fillId="25" borderId="0" xfId="130" applyFont="1" applyFill="1" applyBorder="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5" xfId="0" applyFont="1" applyFill="1" applyBorder="1" applyAlignment="1">
      <alignment horizontal="center"/>
    </xf>
    <xf numFmtId="0" fontId="55" fillId="0" borderId="79" xfId="0" applyFont="1" applyBorder="1" applyAlignment="1">
      <alignment horizontal="left"/>
    </xf>
    <xf numFmtId="0" fontId="56" fillId="0" borderId="80" xfId="0" applyFont="1" applyBorder="1" applyAlignment="1">
      <alignment horizontal="left"/>
    </xf>
    <xf numFmtId="0" fontId="55" fillId="0" borderId="80" xfId="0" applyFont="1" applyBorder="1" applyAlignment="1">
      <alignment horizontal="left"/>
    </xf>
    <xf numFmtId="0" fontId="32" fillId="0" borderId="81" xfId="0" applyFont="1" applyBorder="1"/>
    <xf numFmtId="0" fontId="32" fillId="0" borderId="82" xfId="0" applyFont="1" applyBorder="1"/>
    <xf numFmtId="0" fontId="32" fillId="0" borderId="36" xfId="0" applyFont="1" applyBorder="1"/>
    <xf numFmtId="0" fontId="32" fillId="0" borderId="37" xfId="0" applyFont="1" applyBorder="1"/>
    <xf numFmtId="0" fontId="32" fillId="0" borderId="0" xfId="0" applyFont="1" applyBorder="1"/>
    <xf numFmtId="0" fontId="47" fillId="0" borderId="0" xfId="0" applyFont="1" applyBorder="1" applyAlignment="1">
      <alignment horizontal="center"/>
    </xf>
    <xf numFmtId="0" fontId="49" fillId="0" borderId="0" xfId="0" applyFont="1" applyBorder="1" applyAlignment="1">
      <alignment horizontal="right" vertical="center"/>
    </xf>
    <xf numFmtId="0" fontId="33" fillId="0" borderId="0" xfId="0" applyFont="1" applyBorder="1"/>
    <xf numFmtId="0" fontId="32" fillId="0" borderId="0" xfId="0" applyFont="1" applyBorder="1" applyAlignment="1">
      <alignment horizontal="center"/>
    </xf>
    <xf numFmtId="0" fontId="32" fillId="0" borderId="0" xfId="0" applyFont="1" applyBorder="1" applyAlignment="1">
      <alignment horizontal="left"/>
    </xf>
    <xf numFmtId="0" fontId="44" fillId="0" borderId="0" xfId="0" applyFont="1" applyBorder="1" applyAlignment="1">
      <alignment horizontal="left"/>
    </xf>
    <xf numFmtId="0" fontId="32" fillId="0" borderId="83" xfId="0" applyFont="1" applyBorder="1"/>
    <xf numFmtId="0" fontId="32" fillId="0" borderId="84" xfId="0" applyFont="1" applyBorder="1"/>
    <xf numFmtId="0" fontId="32" fillId="0" borderId="85" xfId="0" applyFont="1" applyBorder="1"/>
    <xf numFmtId="0" fontId="34" fillId="0" borderId="0" xfId="89" applyFont="1" applyBorder="1"/>
    <xf numFmtId="0" fontId="55" fillId="0" borderId="0" xfId="0" applyFont="1" applyBorder="1" applyAlignment="1">
      <alignment horizontal="left"/>
    </xf>
    <xf numFmtId="0" fontId="56" fillId="0" borderId="0" xfId="0" applyFont="1" applyBorder="1" applyAlignment="1">
      <alignment horizontal="left"/>
    </xf>
    <xf numFmtId="0" fontId="30" fillId="0" borderId="0" xfId="89" applyFont="1" applyBorder="1"/>
    <xf numFmtId="49" fontId="31" fillId="0" borderId="0" xfId="131" applyNumberFormat="1" applyFont="1" applyBorder="1" applyAlignment="1">
      <alignment horizontal="right" vertical="center"/>
    </xf>
    <xf numFmtId="185" fontId="31" fillId="0" borderId="0" xfId="131" applyNumberFormat="1" applyFont="1" applyBorder="1" applyAlignment="1">
      <alignment vertical="center"/>
    </xf>
    <xf numFmtId="0" fontId="34" fillId="0" borderId="0" xfId="128" applyFont="1" applyBorder="1"/>
    <xf numFmtId="0" fontId="34" fillId="0" borderId="0" xfId="128" applyFont="1" applyBorder="1" applyAlignment="1">
      <alignment horizontal="center"/>
    </xf>
    <xf numFmtId="0" fontId="34" fillId="0" borderId="0" xfId="126" applyFont="1" applyBorder="1" applyAlignment="1">
      <alignment horizontal="center" vertical="center"/>
    </xf>
    <xf numFmtId="2" fontId="34" fillId="0" borderId="0" xfId="128" applyNumberFormat="1" applyFont="1" applyBorder="1"/>
    <xf numFmtId="180" fontId="34" fillId="0" borderId="0" xfId="129" applyNumberFormat="1" applyFont="1" applyBorder="1"/>
    <xf numFmtId="39" fontId="31" fillId="0" borderId="0" xfId="129" applyNumberFormat="1" applyFont="1" applyBorder="1" applyAlignment="1">
      <alignment vertical="center"/>
    </xf>
    <xf numFmtId="0" fontId="34" fillId="0" borderId="81" xfId="89" applyFont="1" applyBorder="1"/>
    <xf numFmtId="0" fontId="34" fillId="0" borderId="82" xfId="89" applyFont="1" applyBorder="1"/>
    <xf numFmtId="0" fontId="34" fillId="0" borderId="83" xfId="90" applyFont="1" applyBorder="1"/>
    <xf numFmtId="0" fontId="34" fillId="0" borderId="84" xfId="89" applyFont="1" applyBorder="1"/>
    <xf numFmtId="0" fontId="34" fillId="0" borderId="84" xfId="89" applyFont="1" applyBorder="1" applyAlignment="1">
      <alignment horizontal="center"/>
    </xf>
    <xf numFmtId="184" fontId="34" fillId="0" borderId="84" xfId="34" applyNumberFormat="1" applyFont="1" applyBorder="1"/>
    <xf numFmtId="0" fontId="34" fillId="0" borderId="85" xfId="89" applyFont="1" applyBorder="1"/>
    <xf numFmtId="0" fontId="57" fillId="24" borderId="69" xfId="0" applyFont="1" applyFill="1" applyBorder="1" applyAlignment="1">
      <alignment horizontal="center" vertical="center"/>
    </xf>
    <xf numFmtId="203" fontId="59" fillId="0" borderId="30" xfId="259" applyNumberFormat="1" applyFont="1" applyFill="1" applyBorder="1" applyAlignment="1" applyProtection="1">
      <alignment horizontal="center" vertical="center" wrapText="1"/>
    </xf>
    <xf numFmtId="43" fontId="34" fillId="0" borderId="18" xfId="74" applyNumberFormat="1" applyFont="1" applyBorder="1" applyAlignment="1">
      <alignment horizontal="left" vertical="center" wrapText="1"/>
    </xf>
    <xf numFmtId="2" fontId="34" fillId="0" borderId="18" xfId="74" applyNumberFormat="1" applyFont="1" applyBorder="1" applyAlignment="1">
      <alignment horizontal="center" vertical="center"/>
    </xf>
    <xf numFmtId="180" fontId="31" fillId="0" borderId="35" xfId="129" applyNumberFormat="1" applyFont="1" applyBorder="1" applyAlignment="1">
      <alignment vertical="center"/>
    </xf>
    <xf numFmtId="0" fontId="35" fillId="0" borderId="29" xfId="128" applyFont="1" applyBorder="1" applyAlignment="1">
      <alignment horizontal="right" vertical="center"/>
    </xf>
    <xf numFmtId="9" fontId="35" fillId="0" borderId="18" xfId="128" applyNumberFormat="1" applyFont="1" applyBorder="1" applyAlignment="1">
      <alignment horizontal="center" vertical="center"/>
    </xf>
    <xf numFmtId="186" fontId="60" fillId="0" borderId="30" xfId="260" applyNumberFormat="1" applyFont="1" applyFill="1" applyBorder="1" applyAlignment="1" applyProtection="1">
      <alignment vertical="center" wrapText="1"/>
    </xf>
    <xf numFmtId="0" fontId="61" fillId="24" borderId="51" xfId="73" applyFont="1" applyFill="1" applyBorder="1" applyAlignment="1">
      <alignment horizontal="center" vertical="center"/>
    </xf>
    <xf numFmtId="0" fontId="61" fillId="24" borderId="18" xfId="74" applyFont="1" applyFill="1" applyBorder="1" applyAlignment="1">
      <alignment horizontal="center" vertical="center"/>
    </xf>
    <xf numFmtId="2" fontId="61" fillId="24" borderId="18" xfId="74" applyNumberFormat="1" applyFont="1" applyFill="1" applyBorder="1" applyAlignment="1">
      <alignment horizontal="center" vertical="center"/>
    </xf>
    <xf numFmtId="4" fontId="61" fillId="24" borderId="18" xfId="39" applyNumberFormat="1" applyFont="1" applyFill="1" applyBorder="1" applyAlignment="1">
      <alignment vertical="center" wrapText="1"/>
    </xf>
    <xf numFmtId="167" fontId="61" fillId="24" borderId="18" xfId="62" applyNumberFormat="1" applyFont="1" applyFill="1" applyBorder="1" applyAlignment="1">
      <alignment horizontal="right" vertical="center" wrapText="1"/>
    </xf>
    <xf numFmtId="203" fontId="62" fillId="24" borderId="30" xfId="259" applyNumberFormat="1" applyFont="1" applyFill="1" applyBorder="1" applyAlignment="1" applyProtection="1">
      <alignment horizontal="center" vertical="center" wrapText="1"/>
    </xf>
    <xf numFmtId="186" fontId="61" fillId="24" borderId="41" xfId="73" applyNumberFormat="1" applyFont="1" applyFill="1" applyBorder="1" applyAlignment="1">
      <alignment vertical="center"/>
    </xf>
    <xf numFmtId="0" fontId="61" fillId="24" borderId="42" xfId="73" applyFont="1" applyFill="1" applyBorder="1" applyAlignment="1">
      <alignment vertical="center"/>
    </xf>
    <xf numFmtId="42" fontId="33" fillId="0" borderId="0" xfId="257" applyFont="1"/>
    <xf numFmtId="9" fontId="31" fillId="27" borderId="30" xfId="95" applyFont="1" applyFill="1" applyBorder="1" applyAlignment="1">
      <alignment horizontal="center" vertical="center"/>
    </xf>
    <xf numFmtId="0" fontId="31" fillId="0" borderId="11" xfId="130" applyFont="1" applyBorder="1" applyAlignment="1">
      <alignment horizontal="center"/>
    </xf>
    <xf numFmtId="0" fontId="31" fillId="0" borderId="0" xfId="130" applyFont="1" applyBorder="1" applyAlignment="1">
      <alignment horizontal="center"/>
    </xf>
    <xf numFmtId="0" fontId="31" fillId="0" borderId="12" xfId="130" applyFont="1" applyBorder="1" applyAlignment="1">
      <alignment horizontal="center"/>
    </xf>
    <xf numFmtId="0" fontId="31" fillId="0" borderId="32" xfId="128" applyFont="1" applyBorder="1" applyAlignment="1">
      <alignment horizontal="center" vertical="center" wrapText="1"/>
    </xf>
    <xf numFmtId="0" fontId="31" fillId="0" borderId="29" xfId="128" applyFont="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1"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7"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7" borderId="18" xfId="89" applyFont="1" applyFill="1" applyBorder="1" applyAlignment="1">
      <alignment horizontal="left" wrapText="1"/>
    </xf>
    <xf numFmtId="0" fontId="34" fillId="26" borderId="19" xfId="89" applyFont="1" applyFill="1" applyBorder="1" applyAlignment="1">
      <alignment horizontal="center" vertical="center" wrapText="1"/>
    </xf>
    <xf numFmtId="0" fontId="34" fillId="26" borderId="22" xfId="89" applyFont="1" applyFill="1" applyBorder="1" applyAlignment="1">
      <alignment horizontal="center" vertical="center" wrapText="1"/>
    </xf>
    <xf numFmtId="0" fontId="34" fillId="26" borderId="23" xfId="89" applyFont="1" applyFill="1" applyBorder="1" applyAlignment="1">
      <alignment horizontal="center" vertical="center" wrapText="1"/>
    </xf>
    <xf numFmtId="43" fontId="61" fillId="24" borderId="19" xfId="74" applyNumberFormat="1" applyFont="1" applyFill="1" applyBorder="1" applyAlignment="1">
      <alignment horizontal="center" vertical="center" wrapText="1"/>
    </xf>
    <xf numFmtId="43" fontId="61" fillId="24" borderId="22" xfId="74" applyNumberFormat="1" applyFont="1" applyFill="1" applyBorder="1" applyAlignment="1">
      <alignment horizontal="center" vertical="center" wrapText="1"/>
    </xf>
    <xf numFmtId="43" fontId="61" fillId="24" borderId="23" xfId="74" applyNumberFormat="1" applyFont="1" applyFill="1" applyBorder="1" applyAlignment="1">
      <alignment horizontal="center"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7" borderId="33" xfId="130" applyFont="1" applyFill="1" applyBorder="1" applyAlignment="1">
      <alignment vertical="center" wrapText="1"/>
    </xf>
    <xf numFmtId="0" fontId="34" fillId="27" borderId="18" xfId="130" applyFont="1" applyFill="1" applyBorder="1" applyAlignment="1">
      <alignment vertical="center" wrapText="1"/>
    </xf>
    <xf numFmtId="0" fontId="34" fillId="25" borderId="18" xfId="130" applyFont="1" applyFill="1" applyBorder="1" applyAlignment="1">
      <alignment horizontal="center" vertical="center" wrapText="1"/>
    </xf>
    <xf numFmtId="0" fontId="34" fillId="25" borderId="30" xfId="130" applyFont="1" applyFill="1" applyBorder="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27" borderId="33" xfId="0" applyFont="1" applyFill="1" applyBorder="1" applyAlignment="1">
      <alignment vertical="center" wrapText="1"/>
    </xf>
    <xf numFmtId="0" fontId="34" fillId="27" borderId="18" xfId="0" applyFont="1" applyFill="1" applyBorder="1" applyAlignment="1">
      <alignment vertical="center" wrapText="1"/>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0" fontId="34" fillId="27" borderId="33" xfId="130" applyFont="1" applyFill="1" applyBorder="1" applyAlignment="1">
      <alignment vertical="center" wrapText="1"/>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43" fontId="31" fillId="0" borderId="33" xfId="128" applyNumberFormat="1" applyFont="1" applyBorder="1" applyAlignment="1">
      <alignment horizontal="center" vertical="center" wrapText="1"/>
    </xf>
    <xf numFmtId="0" fontId="31" fillId="0" borderId="18" xfId="128" applyFont="1" applyBorder="1" applyAlignment="1">
      <alignment horizontal="center" vertical="center" wrapText="1"/>
    </xf>
    <xf numFmtId="0" fontId="31" fillId="0" borderId="47" xfId="128" applyFont="1" applyBorder="1" applyAlignment="1">
      <alignment horizontal="right" vertical="center"/>
    </xf>
    <xf numFmtId="0" fontId="31" fillId="0" borderId="20" xfId="128" applyFont="1" applyBorder="1" applyAlignment="1">
      <alignment horizontal="right" vertical="center"/>
    </xf>
    <xf numFmtId="0" fontId="30" fillId="27" borderId="18" xfId="89" applyFont="1" applyFill="1" applyBorder="1" applyAlignment="1">
      <alignment horizontal="left"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4" fillId="0" borderId="0" xfId="0" applyFont="1" applyBorder="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Border="1" applyAlignment="1">
      <alignment horizontal="right" vertical="center"/>
    </xf>
    <xf numFmtId="0" fontId="45" fillId="0" borderId="11" xfId="0" applyFont="1" applyBorder="1" applyAlignment="1">
      <alignment wrapText="1"/>
    </xf>
    <xf numFmtId="0" fontId="45" fillId="0" borderId="0" xfId="0" applyFont="1" applyBorder="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applyAlignment="1"/>
    <xf numFmtId="0" fontId="32" fillId="0" borderId="22" xfId="0" applyFont="1" applyBorder="1" applyAlignment="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40" xfId="0" applyFont="1" applyBorder="1" applyAlignment="1">
      <alignment horizontal="right"/>
    </xf>
    <xf numFmtId="0" fontId="46" fillId="0" borderId="42" xfId="0" applyFont="1" applyBorder="1" applyAlignment="1">
      <alignment horizontal="right"/>
    </xf>
    <xf numFmtId="0" fontId="46" fillId="0" borderId="43" xfId="0" applyFont="1" applyBorder="1" applyAlignment="1">
      <alignment horizontal="right"/>
    </xf>
    <xf numFmtId="0" fontId="47" fillId="24" borderId="40" xfId="0" applyFont="1" applyFill="1" applyBorder="1" applyAlignment="1">
      <alignment horizontal="right"/>
    </xf>
    <xf numFmtId="0" fontId="47" fillId="24" borderId="42" xfId="0" applyFont="1" applyFill="1" applyBorder="1" applyAlignment="1">
      <alignment horizontal="right"/>
    </xf>
    <xf numFmtId="0" fontId="47" fillId="24" borderId="43" xfId="0" applyFont="1" applyFill="1" applyBorder="1" applyAlignment="1">
      <alignment horizontal="right"/>
    </xf>
    <xf numFmtId="0" fontId="32" fillId="0" borderId="27" xfId="0" applyFont="1" applyBorder="1" applyAlignment="1"/>
    <xf numFmtId="0" fontId="32" fillId="0" borderId="31" xfId="0" applyFont="1" applyBorder="1" applyAlignment="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5"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5"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Border="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applyAlignment="1"/>
    <xf numFmtId="0" fontId="32" fillId="0" borderId="60" xfId="0" applyFont="1" applyBorder="1" applyAlignment="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52" fillId="0" borderId="78" xfId="256" applyFont="1" applyBorder="1" applyAlignment="1" applyProtection="1">
      <alignment horizontal="center"/>
    </xf>
    <xf numFmtId="0" fontId="52" fillId="0" borderId="50"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Border="1" applyAlignment="1">
      <alignment horizontal="center"/>
    </xf>
    <xf numFmtId="0" fontId="47" fillId="0" borderId="44" xfId="0" applyFont="1" applyBorder="1" applyAlignment="1">
      <alignment horizontal="center"/>
    </xf>
    <xf numFmtId="0" fontId="46" fillId="0" borderId="73" xfId="0" applyFont="1" applyBorder="1" applyAlignment="1">
      <alignment horizontal="center"/>
    </xf>
    <xf numFmtId="0" fontId="46" fillId="0" borderId="0" xfId="0" applyFont="1" applyBorder="1" applyAlignment="1">
      <alignment horizontal="center"/>
    </xf>
    <xf numFmtId="0" fontId="46" fillId="0" borderId="44"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9"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8" xfId="255" applyFont="1" applyBorder="1" applyAlignment="1">
      <alignment horizontal="center" vertical="center"/>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3" xfId="0" applyFont="1" applyBorder="1" applyAlignment="1"/>
    <xf numFmtId="0" fontId="32" fillId="0" borderId="19" xfId="0" applyFont="1" applyBorder="1" applyAlignment="1"/>
    <xf numFmtId="0" fontId="32" fillId="0" borderId="19" xfId="0" applyFont="1" applyBorder="1" applyAlignment="1">
      <alignment horizontal="center"/>
    </xf>
    <xf numFmtId="0" fontId="32" fillId="0" borderId="23" xfId="0" applyFont="1" applyBorder="1" applyAlignment="1">
      <alignment horizont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vertical="center" wrapText="1"/>
    </xf>
    <xf numFmtId="0" fontId="47" fillId="0" borderId="73" xfId="0" applyFont="1" applyBorder="1" applyAlignment="1">
      <alignment horizontal="center" vertical="center" wrapText="1"/>
    </xf>
    <xf numFmtId="0" fontId="47" fillId="0" borderId="0" xfId="0" applyFont="1" applyBorder="1" applyAlignment="1">
      <alignment horizontal="center" vertical="center" wrapText="1"/>
    </xf>
    <xf numFmtId="0" fontId="47" fillId="0" borderId="44" xfId="0" applyFont="1" applyBorder="1" applyAlignment="1">
      <alignment horizontal="center" vertical="center" wrapText="1"/>
    </xf>
  </cellXfs>
  <cellStyles count="261">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3 6" xfId="260"/>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7" builtinId="7"/>
    <cellStyle name="Moneda [0] 2" xfId="259"/>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13" xfId="258"/>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104775</xdr:colOff>
      <xdr:row>4</xdr:row>
      <xdr:rowOff>57149</xdr:rowOff>
    </xdr:from>
    <xdr:to>
      <xdr:col>2</xdr:col>
      <xdr:colOff>984067</xdr:colOff>
      <xdr:row>9</xdr:row>
      <xdr:rowOff>133349</xdr:rowOff>
    </xdr:to>
    <xdr:pic>
      <xdr:nvPicPr>
        <xdr:cNvPr id="4" name="Imagen 3" descr="Resultado de imagen para aeronautica civil">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3875" y="1943099"/>
          <a:ext cx="879292"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88"/>
  <sheetViews>
    <sheetView showGridLines="0" view="pageBreakPreview" topLeftCell="A62" zoomScale="55" zoomScaleNormal="55" zoomScaleSheetLayoutView="55" zoomScalePageLayoutView="25" workbookViewId="0">
      <selection activeCell="K64" sqref="K64"/>
    </sheetView>
  </sheetViews>
  <sheetFormatPr baseColWidth="10" defaultColWidth="11.44140625" defaultRowHeight="13.8"/>
  <cols>
    <col min="1" max="2" width="4.44140625" style="1" customWidth="1"/>
    <col min="3" max="3" width="14.6640625" style="1" customWidth="1"/>
    <col min="4" max="4" width="15" style="1" customWidth="1"/>
    <col min="5" max="5" width="16.109375" style="2" customWidth="1"/>
    <col min="6" max="6" width="21.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1.44140625" style="1"/>
    <col min="15" max="15" width="31.44140625" style="1" customWidth="1"/>
    <col min="16" max="16384" width="11.44140625" style="1"/>
  </cols>
  <sheetData>
    <row r="1" spans="1:13" ht="16.2" thickBot="1">
      <c r="A1" s="5"/>
      <c r="B1" s="134"/>
      <c r="C1" s="135"/>
      <c r="D1" s="134"/>
      <c r="E1" s="135"/>
      <c r="F1" s="5"/>
      <c r="G1" s="5"/>
      <c r="H1" s="5"/>
      <c r="I1" s="5"/>
      <c r="J1" s="5"/>
      <c r="K1" s="5"/>
      <c r="L1" s="5"/>
      <c r="M1" s="5"/>
    </row>
    <row r="2" spans="1:13" ht="16.2" thickTop="1">
      <c r="A2" s="5"/>
      <c r="B2" s="7"/>
      <c r="C2" s="118" t="s">
        <v>0</v>
      </c>
      <c r="D2" s="117" t="s">
        <v>1</v>
      </c>
      <c r="E2" s="118" t="s">
        <v>2</v>
      </c>
      <c r="F2" s="117">
        <v>1</v>
      </c>
      <c r="G2" s="145"/>
      <c r="H2" s="145"/>
      <c r="I2" s="145"/>
      <c r="J2" s="145"/>
      <c r="K2" s="145"/>
      <c r="L2" s="146"/>
      <c r="M2" s="5"/>
    </row>
    <row r="3" spans="1:13" ht="31.5" customHeight="1">
      <c r="A3" s="5"/>
      <c r="B3" s="8"/>
      <c r="C3" s="170" t="s">
        <v>3</v>
      </c>
      <c r="D3" s="171"/>
      <c r="E3" s="171"/>
      <c r="F3" s="171"/>
      <c r="G3" s="171"/>
      <c r="H3" s="171"/>
      <c r="I3" s="171"/>
      <c r="J3" s="171"/>
      <c r="K3" s="172"/>
      <c r="L3" s="9"/>
      <c r="M3" s="5"/>
    </row>
    <row r="4" spans="1:13" ht="15.6">
      <c r="A4" s="5"/>
      <c r="B4" s="8"/>
      <c r="C4" s="170" t="s">
        <v>216</v>
      </c>
      <c r="D4" s="171"/>
      <c r="E4" s="171"/>
      <c r="F4" s="171"/>
      <c r="G4" s="171"/>
      <c r="H4" s="171"/>
      <c r="I4" s="171"/>
      <c r="J4" s="171"/>
      <c r="K4" s="172"/>
      <c r="L4" s="9"/>
      <c r="M4" s="5"/>
    </row>
    <row r="5" spans="1:13" s="102" customFormat="1" ht="15.6">
      <c r="A5" s="100"/>
      <c r="B5" s="101"/>
      <c r="C5" s="184" t="s">
        <v>4</v>
      </c>
      <c r="D5" s="184"/>
      <c r="E5" s="184"/>
      <c r="F5" s="184"/>
      <c r="G5" s="184"/>
      <c r="H5" s="184"/>
      <c r="I5" s="184"/>
      <c r="J5" s="184"/>
      <c r="K5" s="184"/>
      <c r="L5" s="103"/>
      <c r="M5" s="100"/>
    </row>
    <row r="6" spans="1:13" ht="15.6">
      <c r="A6" s="5"/>
      <c r="B6" s="8"/>
      <c r="C6" s="184"/>
      <c r="D6" s="184"/>
      <c r="E6" s="184"/>
      <c r="F6" s="184"/>
      <c r="G6" s="184"/>
      <c r="H6" s="184"/>
      <c r="I6" s="184"/>
      <c r="J6" s="184"/>
      <c r="K6" s="184"/>
      <c r="L6" s="9"/>
      <c r="M6" s="5"/>
    </row>
    <row r="7" spans="1:13" ht="47.4" hidden="1" customHeight="1">
      <c r="A7" s="5"/>
      <c r="B7" s="8"/>
      <c r="C7" s="185" t="s">
        <v>5</v>
      </c>
      <c r="D7" s="186"/>
      <c r="E7" s="186"/>
      <c r="F7" s="186"/>
      <c r="G7" s="186"/>
      <c r="H7" s="186"/>
      <c r="I7" s="186"/>
      <c r="J7" s="186"/>
      <c r="K7" s="187"/>
      <c r="L7" s="9"/>
      <c r="M7" s="5"/>
    </row>
    <row r="8" spans="1:13" ht="30" customHeight="1" thickBot="1">
      <c r="A8" s="5"/>
      <c r="B8" s="8"/>
      <c r="C8" s="191"/>
      <c r="D8" s="192"/>
      <c r="E8" s="192"/>
      <c r="F8" s="192"/>
      <c r="G8" s="192"/>
      <c r="H8" s="192"/>
      <c r="I8" s="192"/>
      <c r="J8" s="192"/>
      <c r="K8" s="193"/>
      <c r="L8" s="9"/>
      <c r="M8" s="5"/>
    </row>
    <row r="9" spans="1:13" ht="30" customHeight="1">
      <c r="A9" s="5"/>
      <c r="B9" s="8"/>
      <c r="C9" s="181" t="s">
        <v>6</v>
      </c>
      <c r="D9" s="175" t="s">
        <v>7</v>
      </c>
      <c r="E9" s="183" t="s">
        <v>8</v>
      </c>
      <c r="F9" s="183"/>
      <c r="G9" s="181" t="s">
        <v>9</v>
      </c>
      <c r="H9" s="175" t="s">
        <v>10</v>
      </c>
      <c r="I9" s="175" t="s">
        <v>11</v>
      </c>
      <c r="J9" s="177" t="s">
        <v>12</v>
      </c>
      <c r="K9" s="179" t="s">
        <v>13</v>
      </c>
      <c r="L9" s="9"/>
      <c r="M9" s="5"/>
    </row>
    <row r="10" spans="1:13" ht="30" customHeight="1" thickBot="1">
      <c r="A10" s="5"/>
      <c r="B10" s="8"/>
      <c r="C10" s="182"/>
      <c r="D10" s="176"/>
      <c r="E10" s="10" t="s">
        <v>14</v>
      </c>
      <c r="F10" s="10" t="s">
        <v>15</v>
      </c>
      <c r="G10" s="182"/>
      <c r="H10" s="176"/>
      <c r="I10" s="176"/>
      <c r="J10" s="178"/>
      <c r="K10" s="180"/>
      <c r="L10" s="9"/>
      <c r="M10" s="5"/>
    </row>
    <row r="11" spans="1:13" ht="30" customHeight="1" thickBot="1">
      <c r="A11" s="5"/>
      <c r="B11" s="8"/>
      <c r="C11" s="161">
        <v>1</v>
      </c>
      <c r="D11" s="161"/>
      <c r="E11" s="11"/>
      <c r="F11" s="11"/>
      <c r="G11" s="167" t="s">
        <v>94</v>
      </c>
      <c r="H11" s="11"/>
      <c r="I11" s="11"/>
      <c r="J11" s="11"/>
      <c r="K11" s="12"/>
      <c r="L11" s="9"/>
      <c r="M11" s="5"/>
    </row>
    <row r="12" spans="1:13" ht="30" customHeight="1">
      <c r="A12" s="5"/>
      <c r="B12" s="8"/>
      <c r="C12" s="18">
        <f>+C11+0.01</f>
        <v>1.01</v>
      </c>
      <c r="D12" s="19" t="s">
        <v>163</v>
      </c>
      <c r="E12" s="19" t="s">
        <v>93</v>
      </c>
      <c r="F12" s="19"/>
      <c r="G12" s="154" t="s">
        <v>95</v>
      </c>
      <c r="H12" s="155" t="s">
        <v>96</v>
      </c>
      <c r="I12" s="13">
        <v>120</v>
      </c>
      <c r="J12" s="14">
        <v>14003.964800000002</v>
      </c>
      <c r="K12" s="153">
        <f t="shared" ref="K12:K70" si="0">ROUND(I12*J12,0)</f>
        <v>1680476</v>
      </c>
      <c r="L12" s="9"/>
      <c r="M12" s="5"/>
    </row>
    <row r="13" spans="1:13" ht="30" customHeight="1">
      <c r="A13" s="5"/>
      <c r="B13" s="8"/>
      <c r="C13" s="18">
        <f t="shared" ref="C13:C70" si="1">+C12+0.01</f>
        <v>1.02</v>
      </c>
      <c r="D13" s="19" t="s">
        <v>164</v>
      </c>
      <c r="E13" s="19" t="s">
        <v>93</v>
      </c>
      <c r="F13" s="19"/>
      <c r="G13" s="154" t="s">
        <v>97</v>
      </c>
      <c r="H13" s="155" t="s">
        <v>98</v>
      </c>
      <c r="I13" s="13">
        <v>75</v>
      </c>
      <c r="J13" s="14">
        <v>2489.0767999999998</v>
      </c>
      <c r="K13" s="153">
        <f t="shared" si="0"/>
        <v>186681</v>
      </c>
      <c r="L13" s="9"/>
      <c r="M13" s="5"/>
    </row>
    <row r="14" spans="1:13" ht="30" customHeight="1">
      <c r="A14" s="5"/>
      <c r="B14" s="8"/>
      <c r="C14" s="18">
        <f t="shared" si="1"/>
        <v>1.03</v>
      </c>
      <c r="D14" s="19" t="s">
        <v>165</v>
      </c>
      <c r="E14" s="19" t="s">
        <v>93</v>
      </c>
      <c r="F14" s="19"/>
      <c r="G14" s="154" t="s">
        <v>99</v>
      </c>
      <c r="H14" s="155" t="s">
        <v>100</v>
      </c>
      <c r="I14" s="13">
        <v>5</v>
      </c>
      <c r="J14" s="14">
        <v>198559.70456000001</v>
      </c>
      <c r="K14" s="153">
        <f t="shared" si="0"/>
        <v>992799</v>
      </c>
      <c r="L14" s="9"/>
      <c r="M14" s="5"/>
    </row>
    <row r="15" spans="1:13" ht="30" customHeight="1">
      <c r="A15" s="5"/>
      <c r="B15" s="8"/>
      <c r="C15" s="18">
        <f t="shared" si="1"/>
        <v>1.04</v>
      </c>
      <c r="D15" s="19" t="s">
        <v>166</v>
      </c>
      <c r="E15" s="19" t="s">
        <v>93</v>
      </c>
      <c r="F15" s="19"/>
      <c r="G15" s="154" t="s">
        <v>101</v>
      </c>
      <c r="H15" s="155" t="s">
        <v>96</v>
      </c>
      <c r="I15" s="13">
        <v>66</v>
      </c>
      <c r="J15" s="14">
        <v>34139.898240000002</v>
      </c>
      <c r="K15" s="153">
        <f t="shared" si="0"/>
        <v>2253233</v>
      </c>
      <c r="L15" s="9"/>
      <c r="M15" s="5"/>
    </row>
    <row r="16" spans="1:13" ht="30" customHeight="1">
      <c r="A16" s="5"/>
      <c r="B16" s="8"/>
      <c r="C16" s="18">
        <f t="shared" si="1"/>
        <v>1.05</v>
      </c>
      <c r="D16" s="19" t="s">
        <v>167</v>
      </c>
      <c r="E16" s="19" t="s">
        <v>93</v>
      </c>
      <c r="F16" s="19"/>
      <c r="G16" s="154" t="s">
        <v>102</v>
      </c>
      <c r="H16" s="155" t="s">
        <v>98</v>
      </c>
      <c r="I16" s="13">
        <v>66</v>
      </c>
      <c r="J16" s="14">
        <v>9777.1867199999997</v>
      </c>
      <c r="K16" s="153">
        <f t="shared" si="0"/>
        <v>645294</v>
      </c>
      <c r="L16" s="9"/>
      <c r="M16" s="5"/>
    </row>
    <row r="17" spans="1:13" ht="30" customHeight="1">
      <c r="A17" s="5"/>
      <c r="B17" s="8"/>
      <c r="C17" s="18">
        <f t="shared" si="1"/>
        <v>1.06</v>
      </c>
      <c r="D17" s="19" t="s">
        <v>168</v>
      </c>
      <c r="E17" s="19" t="s">
        <v>93</v>
      </c>
      <c r="F17" s="19"/>
      <c r="G17" s="154" t="s">
        <v>103</v>
      </c>
      <c r="H17" s="155" t="s">
        <v>98</v>
      </c>
      <c r="I17" s="13">
        <v>12</v>
      </c>
      <c r="J17" s="14">
        <v>19782.344960000002</v>
      </c>
      <c r="K17" s="153">
        <f t="shared" si="0"/>
        <v>237388</v>
      </c>
      <c r="L17" s="9"/>
      <c r="M17" s="5"/>
    </row>
    <row r="18" spans="1:13" ht="30" customHeight="1">
      <c r="A18" s="5"/>
      <c r="B18" s="8"/>
      <c r="C18" s="18">
        <f t="shared" si="1"/>
        <v>1.07</v>
      </c>
      <c r="D18" s="19" t="s">
        <v>169</v>
      </c>
      <c r="E18" s="19" t="s">
        <v>93</v>
      </c>
      <c r="F18" s="19"/>
      <c r="G18" s="154" t="s">
        <v>104</v>
      </c>
      <c r="H18" s="155" t="s">
        <v>100</v>
      </c>
      <c r="I18" s="13">
        <v>6</v>
      </c>
      <c r="J18" s="14">
        <v>14286.60296</v>
      </c>
      <c r="K18" s="153">
        <f t="shared" si="0"/>
        <v>85720</v>
      </c>
      <c r="L18" s="9"/>
      <c r="M18" s="5"/>
    </row>
    <row r="19" spans="1:13" ht="30" customHeight="1">
      <c r="A19" s="5"/>
      <c r="B19" s="8"/>
      <c r="C19" s="18">
        <f t="shared" si="1"/>
        <v>1.08</v>
      </c>
      <c r="D19" s="19" t="s">
        <v>170</v>
      </c>
      <c r="E19" s="19" t="s">
        <v>93</v>
      </c>
      <c r="F19" s="19"/>
      <c r="G19" s="154" t="s">
        <v>105</v>
      </c>
      <c r="H19" s="155" t="s">
        <v>100</v>
      </c>
      <c r="I19" s="13">
        <v>6</v>
      </c>
      <c r="J19" s="14">
        <v>3006.6651999999999</v>
      </c>
      <c r="K19" s="153">
        <f t="shared" si="0"/>
        <v>18040</v>
      </c>
      <c r="L19" s="9"/>
      <c r="M19" s="5"/>
    </row>
    <row r="20" spans="1:13" ht="30" customHeight="1">
      <c r="A20" s="5"/>
      <c r="B20" s="8"/>
      <c r="C20" s="18">
        <f t="shared" si="1"/>
        <v>1.0900000000000001</v>
      </c>
      <c r="D20" s="19" t="s">
        <v>171</v>
      </c>
      <c r="E20" s="19" t="s">
        <v>93</v>
      </c>
      <c r="F20" s="19"/>
      <c r="G20" s="154" t="s">
        <v>106</v>
      </c>
      <c r="H20" s="155" t="s">
        <v>98</v>
      </c>
      <c r="I20" s="13">
        <v>100</v>
      </c>
      <c r="J20" s="14">
        <v>538.52455999999995</v>
      </c>
      <c r="K20" s="153">
        <f t="shared" si="0"/>
        <v>53852</v>
      </c>
      <c r="L20" s="9"/>
      <c r="M20" s="5"/>
    </row>
    <row r="21" spans="1:13" ht="30" customHeight="1">
      <c r="A21" s="5"/>
      <c r="B21" s="8"/>
      <c r="C21" s="18">
        <f t="shared" si="1"/>
        <v>1.1000000000000001</v>
      </c>
      <c r="D21" s="19" t="s">
        <v>172</v>
      </c>
      <c r="E21" s="19" t="s">
        <v>93</v>
      </c>
      <c r="F21" s="19"/>
      <c r="G21" s="154" t="s">
        <v>107</v>
      </c>
      <c r="H21" s="155" t="s">
        <v>100</v>
      </c>
      <c r="I21" s="13">
        <v>1</v>
      </c>
      <c r="J21" s="14">
        <v>38043.328959999999</v>
      </c>
      <c r="K21" s="153">
        <f t="shared" si="0"/>
        <v>38043</v>
      </c>
      <c r="L21" s="9"/>
      <c r="M21" s="5"/>
    </row>
    <row r="22" spans="1:13" ht="30" customHeight="1">
      <c r="A22" s="5"/>
      <c r="B22" s="8"/>
      <c r="C22" s="18">
        <f t="shared" si="1"/>
        <v>1.1100000000000001</v>
      </c>
      <c r="D22" s="19" t="s">
        <v>173</v>
      </c>
      <c r="E22" s="19" t="s">
        <v>93</v>
      </c>
      <c r="F22" s="19"/>
      <c r="G22" s="154" t="s">
        <v>108</v>
      </c>
      <c r="H22" s="155" t="s">
        <v>98</v>
      </c>
      <c r="I22" s="13">
        <v>45</v>
      </c>
      <c r="J22" s="14">
        <v>30424.892959999997</v>
      </c>
      <c r="K22" s="153">
        <f t="shared" si="0"/>
        <v>1369120</v>
      </c>
      <c r="L22" s="9"/>
      <c r="M22" s="5"/>
    </row>
    <row r="23" spans="1:13" ht="30" customHeight="1">
      <c r="A23" s="5"/>
      <c r="B23" s="8"/>
      <c r="C23" s="18">
        <f t="shared" si="1"/>
        <v>1.1200000000000001</v>
      </c>
      <c r="D23" s="19" t="s">
        <v>174</v>
      </c>
      <c r="E23" s="19" t="s">
        <v>93</v>
      </c>
      <c r="F23" s="19"/>
      <c r="G23" s="154" t="s">
        <v>109</v>
      </c>
      <c r="H23" s="155" t="s">
        <v>110</v>
      </c>
      <c r="I23" s="13">
        <v>2</v>
      </c>
      <c r="J23" s="14">
        <v>927029.90240000002</v>
      </c>
      <c r="K23" s="153">
        <f t="shared" si="0"/>
        <v>1854060</v>
      </c>
      <c r="L23" s="9"/>
      <c r="M23" s="5"/>
    </row>
    <row r="24" spans="1:13" ht="30" customHeight="1">
      <c r="A24" s="5"/>
      <c r="B24" s="8"/>
      <c r="C24" s="18">
        <f t="shared" si="1"/>
        <v>1.1300000000000001</v>
      </c>
      <c r="D24" s="19" t="s">
        <v>175</v>
      </c>
      <c r="E24" s="19" t="s">
        <v>93</v>
      </c>
      <c r="F24" s="19"/>
      <c r="G24" s="154" t="s">
        <v>111</v>
      </c>
      <c r="H24" s="155" t="s">
        <v>112</v>
      </c>
      <c r="I24" s="13">
        <v>8908.2457946601644</v>
      </c>
      <c r="J24" s="14">
        <v>3965.0760800000003</v>
      </c>
      <c r="K24" s="153">
        <f t="shared" si="0"/>
        <v>35321872</v>
      </c>
      <c r="L24" s="9"/>
      <c r="M24" s="5"/>
    </row>
    <row r="25" spans="1:13" ht="30" customHeight="1">
      <c r="A25" s="5"/>
      <c r="B25" s="8"/>
      <c r="C25" s="18">
        <f t="shared" si="1"/>
        <v>1.1400000000000001</v>
      </c>
      <c r="D25" s="19" t="s">
        <v>176</v>
      </c>
      <c r="E25" s="19" t="s">
        <v>93</v>
      </c>
      <c r="F25" s="19"/>
      <c r="G25" s="154" t="s">
        <v>113</v>
      </c>
      <c r="H25" s="155" t="s">
        <v>110</v>
      </c>
      <c r="I25" s="13">
        <v>13</v>
      </c>
      <c r="J25" s="14">
        <v>846137.23264000006</v>
      </c>
      <c r="K25" s="153">
        <f t="shared" si="0"/>
        <v>10999784</v>
      </c>
      <c r="L25" s="9"/>
      <c r="M25" s="5"/>
    </row>
    <row r="26" spans="1:13" ht="30" customHeight="1">
      <c r="A26" s="5"/>
      <c r="B26" s="8"/>
      <c r="C26" s="18">
        <f t="shared" si="1"/>
        <v>1.1500000000000001</v>
      </c>
      <c r="D26" s="19" t="s">
        <v>177</v>
      </c>
      <c r="E26" s="19" t="s">
        <v>93</v>
      </c>
      <c r="F26" s="19"/>
      <c r="G26" s="154" t="s">
        <v>114</v>
      </c>
      <c r="H26" s="155" t="s">
        <v>100</v>
      </c>
      <c r="I26" s="13">
        <v>172</v>
      </c>
      <c r="J26" s="14">
        <v>65995.428799999994</v>
      </c>
      <c r="K26" s="153">
        <f t="shared" si="0"/>
        <v>11351214</v>
      </c>
      <c r="L26" s="9"/>
      <c r="M26" s="5"/>
    </row>
    <row r="27" spans="1:13" ht="30" customHeight="1">
      <c r="A27" s="5"/>
      <c r="B27" s="8"/>
      <c r="C27" s="18">
        <f t="shared" si="1"/>
        <v>1.1600000000000001</v>
      </c>
      <c r="D27" s="19" t="s">
        <v>178</v>
      </c>
      <c r="E27" s="19" t="s">
        <v>93</v>
      </c>
      <c r="F27" s="19"/>
      <c r="G27" s="154" t="s">
        <v>115</v>
      </c>
      <c r="H27" s="155" t="s">
        <v>110</v>
      </c>
      <c r="I27" s="13">
        <v>13.2</v>
      </c>
      <c r="J27" s="14">
        <v>907326.64959999989</v>
      </c>
      <c r="K27" s="153">
        <f t="shared" si="0"/>
        <v>11976712</v>
      </c>
      <c r="L27" s="9"/>
      <c r="M27" s="5"/>
    </row>
    <row r="28" spans="1:13" ht="30" customHeight="1">
      <c r="A28" s="5"/>
      <c r="B28" s="8"/>
      <c r="C28" s="18">
        <f t="shared" si="1"/>
        <v>1.1700000000000002</v>
      </c>
      <c r="D28" s="19" t="s">
        <v>179</v>
      </c>
      <c r="E28" s="19" t="s">
        <v>93</v>
      </c>
      <c r="F28" s="19"/>
      <c r="G28" s="154" t="s">
        <v>116</v>
      </c>
      <c r="H28" s="155" t="s">
        <v>96</v>
      </c>
      <c r="I28" s="13">
        <v>88</v>
      </c>
      <c r="J28" s="14">
        <v>48440.458640000004</v>
      </c>
      <c r="K28" s="153">
        <f t="shared" si="0"/>
        <v>4262760</v>
      </c>
      <c r="L28" s="9"/>
      <c r="M28" s="5"/>
    </row>
    <row r="29" spans="1:13" ht="30" customHeight="1">
      <c r="A29" s="5"/>
      <c r="B29" s="8"/>
      <c r="C29" s="18">
        <f t="shared" si="1"/>
        <v>1.1800000000000002</v>
      </c>
      <c r="D29" s="19" t="s">
        <v>180</v>
      </c>
      <c r="E29" s="19" t="s">
        <v>93</v>
      </c>
      <c r="F29" s="19"/>
      <c r="G29" s="154" t="s">
        <v>117</v>
      </c>
      <c r="H29" s="155" t="s">
        <v>96</v>
      </c>
      <c r="I29" s="13">
        <v>106</v>
      </c>
      <c r="J29" s="14">
        <v>21073.408160000003</v>
      </c>
      <c r="K29" s="153">
        <f t="shared" si="0"/>
        <v>2233781</v>
      </c>
      <c r="L29" s="9"/>
      <c r="M29" s="5"/>
    </row>
    <row r="30" spans="1:13" ht="30" customHeight="1">
      <c r="A30" s="5"/>
      <c r="B30" s="8"/>
      <c r="C30" s="18">
        <f t="shared" si="1"/>
        <v>1.1900000000000002</v>
      </c>
      <c r="D30" s="19" t="s">
        <v>181</v>
      </c>
      <c r="E30" s="19" t="s">
        <v>93</v>
      </c>
      <c r="F30" s="19"/>
      <c r="G30" s="154" t="s">
        <v>118</v>
      </c>
      <c r="H30" s="155" t="s">
        <v>96</v>
      </c>
      <c r="I30" s="13">
        <v>106</v>
      </c>
      <c r="J30" s="14">
        <v>10773.98056</v>
      </c>
      <c r="K30" s="153">
        <f t="shared" si="0"/>
        <v>1142042</v>
      </c>
      <c r="L30" s="9"/>
      <c r="M30" s="5"/>
    </row>
    <row r="31" spans="1:13" ht="30" customHeight="1">
      <c r="A31" s="5"/>
      <c r="B31" s="8"/>
      <c r="C31" s="18">
        <f t="shared" si="1"/>
        <v>1.2000000000000002</v>
      </c>
      <c r="D31" s="19" t="s">
        <v>182</v>
      </c>
      <c r="E31" s="19" t="s">
        <v>93</v>
      </c>
      <c r="F31" s="19"/>
      <c r="G31" s="154" t="s">
        <v>119</v>
      </c>
      <c r="H31" s="155" t="s">
        <v>98</v>
      </c>
      <c r="I31" s="13">
        <v>44</v>
      </c>
      <c r="J31" s="14">
        <v>60439.204559999998</v>
      </c>
      <c r="K31" s="153">
        <f t="shared" si="0"/>
        <v>2659325</v>
      </c>
      <c r="L31" s="9"/>
      <c r="M31" s="5"/>
    </row>
    <row r="32" spans="1:13" ht="30" customHeight="1">
      <c r="A32" s="5"/>
      <c r="B32" s="8"/>
      <c r="C32" s="18">
        <f t="shared" si="1"/>
        <v>1.2100000000000002</v>
      </c>
      <c r="D32" s="19" t="s">
        <v>183</v>
      </c>
      <c r="E32" s="19" t="s">
        <v>93</v>
      </c>
      <c r="F32" s="19"/>
      <c r="G32" s="154" t="s">
        <v>120</v>
      </c>
      <c r="H32" s="155" t="s">
        <v>98</v>
      </c>
      <c r="I32" s="13">
        <v>44</v>
      </c>
      <c r="J32" s="14">
        <v>39977.597519999996</v>
      </c>
      <c r="K32" s="153">
        <f t="shared" si="0"/>
        <v>1759014</v>
      </c>
      <c r="L32" s="9"/>
      <c r="M32" s="5"/>
    </row>
    <row r="33" spans="1:13" ht="30" customHeight="1">
      <c r="A33" s="5"/>
      <c r="B33" s="8"/>
      <c r="C33" s="18">
        <f t="shared" si="1"/>
        <v>1.2200000000000002</v>
      </c>
      <c r="D33" s="19" t="s">
        <v>184</v>
      </c>
      <c r="E33" s="19" t="s">
        <v>93</v>
      </c>
      <c r="F33" s="19"/>
      <c r="G33" s="154" t="s">
        <v>121</v>
      </c>
      <c r="H33" s="155" t="s">
        <v>96</v>
      </c>
      <c r="I33" s="13">
        <v>106</v>
      </c>
      <c r="J33" s="14">
        <v>24294.087439999999</v>
      </c>
      <c r="K33" s="153">
        <f t="shared" si="0"/>
        <v>2575173</v>
      </c>
      <c r="L33" s="9"/>
      <c r="M33" s="5"/>
    </row>
    <row r="34" spans="1:13" ht="30" customHeight="1">
      <c r="A34" s="5"/>
      <c r="B34" s="8"/>
      <c r="C34" s="18">
        <f t="shared" si="1"/>
        <v>1.2300000000000002</v>
      </c>
      <c r="D34" s="19" t="s">
        <v>185</v>
      </c>
      <c r="E34" s="19" t="s">
        <v>93</v>
      </c>
      <c r="F34" s="19"/>
      <c r="G34" s="154" t="s">
        <v>122</v>
      </c>
      <c r="H34" s="155" t="s">
        <v>98</v>
      </c>
      <c r="I34" s="13">
        <v>111</v>
      </c>
      <c r="J34" s="14">
        <v>4836.2529599999998</v>
      </c>
      <c r="K34" s="153">
        <f t="shared" si="0"/>
        <v>536824</v>
      </c>
      <c r="L34" s="9"/>
      <c r="M34" s="5"/>
    </row>
    <row r="35" spans="1:13" ht="30" customHeight="1">
      <c r="A35" s="5"/>
      <c r="B35" s="8"/>
      <c r="C35" s="18">
        <f t="shared" si="1"/>
        <v>1.2400000000000002</v>
      </c>
      <c r="D35" s="19" t="s">
        <v>186</v>
      </c>
      <c r="E35" s="19" t="s">
        <v>93</v>
      </c>
      <c r="F35" s="19"/>
      <c r="G35" s="154" t="s">
        <v>123</v>
      </c>
      <c r="H35" s="155" t="s">
        <v>112</v>
      </c>
      <c r="I35" s="13">
        <v>2285</v>
      </c>
      <c r="J35" s="14">
        <v>11814.972960000001</v>
      </c>
      <c r="K35" s="153">
        <f t="shared" si="0"/>
        <v>26997213</v>
      </c>
      <c r="L35" s="9"/>
      <c r="M35" s="5"/>
    </row>
    <row r="36" spans="1:13" ht="30" customHeight="1">
      <c r="A36" s="5"/>
      <c r="B36" s="8"/>
      <c r="C36" s="18">
        <f t="shared" si="1"/>
        <v>1.2500000000000002</v>
      </c>
      <c r="D36" s="19" t="s">
        <v>187</v>
      </c>
      <c r="E36" s="19" t="s">
        <v>93</v>
      </c>
      <c r="F36" s="19"/>
      <c r="G36" s="154" t="s">
        <v>124</v>
      </c>
      <c r="H36" s="155" t="s">
        <v>112</v>
      </c>
      <c r="I36" s="13">
        <v>2275</v>
      </c>
      <c r="J36" s="14">
        <v>13370.064400000001</v>
      </c>
      <c r="K36" s="153">
        <f t="shared" si="0"/>
        <v>30416897</v>
      </c>
      <c r="L36" s="9"/>
      <c r="M36" s="5"/>
    </row>
    <row r="37" spans="1:13" ht="30" customHeight="1">
      <c r="A37" s="5"/>
      <c r="B37" s="8"/>
      <c r="C37" s="18">
        <f t="shared" si="1"/>
        <v>1.2600000000000002</v>
      </c>
      <c r="D37" s="19" t="s">
        <v>188</v>
      </c>
      <c r="E37" s="19" t="s">
        <v>93</v>
      </c>
      <c r="F37" s="19"/>
      <c r="G37" s="154" t="s">
        <v>125</v>
      </c>
      <c r="H37" s="155" t="s">
        <v>96</v>
      </c>
      <c r="I37" s="13">
        <v>132</v>
      </c>
      <c r="J37" s="14">
        <v>103203.63759999999</v>
      </c>
      <c r="K37" s="153">
        <f t="shared" si="0"/>
        <v>13622880</v>
      </c>
      <c r="L37" s="9"/>
      <c r="M37" s="5"/>
    </row>
    <row r="38" spans="1:13" ht="30" customHeight="1">
      <c r="A38" s="5"/>
      <c r="B38" s="8"/>
      <c r="C38" s="18">
        <f t="shared" si="1"/>
        <v>1.2700000000000002</v>
      </c>
      <c r="D38" s="19" t="s">
        <v>189</v>
      </c>
      <c r="E38" s="19" t="s">
        <v>93</v>
      </c>
      <c r="F38" s="19"/>
      <c r="G38" s="154" t="s">
        <v>126</v>
      </c>
      <c r="H38" s="155" t="s">
        <v>100</v>
      </c>
      <c r="I38" s="13">
        <v>6</v>
      </c>
      <c r="J38" s="14">
        <v>1316547.1591999999</v>
      </c>
      <c r="K38" s="153">
        <f t="shared" si="0"/>
        <v>7899283</v>
      </c>
      <c r="L38" s="9"/>
      <c r="M38" s="5"/>
    </row>
    <row r="39" spans="1:13" ht="30" customHeight="1">
      <c r="A39" s="5"/>
      <c r="B39" s="8"/>
      <c r="C39" s="18">
        <f t="shared" si="1"/>
        <v>1.2800000000000002</v>
      </c>
      <c r="D39" s="19" t="s">
        <v>190</v>
      </c>
      <c r="E39" s="19" t="s">
        <v>93</v>
      </c>
      <c r="F39" s="19"/>
      <c r="G39" s="154" t="s">
        <v>127</v>
      </c>
      <c r="H39" s="155" t="s">
        <v>100</v>
      </c>
      <c r="I39" s="13">
        <v>6</v>
      </c>
      <c r="J39" s="14">
        <v>31220.467040000003</v>
      </c>
      <c r="K39" s="153">
        <f t="shared" si="0"/>
        <v>187323</v>
      </c>
      <c r="L39" s="9"/>
      <c r="M39" s="5"/>
    </row>
    <row r="40" spans="1:13" ht="30" customHeight="1">
      <c r="A40" s="5"/>
      <c r="B40" s="8"/>
      <c r="C40" s="18">
        <f t="shared" si="1"/>
        <v>1.2900000000000003</v>
      </c>
      <c r="D40" s="19" t="s">
        <v>191</v>
      </c>
      <c r="E40" s="19" t="s">
        <v>93</v>
      </c>
      <c r="F40" s="19"/>
      <c r="G40" s="154" t="s">
        <v>128</v>
      </c>
      <c r="H40" s="155" t="s">
        <v>100</v>
      </c>
      <c r="I40" s="13">
        <v>1</v>
      </c>
      <c r="J40" s="14">
        <v>36241.656080000001</v>
      </c>
      <c r="K40" s="153">
        <f t="shared" si="0"/>
        <v>36242</v>
      </c>
      <c r="L40" s="9"/>
      <c r="M40" s="5"/>
    </row>
    <row r="41" spans="1:13" ht="30" customHeight="1">
      <c r="A41" s="5"/>
      <c r="B41" s="8"/>
      <c r="C41" s="18">
        <f t="shared" si="1"/>
        <v>1.3000000000000003</v>
      </c>
      <c r="D41" s="19" t="s">
        <v>192</v>
      </c>
      <c r="E41" s="19" t="s">
        <v>93</v>
      </c>
      <c r="F41" s="19"/>
      <c r="G41" s="154" t="s">
        <v>129</v>
      </c>
      <c r="H41" s="155" t="s">
        <v>130</v>
      </c>
      <c r="I41" s="13">
        <v>200</v>
      </c>
      <c r="J41" s="14">
        <v>38964.519999999997</v>
      </c>
      <c r="K41" s="153">
        <f t="shared" si="0"/>
        <v>7792904</v>
      </c>
      <c r="L41" s="9"/>
      <c r="M41" s="5"/>
    </row>
    <row r="42" spans="1:13" ht="30" customHeight="1">
      <c r="A42" s="5"/>
      <c r="B42" s="8"/>
      <c r="C42" s="18">
        <f t="shared" si="1"/>
        <v>1.3100000000000003</v>
      </c>
      <c r="D42" s="19" t="s">
        <v>193</v>
      </c>
      <c r="E42" s="19" t="s">
        <v>93</v>
      </c>
      <c r="F42" s="19"/>
      <c r="G42" s="154" t="s">
        <v>131</v>
      </c>
      <c r="H42" s="155" t="s">
        <v>132</v>
      </c>
      <c r="I42" s="13">
        <v>360</v>
      </c>
      <c r="J42" s="14">
        <v>75602.8</v>
      </c>
      <c r="K42" s="153">
        <f t="shared" si="0"/>
        <v>27217008</v>
      </c>
      <c r="L42" s="9"/>
      <c r="M42" s="5"/>
    </row>
    <row r="43" spans="1:13" ht="30" customHeight="1">
      <c r="A43" s="5"/>
      <c r="B43" s="8"/>
      <c r="C43" s="18">
        <f t="shared" si="1"/>
        <v>1.3200000000000003</v>
      </c>
      <c r="D43" s="19" t="s">
        <v>194</v>
      </c>
      <c r="E43" s="19" t="s">
        <v>93</v>
      </c>
      <c r="F43" s="19"/>
      <c r="G43" s="154" t="s">
        <v>133</v>
      </c>
      <c r="H43" s="155" t="s">
        <v>134</v>
      </c>
      <c r="I43" s="13">
        <v>540</v>
      </c>
      <c r="J43" s="14">
        <v>18167.934400000002</v>
      </c>
      <c r="K43" s="153">
        <f t="shared" si="0"/>
        <v>9810685</v>
      </c>
      <c r="L43" s="9"/>
      <c r="M43" s="5"/>
    </row>
    <row r="44" spans="1:13" ht="30" customHeight="1">
      <c r="A44" s="5"/>
      <c r="B44" s="8"/>
      <c r="C44" s="18">
        <f t="shared" si="1"/>
        <v>1.3300000000000003</v>
      </c>
      <c r="D44" s="19" t="s">
        <v>195</v>
      </c>
      <c r="E44" s="19" t="s">
        <v>93</v>
      </c>
      <c r="F44" s="19"/>
      <c r="G44" s="154" t="s">
        <v>135</v>
      </c>
      <c r="H44" s="155" t="s">
        <v>98</v>
      </c>
      <c r="I44" s="13">
        <v>40</v>
      </c>
      <c r="J44" s="14">
        <v>41186.079200000007</v>
      </c>
      <c r="K44" s="153">
        <f t="shared" si="0"/>
        <v>1647443</v>
      </c>
      <c r="L44" s="9"/>
      <c r="M44" s="5"/>
    </row>
    <row r="45" spans="1:13" ht="30" customHeight="1">
      <c r="A45" s="5"/>
      <c r="B45" s="8"/>
      <c r="C45" s="18">
        <f t="shared" si="1"/>
        <v>1.3400000000000003</v>
      </c>
      <c r="D45" s="19" t="s">
        <v>196</v>
      </c>
      <c r="E45" s="19" t="s">
        <v>93</v>
      </c>
      <c r="F45" s="19"/>
      <c r="G45" s="154" t="s">
        <v>136</v>
      </c>
      <c r="H45" s="155" t="s">
        <v>110</v>
      </c>
      <c r="I45" s="13">
        <v>120</v>
      </c>
      <c r="J45" s="14">
        <v>19136.81336</v>
      </c>
      <c r="K45" s="153">
        <f t="shared" si="0"/>
        <v>2296418</v>
      </c>
      <c r="L45" s="9"/>
      <c r="M45" s="5"/>
    </row>
    <row r="46" spans="1:13" ht="30" customHeight="1">
      <c r="A46" s="5"/>
      <c r="B46" s="8"/>
      <c r="C46" s="18">
        <f t="shared" si="1"/>
        <v>1.3500000000000003</v>
      </c>
      <c r="D46" s="19" t="s">
        <v>197</v>
      </c>
      <c r="E46" s="19" t="s">
        <v>93</v>
      </c>
      <c r="F46" s="19"/>
      <c r="G46" s="154" t="s">
        <v>137</v>
      </c>
      <c r="H46" s="155" t="s">
        <v>100</v>
      </c>
      <c r="I46" s="13">
        <v>1</v>
      </c>
      <c r="J46" s="14">
        <v>2540486.7040000004</v>
      </c>
      <c r="K46" s="153">
        <f t="shared" si="0"/>
        <v>2540487</v>
      </c>
      <c r="L46" s="9"/>
      <c r="M46" s="5"/>
    </row>
    <row r="47" spans="1:13" ht="30" customHeight="1">
      <c r="A47" s="5"/>
      <c r="B47" s="8"/>
      <c r="C47" s="18">
        <f t="shared" si="1"/>
        <v>1.3600000000000003</v>
      </c>
      <c r="D47" s="19" t="s">
        <v>198</v>
      </c>
      <c r="E47" s="19" t="s">
        <v>93</v>
      </c>
      <c r="F47" s="19"/>
      <c r="G47" s="154" t="s">
        <v>138</v>
      </c>
      <c r="H47" s="155" t="s">
        <v>139</v>
      </c>
      <c r="I47" s="13">
        <v>3</v>
      </c>
      <c r="J47" s="14">
        <v>3800610.912</v>
      </c>
      <c r="K47" s="153">
        <f t="shared" si="0"/>
        <v>11401833</v>
      </c>
      <c r="L47" s="9"/>
      <c r="M47" s="5"/>
    </row>
    <row r="48" spans="1:13" ht="30" customHeight="1">
      <c r="A48" s="5"/>
      <c r="B48" s="8"/>
      <c r="C48" s="161">
        <v>2</v>
      </c>
      <c r="D48" s="161"/>
      <c r="E48" s="188" t="s">
        <v>91</v>
      </c>
      <c r="F48" s="189"/>
      <c r="G48" s="190" t="s">
        <v>91</v>
      </c>
      <c r="H48" s="162"/>
      <c r="I48" s="163"/>
      <c r="J48" s="164"/>
      <c r="K48" s="165"/>
      <c r="L48" s="9"/>
      <c r="M48" s="5"/>
    </row>
    <row r="49" spans="1:13" ht="30" customHeight="1">
      <c r="A49" s="5"/>
      <c r="B49" s="8"/>
      <c r="C49" s="18">
        <f t="shared" si="1"/>
        <v>2.0099999999999998</v>
      </c>
      <c r="D49" s="19" t="s">
        <v>199</v>
      </c>
      <c r="E49" s="19" t="s">
        <v>93</v>
      </c>
      <c r="F49" s="19"/>
      <c r="G49" s="154" t="s">
        <v>140</v>
      </c>
      <c r="H49" s="155" t="s">
        <v>96</v>
      </c>
      <c r="I49" s="13">
        <v>45.2</v>
      </c>
      <c r="J49" s="14">
        <v>8688.5064000000002</v>
      </c>
      <c r="K49" s="153">
        <f t="shared" si="0"/>
        <v>392720</v>
      </c>
      <c r="L49" s="9"/>
      <c r="M49" s="5"/>
    </row>
    <row r="50" spans="1:13" ht="30" customHeight="1">
      <c r="A50" s="5"/>
      <c r="B50" s="8"/>
      <c r="C50" s="18">
        <f t="shared" si="1"/>
        <v>2.0199999999999996</v>
      </c>
      <c r="D50" s="19" t="s">
        <v>200</v>
      </c>
      <c r="E50" s="19" t="s">
        <v>93</v>
      </c>
      <c r="F50" s="19"/>
      <c r="G50" s="154" t="s">
        <v>141</v>
      </c>
      <c r="H50" s="155" t="s">
        <v>96</v>
      </c>
      <c r="I50" s="13">
        <v>12</v>
      </c>
      <c r="J50" s="14">
        <v>7013.6135999999997</v>
      </c>
      <c r="K50" s="153">
        <f t="shared" si="0"/>
        <v>84163</v>
      </c>
      <c r="L50" s="9"/>
      <c r="M50" s="5"/>
    </row>
    <row r="51" spans="1:13" ht="30" customHeight="1">
      <c r="A51" s="5"/>
      <c r="B51" s="8"/>
      <c r="C51" s="18">
        <f t="shared" si="1"/>
        <v>2.0299999999999994</v>
      </c>
      <c r="D51" s="19" t="s">
        <v>201</v>
      </c>
      <c r="E51" s="19" t="s">
        <v>93</v>
      </c>
      <c r="F51" s="19"/>
      <c r="G51" s="154" t="s">
        <v>142</v>
      </c>
      <c r="H51" s="155" t="s">
        <v>96</v>
      </c>
      <c r="I51" s="13">
        <v>12</v>
      </c>
      <c r="J51" s="14">
        <v>57190.610399999998</v>
      </c>
      <c r="K51" s="153">
        <f t="shared" si="0"/>
        <v>686287</v>
      </c>
      <c r="L51" s="9"/>
      <c r="M51" s="5"/>
    </row>
    <row r="52" spans="1:13" ht="30" customHeight="1">
      <c r="A52" s="5"/>
      <c r="B52" s="8"/>
      <c r="C52" s="18">
        <f t="shared" si="1"/>
        <v>2.0399999999999991</v>
      </c>
      <c r="D52" s="19" t="s">
        <v>202</v>
      </c>
      <c r="E52" s="19" t="s">
        <v>93</v>
      </c>
      <c r="F52" s="19"/>
      <c r="G52" s="154" t="s">
        <v>143</v>
      </c>
      <c r="H52" s="155" t="s">
        <v>96</v>
      </c>
      <c r="I52" s="13">
        <v>20.399999999999999</v>
      </c>
      <c r="J52" s="14">
        <v>2058.7224000000001</v>
      </c>
      <c r="K52" s="153">
        <f t="shared" si="0"/>
        <v>41998</v>
      </c>
      <c r="L52" s="9"/>
      <c r="M52" s="5"/>
    </row>
    <row r="53" spans="1:13" ht="30" customHeight="1">
      <c r="A53" s="5"/>
      <c r="B53" s="8"/>
      <c r="C53" s="18">
        <f t="shared" si="1"/>
        <v>2.0499999999999989</v>
      </c>
      <c r="D53" s="19" t="s">
        <v>184</v>
      </c>
      <c r="E53" s="19" t="s">
        <v>93</v>
      </c>
      <c r="F53" s="19"/>
      <c r="G53" s="154" t="s">
        <v>121</v>
      </c>
      <c r="H53" s="155" t="s">
        <v>96</v>
      </c>
      <c r="I53" s="13">
        <v>20.399999999999999</v>
      </c>
      <c r="J53" s="14">
        <v>24294.087439999999</v>
      </c>
      <c r="K53" s="153">
        <f t="shared" si="0"/>
        <v>495599</v>
      </c>
      <c r="L53" s="9"/>
      <c r="M53" s="5"/>
    </row>
    <row r="54" spans="1:13" ht="30" customHeight="1">
      <c r="A54" s="5"/>
      <c r="B54" s="8"/>
      <c r="C54" s="18">
        <f t="shared" si="1"/>
        <v>2.0599999999999987</v>
      </c>
      <c r="D54" s="19" t="s">
        <v>203</v>
      </c>
      <c r="E54" s="19" t="s">
        <v>93</v>
      </c>
      <c r="F54" s="19"/>
      <c r="G54" s="154" t="s">
        <v>144</v>
      </c>
      <c r="H54" s="155" t="s">
        <v>96</v>
      </c>
      <c r="I54" s="13">
        <v>45.2</v>
      </c>
      <c r="J54" s="14">
        <v>51933.308000000005</v>
      </c>
      <c r="K54" s="153">
        <f t="shared" si="0"/>
        <v>2347386</v>
      </c>
      <c r="L54" s="9"/>
      <c r="M54" s="5"/>
    </row>
    <row r="55" spans="1:13" ht="30" customHeight="1">
      <c r="A55" s="5"/>
      <c r="B55" s="8"/>
      <c r="C55" s="18">
        <f t="shared" si="1"/>
        <v>2.0699999999999985</v>
      </c>
      <c r="D55" s="19" t="s">
        <v>204</v>
      </c>
      <c r="E55" s="19" t="s">
        <v>93</v>
      </c>
      <c r="F55" s="19"/>
      <c r="G55" s="154" t="s">
        <v>145</v>
      </c>
      <c r="H55" s="155" t="s">
        <v>96</v>
      </c>
      <c r="I55" s="13">
        <v>15.75</v>
      </c>
      <c r="J55" s="14">
        <v>8845.5275999999994</v>
      </c>
      <c r="K55" s="153">
        <f t="shared" si="0"/>
        <v>139317</v>
      </c>
      <c r="L55" s="9"/>
      <c r="M55" s="5"/>
    </row>
    <row r="56" spans="1:13" ht="30" customHeight="1">
      <c r="A56" s="5"/>
      <c r="B56" s="8"/>
      <c r="C56" s="18">
        <f t="shared" si="1"/>
        <v>2.0799999999999983</v>
      </c>
      <c r="D56" s="19" t="s">
        <v>205</v>
      </c>
      <c r="E56" s="19" t="s">
        <v>93</v>
      </c>
      <c r="F56" s="19"/>
      <c r="G56" s="154" t="s">
        <v>146</v>
      </c>
      <c r="H56" s="155" t="s">
        <v>96</v>
      </c>
      <c r="I56" s="13">
        <v>15.75</v>
      </c>
      <c r="J56" s="14">
        <v>70834.008000000002</v>
      </c>
      <c r="K56" s="153">
        <f t="shared" si="0"/>
        <v>1115636</v>
      </c>
      <c r="L56" s="9"/>
      <c r="M56" s="5"/>
    </row>
    <row r="57" spans="1:13" ht="30" customHeight="1">
      <c r="A57" s="5"/>
      <c r="B57" s="8"/>
      <c r="C57" s="18">
        <f t="shared" si="1"/>
        <v>2.0899999999999981</v>
      </c>
      <c r="D57" s="19" t="s">
        <v>206</v>
      </c>
      <c r="E57" s="19" t="s">
        <v>93</v>
      </c>
      <c r="F57" s="19"/>
      <c r="G57" s="154" t="s">
        <v>147</v>
      </c>
      <c r="H57" s="155" t="s">
        <v>96</v>
      </c>
      <c r="I57" s="13">
        <v>37.800000000000004</v>
      </c>
      <c r="J57" s="14">
        <v>3279.9984000000004</v>
      </c>
      <c r="K57" s="153">
        <f t="shared" si="0"/>
        <v>123984</v>
      </c>
      <c r="L57" s="9"/>
      <c r="M57" s="5"/>
    </row>
    <row r="58" spans="1:13" ht="30" customHeight="1">
      <c r="A58" s="5"/>
      <c r="B58" s="8"/>
      <c r="C58" s="18">
        <f t="shared" si="1"/>
        <v>2.0999999999999979</v>
      </c>
      <c r="D58" s="19" t="s">
        <v>207</v>
      </c>
      <c r="E58" s="19" t="s">
        <v>93</v>
      </c>
      <c r="F58" s="19"/>
      <c r="G58" s="154" t="s">
        <v>148</v>
      </c>
      <c r="H58" s="155" t="s">
        <v>96</v>
      </c>
      <c r="I58" s="13">
        <v>37.800000000000004</v>
      </c>
      <c r="J58" s="14">
        <v>7420.7056000000002</v>
      </c>
      <c r="K58" s="153">
        <f t="shared" si="0"/>
        <v>280503</v>
      </c>
      <c r="L58" s="9"/>
      <c r="M58" s="5"/>
    </row>
    <row r="59" spans="1:13" ht="30" customHeight="1">
      <c r="A59" s="5"/>
      <c r="B59" s="8"/>
      <c r="C59" s="18">
        <f t="shared" si="1"/>
        <v>2.1099999999999977</v>
      </c>
      <c r="D59" s="19" t="s">
        <v>208</v>
      </c>
      <c r="E59" s="19" t="s">
        <v>93</v>
      </c>
      <c r="F59" s="19"/>
      <c r="G59" s="154" t="s">
        <v>149</v>
      </c>
      <c r="H59" s="155" t="s">
        <v>96</v>
      </c>
      <c r="I59" s="13">
        <v>37.800000000000004</v>
      </c>
      <c r="J59" s="14">
        <v>10677.4416</v>
      </c>
      <c r="K59" s="153">
        <f t="shared" si="0"/>
        <v>403607</v>
      </c>
      <c r="L59" s="9"/>
      <c r="M59" s="5"/>
    </row>
    <row r="60" spans="1:13" ht="30" customHeight="1">
      <c r="A60" s="5"/>
      <c r="B60" s="8"/>
      <c r="C60" s="18">
        <f t="shared" si="1"/>
        <v>2.1199999999999974</v>
      </c>
      <c r="D60" s="19" t="s">
        <v>191</v>
      </c>
      <c r="E60" s="19" t="s">
        <v>93</v>
      </c>
      <c r="F60" s="19"/>
      <c r="G60" s="154" t="s">
        <v>150</v>
      </c>
      <c r="H60" s="155" t="s">
        <v>100</v>
      </c>
      <c r="I60" s="13">
        <v>1</v>
      </c>
      <c r="J60" s="14">
        <v>621170.05160000001</v>
      </c>
      <c r="K60" s="153">
        <f t="shared" si="0"/>
        <v>621170</v>
      </c>
      <c r="L60" s="9"/>
      <c r="M60" s="5"/>
    </row>
    <row r="61" spans="1:13" ht="30" customHeight="1">
      <c r="A61" s="5"/>
      <c r="B61" s="8"/>
      <c r="C61" s="18">
        <f t="shared" si="1"/>
        <v>2.1299999999999972</v>
      </c>
      <c r="D61" s="19" t="s">
        <v>209</v>
      </c>
      <c r="E61" s="19" t="s">
        <v>93</v>
      </c>
      <c r="F61" s="19"/>
      <c r="G61" s="154" t="s">
        <v>151</v>
      </c>
      <c r="H61" s="155" t="s">
        <v>100</v>
      </c>
      <c r="I61" s="13">
        <v>2</v>
      </c>
      <c r="J61" s="14">
        <v>138777.66279999999</v>
      </c>
      <c r="K61" s="153">
        <f t="shared" si="0"/>
        <v>277555</v>
      </c>
      <c r="L61" s="9"/>
      <c r="M61" s="5"/>
    </row>
    <row r="62" spans="1:13" ht="30" customHeight="1">
      <c r="A62" s="5"/>
      <c r="B62" s="8"/>
      <c r="C62" s="18">
        <f t="shared" si="1"/>
        <v>2.139999999999997</v>
      </c>
      <c r="D62" s="19" t="s">
        <v>210</v>
      </c>
      <c r="E62" s="19" t="s">
        <v>93</v>
      </c>
      <c r="F62" s="19"/>
      <c r="G62" s="154" t="s">
        <v>152</v>
      </c>
      <c r="H62" s="155" t="s">
        <v>100</v>
      </c>
      <c r="I62" s="13">
        <v>3</v>
      </c>
      <c r="J62" s="14">
        <v>2108485.32608</v>
      </c>
      <c r="K62" s="153">
        <f t="shared" si="0"/>
        <v>6325456</v>
      </c>
      <c r="L62" s="9"/>
      <c r="M62" s="5"/>
    </row>
    <row r="63" spans="1:13" ht="30" customHeight="1">
      <c r="A63" s="5"/>
      <c r="B63" s="8"/>
      <c r="C63" s="18">
        <f t="shared" si="1"/>
        <v>2.1499999999999968</v>
      </c>
      <c r="D63" s="19" t="s">
        <v>211</v>
      </c>
      <c r="E63" s="19" t="s">
        <v>93</v>
      </c>
      <c r="F63" s="19"/>
      <c r="G63" s="154" t="s">
        <v>153</v>
      </c>
      <c r="H63" s="155" t="s">
        <v>100</v>
      </c>
      <c r="I63" s="13">
        <v>1</v>
      </c>
      <c r="J63" s="14">
        <v>5473.6427199999998</v>
      </c>
      <c r="K63" s="153">
        <f t="shared" si="0"/>
        <v>5474</v>
      </c>
      <c r="L63" s="9"/>
      <c r="M63" s="5"/>
    </row>
    <row r="64" spans="1:13" ht="30" customHeight="1">
      <c r="A64" s="5"/>
      <c r="B64" s="8"/>
      <c r="C64" s="18">
        <f t="shared" si="1"/>
        <v>2.1599999999999966</v>
      </c>
      <c r="D64" s="19" t="s">
        <v>212</v>
      </c>
      <c r="E64" s="19" t="s">
        <v>93</v>
      </c>
      <c r="F64" s="19"/>
      <c r="G64" s="154" t="s">
        <v>154</v>
      </c>
      <c r="H64" s="155" t="s">
        <v>100</v>
      </c>
      <c r="I64" s="13">
        <v>1</v>
      </c>
      <c r="J64" s="14">
        <v>175282.18400000001</v>
      </c>
      <c r="K64" s="153">
        <f t="shared" si="0"/>
        <v>175282</v>
      </c>
      <c r="L64" s="9"/>
      <c r="M64" s="5"/>
    </row>
    <row r="65" spans="1:15" ht="30" customHeight="1">
      <c r="A65" s="5"/>
      <c r="B65" s="8"/>
      <c r="C65" s="18">
        <f t="shared" si="1"/>
        <v>2.1699999999999964</v>
      </c>
      <c r="D65" s="19" t="s">
        <v>213</v>
      </c>
      <c r="E65" s="19" t="s">
        <v>93</v>
      </c>
      <c r="F65" s="19"/>
      <c r="G65" s="154" t="s">
        <v>155</v>
      </c>
      <c r="H65" s="155" t="s">
        <v>100</v>
      </c>
      <c r="I65" s="13">
        <v>1</v>
      </c>
      <c r="J65" s="14">
        <v>32264.948800000002</v>
      </c>
      <c r="K65" s="153">
        <f t="shared" si="0"/>
        <v>32265</v>
      </c>
      <c r="L65" s="9"/>
      <c r="M65" s="5"/>
    </row>
    <row r="66" spans="1:15" ht="30" customHeight="1">
      <c r="A66" s="5"/>
      <c r="B66" s="8"/>
      <c r="C66" s="18">
        <f t="shared" si="1"/>
        <v>2.1799999999999962</v>
      </c>
      <c r="D66" s="19" t="s">
        <v>170</v>
      </c>
      <c r="E66" s="19" t="s">
        <v>93</v>
      </c>
      <c r="F66" s="19"/>
      <c r="G66" s="154" t="s">
        <v>105</v>
      </c>
      <c r="H66" s="155" t="s">
        <v>100</v>
      </c>
      <c r="I66" s="13">
        <v>2</v>
      </c>
      <c r="J66" s="14">
        <v>3006.6651999999999</v>
      </c>
      <c r="K66" s="153">
        <f t="shared" si="0"/>
        <v>6013</v>
      </c>
      <c r="L66" s="9"/>
      <c r="M66" s="5"/>
    </row>
    <row r="67" spans="1:15" ht="30" customHeight="1">
      <c r="A67" s="5"/>
      <c r="B67" s="8"/>
      <c r="C67" s="18">
        <f t="shared" si="1"/>
        <v>2.1899999999999959</v>
      </c>
      <c r="D67" s="19" t="s">
        <v>214</v>
      </c>
      <c r="E67" s="19" t="s">
        <v>93</v>
      </c>
      <c r="F67" s="19"/>
      <c r="G67" s="154" t="s">
        <v>156</v>
      </c>
      <c r="H67" s="155" t="s">
        <v>100</v>
      </c>
      <c r="I67" s="13">
        <v>2</v>
      </c>
      <c r="J67" s="14">
        <v>7234.6064000000006</v>
      </c>
      <c r="K67" s="153">
        <f t="shared" si="0"/>
        <v>14469</v>
      </c>
      <c r="L67" s="9"/>
      <c r="M67" s="5"/>
    </row>
    <row r="68" spans="1:15" ht="30" customHeight="1">
      <c r="A68" s="5"/>
      <c r="B68" s="8"/>
      <c r="C68" s="18">
        <f t="shared" si="1"/>
        <v>2.1999999999999957</v>
      </c>
      <c r="D68" s="19" t="s">
        <v>215</v>
      </c>
      <c r="E68" s="19" t="s">
        <v>93</v>
      </c>
      <c r="F68" s="19"/>
      <c r="G68" s="154" t="s">
        <v>157</v>
      </c>
      <c r="H68" s="155" t="s">
        <v>100</v>
      </c>
      <c r="I68" s="13">
        <v>1</v>
      </c>
      <c r="J68" s="14">
        <v>8141.84</v>
      </c>
      <c r="K68" s="153">
        <f t="shared" si="0"/>
        <v>8142</v>
      </c>
      <c r="L68" s="9"/>
      <c r="M68" s="5"/>
    </row>
    <row r="69" spans="1:15" ht="30" customHeight="1">
      <c r="A69" s="5"/>
      <c r="B69" s="8"/>
      <c r="C69" s="161">
        <v>3</v>
      </c>
      <c r="D69" s="161"/>
      <c r="E69" s="188" t="s">
        <v>158</v>
      </c>
      <c r="F69" s="189"/>
      <c r="G69" s="190"/>
      <c r="H69" s="162"/>
      <c r="I69" s="163"/>
      <c r="J69" s="164"/>
      <c r="K69" s="165"/>
      <c r="L69" s="9"/>
      <c r="M69" s="5"/>
    </row>
    <row r="70" spans="1:15" ht="30" customHeight="1">
      <c r="A70" s="5"/>
      <c r="B70" s="8"/>
      <c r="C70" s="18">
        <f t="shared" si="1"/>
        <v>3.01</v>
      </c>
      <c r="D70" s="19" t="s">
        <v>166</v>
      </c>
      <c r="E70" s="19" t="s">
        <v>93</v>
      </c>
      <c r="F70" s="19"/>
      <c r="G70" s="154" t="s">
        <v>101</v>
      </c>
      <c r="H70" s="155" t="s">
        <v>96</v>
      </c>
      <c r="I70" s="13">
        <v>240</v>
      </c>
      <c r="J70" s="14">
        <v>34139.898240000002</v>
      </c>
      <c r="K70" s="153">
        <f t="shared" si="0"/>
        <v>8193576</v>
      </c>
      <c r="L70" s="9"/>
      <c r="M70" s="5"/>
    </row>
    <row r="71" spans="1:15" ht="30" customHeight="1" thickBot="1">
      <c r="A71" s="5"/>
      <c r="B71" s="8"/>
      <c r="C71" s="15" t="s">
        <v>16</v>
      </c>
      <c r="D71" s="20"/>
      <c r="E71" s="20"/>
      <c r="F71" s="20"/>
      <c r="G71" s="21"/>
      <c r="H71" s="20"/>
      <c r="I71" s="16"/>
      <c r="J71" s="16"/>
      <c r="K71" s="17"/>
      <c r="L71" s="9"/>
      <c r="M71" s="5"/>
    </row>
    <row r="72" spans="1:15" s="3" customFormat="1" ht="16.2" thickBot="1">
      <c r="A72" s="22"/>
      <c r="B72" s="23"/>
      <c r="C72" s="137"/>
      <c r="D72" s="137"/>
      <c r="E72" s="137"/>
      <c r="F72" s="137"/>
      <c r="G72" s="137"/>
      <c r="H72" s="137"/>
      <c r="I72" s="137"/>
      <c r="J72" s="137"/>
      <c r="K72" s="138"/>
      <c r="L72" s="24"/>
      <c r="M72" s="22"/>
      <c r="O72" s="1"/>
    </row>
    <row r="73" spans="1:15" s="3" customFormat="1" ht="30" customHeight="1">
      <c r="A73" s="22"/>
      <c r="B73" s="23"/>
      <c r="C73" s="139"/>
      <c r="D73" s="140"/>
      <c r="E73" s="139"/>
      <c r="F73" s="139"/>
      <c r="G73" s="173" t="s">
        <v>92</v>
      </c>
      <c r="H73" s="174"/>
      <c r="I73" s="174"/>
      <c r="J73" s="157"/>
      <c r="K73" s="156">
        <f>SUM(K12:K72)</f>
        <v>257870425</v>
      </c>
      <c r="L73" s="24"/>
      <c r="M73" s="22"/>
    </row>
    <row r="74" spans="1:15" s="3" customFormat="1" ht="30" customHeight="1">
      <c r="A74" s="22"/>
      <c r="B74" s="23"/>
      <c r="C74" s="139"/>
      <c r="D74" s="140"/>
      <c r="E74" s="139"/>
      <c r="F74" s="139"/>
      <c r="G74" s="210" t="s">
        <v>21</v>
      </c>
      <c r="H74" s="211"/>
      <c r="I74" s="211"/>
      <c r="J74" s="158">
        <f>+K82</f>
        <v>0.21</v>
      </c>
      <c r="K74" s="159">
        <f>ROUND(K73*J74,0)</f>
        <v>54152789</v>
      </c>
      <c r="L74" s="24"/>
      <c r="M74" s="22"/>
    </row>
    <row r="75" spans="1:15" s="3" customFormat="1" ht="30" customHeight="1">
      <c r="A75" s="22"/>
      <c r="B75" s="23"/>
      <c r="C75" s="139"/>
      <c r="D75" s="141"/>
      <c r="E75" s="141"/>
      <c r="F75" s="141"/>
      <c r="G75" s="210" t="s">
        <v>161</v>
      </c>
      <c r="H75" s="211"/>
      <c r="I75" s="211"/>
      <c r="J75" s="158">
        <f t="shared" ref="J75:J76" si="2">+K83</f>
        <v>0.06</v>
      </c>
      <c r="K75" s="159">
        <f>ROUND(K73*J75,0)</f>
        <v>15472226</v>
      </c>
      <c r="L75" s="24"/>
      <c r="M75" s="22"/>
    </row>
    <row r="76" spans="1:15" s="3" customFormat="1" ht="30" customHeight="1">
      <c r="A76" s="22"/>
      <c r="B76" s="23"/>
      <c r="C76" s="139"/>
      <c r="D76" s="141"/>
      <c r="E76" s="141"/>
      <c r="F76" s="141"/>
      <c r="G76" s="210" t="s">
        <v>79</v>
      </c>
      <c r="H76" s="211"/>
      <c r="I76" s="211"/>
      <c r="J76" s="158">
        <f t="shared" si="2"/>
        <v>0.04</v>
      </c>
      <c r="K76" s="159">
        <f>ROUND(K73*J76,0)</f>
        <v>10314817</v>
      </c>
      <c r="L76" s="24"/>
      <c r="M76" s="22"/>
    </row>
    <row r="77" spans="1:15" s="3" customFormat="1" ht="30" customHeight="1">
      <c r="A77" s="22"/>
      <c r="B77" s="23"/>
      <c r="C77" s="139"/>
      <c r="D77" s="141"/>
      <c r="E77" s="141"/>
      <c r="F77" s="141"/>
      <c r="G77" s="210" t="s">
        <v>162</v>
      </c>
      <c r="H77" s="211"/>
      <c r="I77" s="211"/>
      <c r="J77" s="158">
        <v>0.19</v>
      </c>
      <c r="K77" s="159">
        <f>ROUND(K76*J77,0)</f>
        <v>1959815</v>
      </c>
      <c r="L77" s="24"/>
      <c r="M77" s="22"/>
    </row>
    <row r="78" spans="1:15" s="3" customFormat="1" ht="30" customHeight="1" thickBot="1">
      <c r="A78" s="22"/>
      <c r="B78" s="23"/>
      <c r="C78" s="139"/>
      <c r="D78" s="140"/>
      <c r="E78" s="139"/>
      <c r="F78" s="139"/>
      <c r="G78" s="212" t="s">
        <v>17</v>
      </c>
      <c r="H78" s="213"/>
      <c r="I78" s="213"/>
      <c r="J78" s="213"/>
      <c r="K78" s="166">
        <f>SUM(K73:K77)</f>
        <v>339770072</v>
      </c>
      <c r="L78" s="24"/>
      <c r="M78" s="22"/>
    </row>
    <row r="79" spans="1:15" s="3" customFormat="1" ht="16.2" thickBot="1">
      <c r="A79" s="22"/>
      <c r="B79" s="23"/>
      <c r="C79" s="139"/>
      <c r="D79" s="140"/>
      <c r="E79" s="140"/>
      <c r="F79" s="140"/>
      <c r="G79" s="139"/>
      <c r="H79" s="139"/>
      <c r="I79" s="142"/>
      <c r="J79" s="143"/>
      <c r="K79" s="144"/>
      <c r="L79" s="24"/>
      <c r="M79" s="22"/>
    </row>
    <row r="80" spans="1:15" s="3" customFormat="1" ht="15.6">
      <c r="A80" s="22"/>
      <c r="B80" s="23"/>
      <c r="C80" s="25"/>
      <c r="D80" s="208"/>
      <c r="E80" s="208"/>
      <c r="F80" s="208"/>
      <c r="G80" s="208"/>
      <c r="H80" s="208"/>
      <c r="I80" s="208"/>
      <c r="J80" s="208"/>
      <c r="K80" s="209"/>
      <c r="L80" s="26"/>
      <c r="M80" s="22"/>
    </row>
    <row r="81" spans="1:13" s="3" customFormat="1" ht="46.5" hidden="1" customHeight="1">
      <c r="A81" s="22"/>
      <c r="B81" s="23"/>
      <c r="C81" s="198" t="s">
        <v>18</v>
      </c>
      <c r="D81" s="199"/>
      <c r="E81" s="199"/>
      <c r="F81" s="199"/>
      <c r="G81" s="199"/>
      <c r="H81" s="207" t="s">
        <v>9</v>
      </c>
      <c r="I81" s="207"/>
      <c r="J81" s="207"/>
      <c r="K81" s="105" t="s">
        <v>19</v>
      </c>
      <c r="L81" s="27"/>
      <c r="M81" s="22"/>
    </row>
    <row r="82" spans="1:13" s="3" customFormat="1" ht="34.200000000000003" hidden="1" customHeight="1">
      <c r="A82" s="22"/>
      <c r="B82" s="23"/>
      <c r="C82" s="198" t="s">
        <v>20</v>
      </c>
      <c r="D82" s="199"/>
      <c r="E82" s="199"/>
      <c r="F82" s="199"/>
      <c r="G82" s="199"/>
      <c r="H82" s="205" t="s">
        <v>21</v>
      </c>
      <c r="I82" s="205"/>
      <c r="J82" s="106" t="s">
        <v>22</v>
      </c>
      <c r="K82" s="169">
        <v>0.21</v>
      </c>
      <c r="L82" s="27"/>
      <c r="M82" s="22"/>
    </row>
    <row r="83" spans="1:13" s="3" customFormat="1" ht="34.200000000000003" hidden="1" customHeight="1">
      <c r="A83" s="22"/>
      <c r="B83" s="23"/>
      <c r="C83" s="198" t="s">
        <v>23</v>
      </c>
      <c r="D83" s="199"/>
      <c r="E83" s="199"/>
      <c r="F83" s="199"/>
      <c r="G83" s="199"/>
      <c r="H83" s="200" t="s">
        <v>24</v>
      </c>
      <c r="I83" s="201"/>
      <c r="J83" s="106" t="s">
        <v>25</v>
      </c>
      <c r="K83" s="169">
        <v>0.06</v>
      </c>
      <c r="L83" s="27"/>
      <c r="M83" s="22"/>
    </row>
    <row r="84" spans="1:13" s="4" customFormat="1" ht="34.200000000000003" hidden="1" customHeight="1">
      <c r="A84" s="22"/>
      <c r="B84" s="23"/>
      <c r="C84" s="202" t="s">
        <v>26</v>
      </c>
      <c r="D84" s="203"/>
      <c r="E84" s="203"/>
      <c r="F84" s="203"/>
      <c r="G84" s="203"/>
      <c r="H84" s="204" t="s">
        <v>27</v>
      </c>
      <c r="I84" s="205"/>
      <c r="J84" s="106" t="s">
        <v>28</v>
      </c>
      <c r="K84" s="169">
        <v>0.04</v>
      </c>
      <c r="L84" s="24"/>
      <c r="M84" s="22"/>
    </row>
    <row r="85" spans="1:13" ht="34.200000000000003" hidden="1" customHeight="1">
      <c r="A85" s="5"/>
      <c r="B85" s="8"/>
      <c r="C85" s="206" t="s">
        <v>29</v>
      </c>
      <c r="D85" s="195"/>
      <c r="E85" s="195"/>
      <c r="F85" s="195"/>
      <c r="G85" s="195"/>
      <c r="H85" s="205" t="s">
        <v>30</v>
      </c>
      <c r="I85" s="205"/>
      <c r="J85" s="106" t="s">
        <v>31</v>
      </c>
      <c r="K85" s="169">
        <f>+K82+K83+K84</f>
        <v>0.31</v>
      </c>
      <c r="L85" s="9"/>
      <c r="M85" s="5"/>
    </row>
    <row r="86" spans="1:13" ht="13.2" hidden="1" customHeight="1">
      <c r="A86" s="5"/>
      <c r="B86" s="8"/>
      <c r="C86" s="194" t="s">
        <v>32</v>
      </c>
      <c r="D86" s="195"/>
      <c r="E86" s="195"/>
      <c r="F86" s="195"/>
      <c r="G86" s="195"/>
      <c r="H86" s="196"/>
      <c r="I86" s="196"/>
      <c r="J86" s="196"/>
      <c r="K86" s="197"/>
      <c r="L86" s="9"/>
      <c r="M86" s="5"/>
    </row>
    <row r="87" spans="1:13" ht="16.2" thickBot="1">
      <c r="A87" s="5"/>
      <c r="B87" s="147"/>
      <c r="C87" s="148"/>
      <c r="D87" s="148"/>
      <c r="E87" s="149"/>
      <c r="F87" s="148"/>
      <c r="G87" s="150"/>
      <c r="H87" s="148"/>
      <c r="I87" s="148"/>
      <c r="J87" s="148"/>
      <c r="K87" s="148"/>
      <c r="L87" s="151"/>
      <c r="M87" s="5"/>
    </row>
    <row r="88" spans="1:13" ht="16.2" thickTop="1">
      <c r="A88" s="5"/>
      <c r="B88" s="5"/>
      <c r="C88" s="5"/>
      <c r="D88" s="5"/>
      <c r="E88" s="6"/>
      <c r="F88" s="5"/>
      <c r="G88" s="5"/>
      <c r="H88" s="5"/>
      <c r="I88" s="5"/>
      <c r="J88" s="5"/>
      <c r="K88" s="5"/>
      <c r="L88" s="5"/>
      <c r="M88" s="5"/>
    </row>
  </sheetData>
  <mergeCells count="34">
    <mergeCell ref="C81:G81"/>
    <mergeCell ref="H81:J81"/>
    <mergeCell ref="H82:I82"/>
    <mergeCell ref="D80:K80"/>
    <mergeCell ref="G74:I74"/>
    <mergeCell ref="G75:I75"/>
    <mergeCell ref="G76:I76"/>
    <mergeCell ref="G77:I77"/>
    <mergeCell ref="G78:J78"/>
    <mergeCell ref="C82:G82"/>
    <mergeCell ref="C86:G86"/>
    <mergeCell ref="H86:K86"/>
    <mergeCell ref="C83:G83"/>
    <mergeCell ref="H83:I83"/>
    <mergeCell ref="C84:G84"/>
    <mergeCell ref="H84:I84"/>
    <mergeCell ref="C85:G85"/>
    <mergeCell ref="H85:I85"/>
    <mergeCell ref="C4:K4"/>
    <mergeCell ref="G73:I73"/>
    <mergeCell ref="I9:I10"/>
    <mergeCell ref="C3:K3"/>
    <mergeCell ref="J9:J10"/>
    <mergeCell ref="K9:K10"/>
    <mergeCell ref="C9:C10"/>
    <mergeCell ref="D9:D10"/>
    <mergeCell ref="G9:G10"/>
    <mergeCell ref="H9:H10"/>
    <mergeCell ref="E9:F9"/>
    <mergeCell ref="C5:K6"/>
    <mergeCell ref="C7:K7"/>
    <mergeCell ref="E69:G69"/>
    <mergeCell ref="E48:G48"/>
    <mergeCell ref="C8:K8"/>
  </mergeCells>
  <pageMargins left="0.11811023622047245" right="0.11811023622047245" top="0.15748031496062992" bottom="0.15748031496062992" header="0.31496062992125984" footer="0.31496062992125984"/>
  <pageSetup scale="35" orientation="portrait" horizontalDpi="1200" verticalDpi="1200" r:id="rId1"/>
  <ignoredErrors>
    <ignoredError sqref="D12:D70" twoDigitTextYea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9"/>
  <sheetViews>
    <sheetView showGridLines="0" tabSelected="1" view="pageBreakPreview" zoomScale="40" zoomScaleNormal="70" zoomScaleSheetLayoutView="40" zoomScalePageLayoutView="10" workbookViewId="0">
      <selection activeCell="K15" sqref="K15"/>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s="136" customFormat="1" ht="16.2" thickBot="1">
      <c r="A1" s="133"/>
      <c r="B1" s="133"/>
      <c r="C1" s="134"/>
      <c r="D1" s="135"/>
      <c r="E1" s="134"/>
      <c r="F1" s="135"/>
      <c r="G1" s="133"/>
      <c r="H1" s="133"/>
      <c r="I1" s="133"/>
      <c r="J1" s="133"/>
      <c r="K1" s="133"/>
      <c r="L1" s="133"/>
      <c r="M1" s="133"/>
    </row>
    <row r="2" spans="1:13" ht="16.2" thickTop="1">
      <c r="A2" s="5"/>
      <c r="B2" s="7"/>
      <c r="C2" s="118" t="s">
        <v>0</v>
      </c>
      <c r="D2" s="117" t="s">
        <v>1</v>
      </c>
      <c r="E2" s="118" t="s">
        <v>2</v>
      </c>
      <c r="F2" s="117">
        <v>1</v>
      </c>
      <c r="G2" s="145"/>
      <c r="H2" s="145"/>
      <c r="I2" s="145"/>
      <c r="J2" s="145"/>
      <c r="K2" s="145"/>
      <c r="L2" s="146"/>
      <c r="M2" s="5"/>
    </row>
    <row r="3" spans="1:13" ht="31.5" customHeight="1">
      <c r="A3" s="5"/>
      <c r="B3" s="8"/>
      <c r="C3" s="170" t="s">
        <v>3</v>
      </c>
      <c r="D3" s="171"/>
      <c r="E3" s="171"/>
      <c r="F3" s="171"/>
      <c r="G3" s="171"/>
      <c r="H3" s="171"/>
      <c r="I3" s="171"/>
      <c r="J3" s="171"/>
      <c r="K3" s="172"/>
      <c r="L3" s="9"/>
      <c r="M3" s="5"/>
    </row>
    <row r="4" spans="1:13" ht="15.6">
      <c r="A4" s="5"/>
      <c r="B4" s="8"/>
      <c r="C4" s="170" t="s">
        <v>217</v>
      </c>
      <c r="D4" s="171"/>
      <c r="E4" s="171"/>
      <c r="F4" s="171"/>
      <c r="G4" s="171"/>
      <c r="H4" s="171"/>
      <c r="I4" s="171"/>
      <c r="J4" s="171"/>
      <c r="K4" s="172"/>
      <c r="L4" s="9"/>
      <c r="M4" s="5"/>
    </row>
    <row r="5" spans="1:13" s="102" customFormat="1" ht="15.6">
      <c r="A5" s="100"/>
      <c r="B5" s="101"/>
      <c r="C5" s="214" t="s">
        <v>33</v>
      </c>
      <c r="D5" s="214"/>
      <c r="E5" s="214"/>
      <c r="F5" s="214"/>
      <c r="G5" s="214"/>
      <c r="H5" s="214"/>
      <c r="I5" s="214"/>
      <c r="J5" s="214"/>
      <c r="K5" s="214"/>
      <c r="L5" s="103"/>
      <c r="M5" s="100"/>
    </row>
    <row r="6" spans="1:13" ht="55.5" customHeight="1">
      <c r="A6" s="5"/>
      <c r="B6" s="8"/>
      <c r="C6" s="214"/>
      <c r="D6" s="214"/>
      <c r="E6" s="214"/>
      <c r="F6" s="214"/>
      <c r="G6" s="214"/>
      <c r="H6" s="214"/>
      <c r="I6" s="214"/>
      <c r="J6" s="214"/>
      <c r="K6" s="214"/>
      <c r="L6" s="9"/>
      <c r="M6" s="5"/>
    </row>
    <row r="7" spans="1:13" ht="34.5" hidden="1" customHeight="1">
      <c r="A7" s="5"/>
      <c r="B7" s="8"/>
      <c r="C7" s="215" t="s">
        <v>34</v>
      </c>
      <c r="D7" s="216"/>
      <c r="E7" s="216"/>
      <c r="F7" s="216"/>
      <c r="G7" s="216"/>
      <c r="H7" s="216"/>
      <c r="I7" s="216"/>
      <c r="J7" s="216"/>
      <c r="K7" s="217"/>
      <c r="L7" s="9"/>
      <c r="M7" s="5"/>
    </row>
    <row r="8" spans="1:13" ht="30" customHeight="1" thickBot="1">
      <c r="A8" s="5"/>
      <c r="B8" s="8"/>
      <c r="C8" s="191"/>
      <c r="D8" s="192"/>
      <c r="E8" s="192"/>
      <c r="F8" s="192"/>
      <c r="G8" s="192"/>
      <c r="H8" s="192"/>
      <c r="I8" s="192"/>
      <c r="J8" s="192"/>
      <c r="K8" s="193"/>
      <c r="L8" s="9"/>
      <c r="M8" s="5"/>
    </row>
    <row r="9" spans="1:13" ht="30" customHeight="1">
      <c r="A9" s="5"/>
      <c r="B9" s="8"/>
      <c r="C9" s="181" t="s">
        <v>6</v>
      </c>
      <c r="D9" s="175" t="s">
        <v>7</v>
      </c>
      <c r="E9" s="183" t="s">
        <v>8</v>
      </c>
      <c r="F9" s="183"/>
      <c r="G9" s="181" t="s">
        <v>9</v>
      </c>
      <c r="H9" s="175" t="s">
        <v>10</v>
      </c>
      <c r="I9" s="175" t="s">
        <v>11</v>
      </c>
      <c r="J9" s="177" t="s">
        <v>12</v>
      </c>
      <c r="K9" s="179" t="s">
        <v>13</v>
      </c>
      <c r="L9" s="9"/>
      <c r="M9" s="5"/>
    </row>
    <row r="10" spans="1:13" ht="30" customHeight="1" thickBot="1">
      <c r="A10" s="5"/>
      <c r="B10" s="8"/>
      <c r="C10" s="182"/>
      <c r="D10" s="176"/>
      <c r="E10" s="10" t="s">
        <v>14</v>
      </c>
      <c r="F10" s="10" t="s">
        <v>15</v>
      </c>
      <c r="G10" s="182"/>
      <c r="H10" s="176"/>
      <c r="I10" s="176"/>
      <c r="J10" s="178"/>
      <c r="K10" s="180"/>
      <c r="L10" s="9"/>
      <c r="M10" s="5"/>
    </row>
    <row r="11" spans="1:13" ht="30" customHeight="1">
      <c r="A11" s="5"/>
      <c r="B11" s="8"/>
      <c r="C11" s="160">
        <f>+'PRESUPUESTO OFICIAL'!C11</f>
        <v>1</v>
      </c>
      <c r="D11" s="161"/>
      <c r="E11" s="188" t="str">
        <f>+'PRESUPUESTO OFICIAL'!G11</f>
        <v>OBRAS DE AMPLIACION Y ADECUACION CUBIERTA SEI B/VENTURA</v>
      </c>
      <c r="F11" s="189"/>
      <c r="G11" s="190"/>
      <c r="H11" s="162"/>
      <c r="I11" s="163"/>
      <c r="J11" s="164"/>
      <c r="K11" s="165"/>
      <c r="L11" s="9"/>
      <c r="M11" s="5"/>
    </row>
    <row r="12" spans="1:13" ht="30" customHeight="1">
      <c r="A12" s="5"/>
      <c r="B12" s="8"/>
      <c r="C12" s="18">
        <f>+'PRESUPUESTO OFICIAL'!C12</f>
        <v>1.01</v>
      </c>
      <c r="D12" s="19"/>
      <c r="E12" s="19" t="s">
        <v>93</v>
      </c>
      <c r="F12" s="19"/>
      <c r="G12" s="154" t="s">
        <v>95</v>
      </c>
      <c r="H12" s="155" t="s">
        <v>96</v>
      </c>
      <c r="I12" s="13">
        <v>120</v>
      </c>
      <c r="J12" s="14"/>
      <c r="K12" s="153"/>
      <c r="L12" s="9"/>
      <c r="M12" s="5"/>
    </row>
    <row r="13" spans="1:13" ht="30" customHeight="1">
      <c r="A13" s="5"/>
      <c r="B13" s="8"/>
      <c r="C13" s="18">
        <f>+'PRESUPUESTO OFICIAL'!C13</f>
        <v>1.02</v>
      </c>
      <c r="D13" s="19"/>
      <c r="E13" s="19" t="s">
        <v>93</v>
      </c>
      <c r="F13" s="19"/>
      <c r="G13" s="154" t="s">
        <v>97</v>
      </c>
      <c r="H13" s="155" t="s">
        <v>98</v>
      </c>
      <c r="I13" s="13">
        <v>75</v>
      </c>
      <c r="J13" s="14"/>
      <c r="K13" s="153"/>
      <c r="L13" s="9"/>
      <c r="M13" s="5"/>
    </row>
    <row r="14" spans="1:13" ht="30" customHeight="1">
      <c r="A14" s="5"/>
      <c r="B14" s="8"/>
      <c r="C14" s="18">
        <f>+'PRESUPUESTO OFICIAL'!C14</f>
        <v>1.03</v>
      </c>
      <c r="D14" s="19"/>
      <c r="E14" s="19" t="s">
        <v>93</v>
      </c>
      <c r="F14" s="19"/>
      <c r="G14" s="154" t="s">
        <v>99</v>
      </c>
      <c r="H14" s="155" t="s">
        <v>100</v>
      </c>
      <c r="I14" s="13">
        <v>5</v>
      </c>
      <c r="J14" s="14"/>
      <c r="K14" s="153"/>
      <c r="L14" s="9"/>
      <c r="M14" s="5"/>
    </row>
    <row r="15" spans="1:13" ht="30" customHeight="1">
      <c r="A15" s="5"/>
      <c r="B15" s="8"/>
      <c r="C15" s="18">
        <f>+'PRESUPUESTO OFICIAL'!C15</f>
        <v>1.04</v>
      </c>
      <c r="D15" s="19"/>
      <c r="E15" s="19" t="s">
        <v>93</v>
      </c>
      <c r="F15" s="19"/>
      <c r="G15" s="154" t="s">
        <v>101</v>
      </c>
      <c r="H15" s="155" t="s">
        <v>96</v>
      </c>
      <c r="I15" s="13">
        <v>66</v>
      </c>
      <c r="J15" s="14"/>
      <c r="K15" s="153"/>
      <c r="L15" s="9"/>
      <c r="M15" s="5"/>
    </row>
    <row r="16" spans="1:13" ht="30" customHeight="1">
      <c r="A16" s="5"/>
      <c r="B16" s="8"/>
      <c r="C16" s="18">
        <f>+'PRESUPUESTO OFICIAL'!C16</f>
        <v>1.05</v>
      </c>
      <c r="D16" s="19"/>
      <c r="E16" s="19" t="s">
        <v>93</v>
      </c>
      <c r="F16" s="19"/>
      <c r="G16" s="154" t="s">
        <v>102</v>
      </c>
      <c r="H16" s="155" t="s">
        <v>98</v>
      </c>
      <c r="I16" s="13">
        <v>66</v>
      </c>
      <c r="J16" s="14"/>
      <c r="K16" s="153"/>
      <c r="L16" s="9"/>
      <c r="M16" s="5"/>
    </row>
    <row r="17" spans="1:13" ht="30" customHeight="1">
      <c r="A17" s="5"/>
      <c r="B17" s="8"/>
      <c r="C17" s="18">
        <f>+'PRESUPUESTO OFICIAL'!C17</f>
        <v>1.06</v>
      </c>
      <c r="D17" s="19"/>
      <c r="E17" s="19" t="s">
        <v>93</v>
      </c>
      <c r="F17" s="19"/>
      <c r="G17" s="154" t="s">
        <v>103</v>
      </c>
      <c r="H17" s="155" t="s">
        <v>98</v>
      </c>
      <c r="I17" s="13">
        <v>12</v>
      </c>
      <c r="J17" s="14"/>
      <c r="K17" s="153"/>
      <c r="L17" s="9"/>
      <c r="M17" s="5"/>
    </row>
    <row r="18" spans="1:13" ht="30" customHeight="1">
      <c r="A18" s="5"/>
      <c r="B18" s="8"/>
      <c r="C18" s="18">
        <f>+'PRESUPUESTO OFICIAL'!C18</f>
        <v>1.07</v>
      </c>
      <c r="D18" s="19"/>
      <c r="E18" s="19" t="s">
        <v>93</v>
      </c>
      <c r="F18" s="19"/>
      <c r="G18" s="154" t="s">
        <v>104</v>
      </c>
      <c r="H18" s="155" t="s">
        <v>100</v>
      </c>
      <c r="I18" s="13">
        <v>6</v>
      </c>
      <c r="J18" s="14"/>
      <c r="K18" s="153"/>
      <c r="L18" s="9"/>
      <c r="M18" s="5"/>
    </row>
    <row r="19" spans="1:13" ht="30" customHeight="1">
      <c r="A19" s="5"/>
      <c r="B19" s="8"/>
      <c r="C19" s="18">
        <f>+'PRESUPUESTO OFICIAL'!C19</f>
        <v>1.08</v>
      </c>
      <c r="D19" s="19"/>
      <c r="E19" s="19" t="s">
        <v>93</v>
      </c>
      <c r="F19" s="19"/>
      <c r="G19" s="154" t="s">
        <v>105</v>
      </c>
      <c r="H19" s="155" t="s">
        <v>100</v>
      </c>
      <c r="I19" s="13">
        <v>6</v>
      </c>
      <c r="J19" s="14"/>
      <c r="K19" s="153"/>
      <c r="L19" s="9"/>
      <c r="M19" s="5"/>
    </row>
    <row r="20" spans="1:13" ht="30" customHeight="1">
      <c r="A20" s="5"/>
      <c r="B20" s="8"/>
      <c r="C20" s="18">
        <f>+'PRESUPUESTO OFICIAL'!C20</f>
        <v>1.0900000000000001</v>
      </c>
      <c r="D20" s="19"/>
      <c r="E20" s="19" t="s">
        <v>93</v>
      </c>
      <c r="F20" s="19"/>
      <c r="G20" s="154" t="s">
        <v>106</v>
      </c>
      <c r="H20" s="155" t="s">
        <v>98</v>
      </c>
      <c r="I20" s="13">
        <v>100</v>
      </c>
      <c r="J20" s="14"/>
      <c r="K20" s="153"/>
      <c r="L20" s="9"/>
      <c r="M20" s="5"/>
    </row>
    <row r="21" spans="1:13" ht="30" customHeight="1">
      <c r="A21" s="5"/>
      <c r="B21" s="8"/>
      <c r="C21" s="18">
        <f>+'PRESUPUESTO OFICIAL'!C21</f>
        <v>1.1000000000000001</v>
      </c>
      <c r="D21" s="19"/>
      <c r="E21" s="19" t="s">
        <v>93</v>
      </c>
      <c r="F21" s="19"/>
      <c r="G21" s="154" t="s">
        <v>107</v>
      </c>
      <c r="H21" s="155" t="s">
        <v>100</v>
      </c>
      <c r="I21" s="13">
        <v>1</v>
      </c>
      <c r="J21" s="14"/>
      <c r="K21" s="153"/>
      <c r="L21" s="9"/>
      <c r="M21" s="5"/>
    </row>
    <row r="22" spans="1:13" ht="30" customHeight="1">
      <c r="A22" s="5"/>
      <c r="B22" s="8"/>
      <c r="C22" s="18">
        <f>+'PRESUPUESTO OFICIAL'!C22</f>
        <v>1.1100000000000001</v>
      </c>
      <c r="D22" s="19"/>
      <c r="E22" s="19" t="s">
        <v>93</v>
      </c>
      <c r="F22" s="19"/>
      <c r="G22" s="154" t="s">
        <v>108</v>
      </c>
      <c r="H22" s="155" t="s">
        <v>98</v>
      </c>
      <c r="I22" s="13">
        <v>45</v>
      </c>
      <c r="J22" s="14"/>
      <c r="K22" s="153"/>
      <c r="L22" s="9"/>
      <c r="M22" s="5"/>
    </row>
    <row r="23" spans="1:13" ht="30" customHeight="1">
      <c r="A23" s="5"/>
      <c r="B23" s="8"/>
      <c r="C23" s="18">
        <f>+'PRESUPUESTO OFICIAL'!C23</f>
        <v>1.1200000000000001</v>
      </c>
      <c r="D23" s="19"/>
      <c r="E23" s="19" t="s">
        <v>93</v>
      </c>
      <c r="F23" s="19"/>
      <c r="G23" s="154" t="s">
        <v>109</v>
      </c>
      <c r="H23" s="155" t="s">
        <v>110</v>
      </c>
      <c r="I23" s="13">
        <v>2</v>
      </c>
      <c r="J23" s="14"/>
      <c r="K23" s="153"/>
      <c r="L23" s="9"/>
      <c r="M23" s="5"/>
    </row>
    <row r="24" spans="1:13" ht="30" customHeight="1">
      <c r="A24" s="5"/>
      <c r="B24" s="8"/>
      <c r="C24" s="18">
        <f>+'PRESUPUESTO OFICIAL'!C24</f>
        <v>1.1300000000000001</v>
      </c>
      <c r="D24" s="19"/>
      <c r="E24" s="19" t="s">
        <v>93</v>
      </c>
      <c r="F24" s="19"/>
      <c r="G24" s="154" t="s">
        <v>111</v>
      </c>
      <c r="H24" s="155" t="s">
        <v>112</v>
      </c>
      <c r="I24" s="13">
        <v>8908.2457946601644</v>
      </c>
      <c r="J24" s="14"/>
      <c r="K24" s="153"/>
      <c r="L24" s="9"/>
      <c r="M24" s="5"/>
    </row>
    <row r="25" spans="1:13" ht="30" customHeight="1">
      <c r="A25" s="5"/>
      <c r="B25" s="8"/>
      <c r="C25" s="18">
        <f>+'PRESUPUESTO OFICIAL'!C25</f>
        <v>1.1400000000000001</v>
      </c>
      <c r="D25" s="19"/>
      <c r="E25" s="19" t="s">
        <v>93</v>
      </c>
      <c r="F25" s="19"/>
      <c r="G25" s="154" t="s">
        <v>113</v>
      </c>
      <c r="H25" s="155" t="s">
        <v>110</v>
      </c>
      <c r="I25" s="13">
        <v>13</v>
      </c>
      <c r="J25" s="14"/>
      <c r="K25" s="153"/>
      <c r="L25" s="9"/>
      <c r="M25" s="5"/>
    </row>
    <row r="26" spans="1:13" ht="30" customHeight="1">
      <c r="A26" s="5"/>
      <c r="B26" s="8"/>
      <c r="C26" s="18">
        <f>+'PRESUPUESTO OFICIAL'!C26</f>
        <v>1.1500000000000001</v>
      </c>
      <c r="D26" s="19"/>
      <c r="E26" s="19" t="s">
        <v>93</v>
      </c>
      <c r="F26" s="19"/>
      <c r="G26" s="154" t="s">
        <v>114</v>
      </c>
      <c r="H26" s="155" t="s">
        <v>100</v>
      </c>
      <c r="I26" s="13">
        <v>172</v>
      </c>
      <c r="J26" s="14"/>
      <c r="K26" s="153"/>
      <c r="L26" s="9"/>
      <c r="M26" s="5"/>
    </row>
    <row r="27" spans="1:13" ht="30" customHeight="1">
      <c r="A27" s="5"/>
      <c r="B27" s="8"/>
      <c r="C27" s="18">
        <f>+'PRESUPUESTO OFICIAL'!C27</f>
        <v>1.1600000000000001</v>
      </c>
      <c r="D27" s="19"/>
      <c r="E27" s="19" t="s">
        <v>93</v>
      </c>
      <c r="F27" s="19"/>
      <c r="G27" s="154" t="s">
        <v>115</v>
      </c>
      <c r="H27" s="155" t="s">
        <v>110</v>
      </c>
      <c r="I27" s="13">
        <v>13.2</v>
      </c>
      <c r="J27" s="14"/>
      <c r="K27" s="153"/>
      <c r="L27" s="9"/>
      <c r="M27" s="5"/>
    </row>
    <row r="28" spans="1:13" ht="30" customHeight="1">
      <c r="A28" s="5"/>
      <c r="B28" s="8"/>
      <c r="C28" s="18">
        <f>+'PRESUPUESTO OFICIAL'!C28</f>
        <v>1.1700000000000002</v>
      </c>
      <c r="D28" s="19"/>
      <c r="E28" s="19" t="s">
        <v>93</v>
      </c>
      <c r="F28" s="19"/>
      <c r="G28" s="154" t="s">
        <v>116</v>
      </c>
      <c r="H28" s="155" t="s">
        <v>96</v>
      </c>
      <c r="I28" s="13">
        <v>88</v>
      </c>
      <c r="J28" s="14"/>
      <c r="K28" s="153"/>
      <c r="L28" s="9"/>
      <c r="M28" s="5"/>
    </row>
    <row r="29" spans="1:13" ht="30" customHeight="1">
      <c r="A29" s="5"/>
      <c r="B29" s="8"/>
      <c r="C29" s="18">
        <f>+'PRESUPUESTO OFICIAL'!C29</f>
        <v>1.1800000000000002</v>
      </c>
      <c r="D29" s="19"/>
      <c r="E29" s="19" t="s">
        <v>93</v>
      </c>
      <c r="F29" s="19"/>
      <c r="G29" s="154" t="s">
        <v>117</v>
      </c>
      <c r="H29" s="155" t="s">
        <v>96</v>
      </c>
      <c r="I29" s="13">
        <v>106</v>
      </c>
      <c r="J29" s="14"/>
      <c r="K29" s="153"/>
      <c r="L29" s="9"/>
      <c r="M29" s="5"/>
    </row>
    <row r="30" spans="1:13" ht="30" customHeight="1">
      <c r="A30" s="5"/>
      <c r="B30" s="8"/>
      <c r="C30" s="18">
        <f>+'PRESUPUESTO OFICIAL'!C30</f>
        <v>1.1900000000000002</v>
      </c>
      <c r="D30" s="19"/>
      <c r="E30" s="19" t="s">
        <v>93</v>
      </c>
      <c r="F30" s="19"/>
      <c r="G30" s="154" t="s">
        <v>118</v>
      </c>
      <c r="H30" s="155" t="s">
        <v>96</v>
      </c>
      <c r="I30" s="13">
        <v>106</v>
      </c>
      <c r="J30" s="14"/>
      <c r="K30" s="153"/>
      <c r="L30" s="9"/>
      <c r="M30" s="5"/>
    </row>
    <row r="31" spans="1:13" ht="30" customHeight="1">
      <c r="A31" s="5"/>
      <c r="B31" s="8"/>
      <c r="C31" s="18">
        <f>+'PRESUPUESTO OFICIAL'!C31</f>
        <v>1.2000000000000002</v>
      </c>
      <c r="D31" s="19"/>
      <c r="E31" s="19" t="s">
        <v>93</v>
      </c>
      <c r="F31" s="19"/>
      <c r="G31" s="154" t="s">
        <v>119</v>
      </c>
      <c r="H31" s="155" t="s">
        <v>98</v>
      </c>
      <c r="I31" s="13">
        <v>44</v>
      </c>
      <c r="J31" s="14"/>
      <c r="K31" s="153"/>
      <c r="L31" s="9"/>
      <c r="M31" s="5"/>
    </row>
    <row r="32" spans="1:13" ht="30" customHeight="1">
      <c r="A32" s="5"/>
      <c r="B32" s="8"/>
      <c r="C32" s="18">
        <f>+'PRESUPUESTO OFICIAL'!C32</f>
        <v>1.2100000000000002</v>
      </c>
      <c r="D32" s="19"/>
      <c r="E32" s="19" t="s">
        <v>93</v>
      </c>
      <c r="F32" s="19"/>
      <c r="G32" s="154" t="s">
        <v>120</v>
      </c>
      <c r="H32" s="155" t="s">
        <v>98</v>
      </c>
      <c r="I32" s="13">
        <v>44</v>
      </c>
      <c r="J32" s="14"/>
      <c r="K32" s="153"/>
      <c r="L32" s="9"/>
      <c r="M32" s="5"/>
    </row>
    <row r="33" spans="1:13" ht="30" customHeight="1">
      <c r="A33" s="5"/>
      <c r="B33" s="8"/>
      <c r="C33" s="18">
        <f>+'PRESUPUESTO OFICIAL'!C33</f>
        <v>1.2200000000000002</v>
      </c>
      <c r="D33" s="19"/>
      <c r="E33" s="19" t="s">
        <v>93</v>
      </c>
      <c r="F33" s="19"/>
      <c r="G33" s="154" t="s">
        <v>121</v>
      </c>
      <c r="H33" s="155" t="s">
        <v>96</v>
      </c>
      <c r="I33" s="13">
        <v>106</v>
      </c>
      <c r="J33" s="14"/>
      <c r="K33" s="153"/>
      <c r="L33" s="9"/>
      <c r="M33" s="5"/>
    </row>
    <row r="34" spans="1:13" ht="30" customHeight="1">
      <c r="A34" s="5"/>
      <c r="B34" s="8"/>
      <c r="C34" s="18">
        <f>+'PRESUPUESTO OFICIAL'!C34</f>
        <v>1.2300000000000002</v>
      </c>
      <c r="D34" s="19"/>
      <c r="E34" s="19" t="s">
        <v>93</v>
      </c>
      <c r="F34" s="19"/>
      <c r="G34" s="154" t="s">
        <v>122</v>
      </c>
      <c r="H34" s="155" t="s">
        <v>98</v>
      </c>
      <c r="I34" s="13">
        <v>111</v>
      </c>
      <c r="J34" s="14"/>
      <c r="K34" s="153"/>
      <c r="L34" s="9"/>
      <c r="M34" s="5"/>
    </row>
    <row r="35" spans="1:13" ht="30" customHeight="1">
      <c r="A35" s="5"/>
      <c r="B35" s="8"/>
      <c r="C35" s="18">
        <f>+'PRESUPUESTO OFICIAL'!C35</f>
        <v>1.2400000000000002</v>
      </c>
      <c r="D35" s="19"/>
      <c r="E35" s="19" t="s">
        <v>93</v>
      </c>
      <c r="F35" s="19"/>
      <c r="G35" s="154" t="s">
        <v>123</v>
      </c>
      <c r="H35" s="155" t="s">
        <v>112</v>
      </c>
      <c r="I35" s="13">
        <v>2285</v>
      </c>
      <c r="J35" s="14"/>
      <c r="K35" s="153"/>
      <c r="L35" s="9"/>
      <c r="M35" s="5"/>
    </row>
    <row r="36" spans="1:13" ht="30" customHeight="1">
      <c r="A36" s="5"/>
      <c r="B36" s="8"/>
      <c r="C36" s="18">
        <f>+'PRESUPUESTO OFICIAL'!C36</f>
        <v>1.2500000000000002</v>
      </c>
      <c r="D36" s="19"/>
      <c r="E36" s="19" t="s">
        <v>93</v>
      </c>
      <c r="F36" s="19"/>
      <c r="G36" s="154" t="s">
        <v>124</v>
      </c>
      <c r="H36" s="155" t="s">
        <v>112</v>
      </c>
      <c r="I36" s="13">
        <v>2275</v>
      </c>
      <c r="J36" s="14"/>
      <c r="K36" s="153"/>
      <c r="L36" s="9"/>
      <c r="M36" s="5"/>
    </row>
    <row r="37" spans="1:13" ht="30" customHeight="1">
      <c r="A37" s="5"/>
      <c r="B37" s="8"/>
      <c r="C37" s="18">
        <f>+'PRESUPUESTO OFICIAL'!C37</f>
        <v>1.2600000000000002</v>
      </c>
      <c r="D37" s="19"/>
      <c r="E37" s="19" t="s">
        <v>93</v>
      </c>
      <c r="F37" s="19"/>
      <c r="G37" s="154" t="s">
        <v>125</v>
      </c>
      <c r="H37" s="155" t="s">
        <v>96</v>
      </c>
      <c r="I37" s="13">
        <v>132</v>
      </c>
      <c r="J37" s="14"/>
      <c r="K37" s="153"/>
      <c r="L37" s="9"/>
      <c r="M37" s="5"/>
    </row>
    <row r="38" spans="1:13" ht="30" customHeight="1">
      <c r="A38" s="5"/>
      <c r="B38" s="8"/>
      <c r="C38" s="18">
        <f>+'PRESUPUESTO OFICIAL'!C38</f>
        <v>1.2700000000000002</v>
      </c>
      <c r="D38" s="19"/>
      <c r="E38" s="19" t="s">
        <v>93</v>
      </c>
      <c r="F38" s="19"/>
      <c r="G38" s="154" t="s">
        <v>126</v>
      </c>
      <c r="H38" s="155" t="s">
        <v>100</v>
      </c>
      <c r="I38" s="13">
        <v>6</v>
      </c>
      <c r="J38" s="14"/>
      <c r="K38" s="153"/>
      <c r="L38" s="9"/>
      <c r="M38" s="5"/>
    </row>
    <row r="39" spans="1:13" ht="30" customHeight="1">
      <c r="A39" s="5"/>
      <c r="B39" s="8"/>
      <c r="C39" s="18">
        <f>+'PRESUPUESTO OFICIAL'!C39</f>
        <v>1.2800000000000002</v>
      </c>
      <c r="D39" s="19"/>
      <c r="E39" s="19" t="s">
        <v>93</v>
      </c>
      <c r="F39" s="19"/>
      <c r="G39" s="154" t="s">
        <v>127</v>
      </c>
      <c r="H39" s="155" t="s">
        <v>100</v>
      </c>
      <c r="I39" s="13">
        <v>6</v>
      </c>
      <c r="J39" s="14"/>
      <c r="K39" s="153"/>
      <c r="L39" s="9"/>
      <c r="M39" s="5"/>
    </row>
    <row r="40" spans="1:13" ht="30" customHeight="1">
      <c r="A40" s="5"/>
      <c r="B40" s="8"/>
      <c r="C40" s="18">
        <f>+'PRESUPUESTO OFICIAL'!C40</f>
        <v>1.2900000000000003</v>
      </c>
      <c r="D40" s="19"/>
      <c r="E40" s="19" t="s">
        <v>93</v>
      </c>
      <c r="F40" s="19"/>
      <c r="G40" s="154" t="s">
        <v>128</v>
      </c>
      <c r="H40" s="155" t="s">
        <v>100</v>
      </c>
      <c r="I40" s="13">
        <v>1</v>
      </c>
      <c r="J40" s="14"/>
      <c r="K40" s="153"/>
      <c r="L40" s="9"/>
      <c r="M40" s="5"/>
    </row>
    <row r="41" spans="1:13" ht="30" customHeight="1">
      <c r="A41" s="5"/>
      <c r="B41" s="8"/>
      <c r="C41" s="18">
        <f>+'PRESUPUESTO OFICIAL'!C41</f>
        <v>1.3000000000000003</v>
      </c>
      <c r="D41" s="19"/>
      <c r="E41" s="19" t="s">
        <v>93</v>
      </c>
      <c r="F41" s="19"/>
      <c r="G41" s="154" t="s">
        <v>129</v>
      </c>
      <c r="H41" s="155" t="s">
        <v>130</v>
      </c>
      <c r="I41" s="13">
        <v>200</v>
      </c>
      <c r="J41" s="14"/>
      <c r="K41" s="153"/>
      <c r="L41" s="9"/>
      <c r="M41" s="5"/>
    </row>
    <row r="42" spans="1:13" ht="30" customHeight="1">
      <c r="A42" s="5"/>
      <c r="B42" s="8"/>
      <c r="C42" s="18">
        <f>+'PRESUPUESTO OFICIAL'!C42</f>
        <v>1.3100000000000003</v>
      </c>
      <c r="D42" s="19"/>
      <c r="E42" s="19" t="s">
        <v>93</v>
      </c>
      <c r="F42" s="19"/>
      <c r="G42" s="154" t="s">
        <v>131</v>
      </c>
      <c r="H42" s="155" t="s">
        <v>132</v>
      </c>
      <c r="I42" s="13">
        <v>360</v>
      </c>
      <c r="J42" s="14"/>
      <c r="K42" s="153"/>
      <c r="L42" s="9"/>
      <c r="M42" s="5"/>
    </row>
    <row r="43" spans="1:13" ht="30" customHeight="1">
      <c r="A43" s="5"/>
      <c r="B43" s="8"/>
      <c r="C43" s="18">
        <f>+'PRESUPUESTO OFICIAL'!C43</f>
        <v>1.3200000000000003</v>
      </c>
      <c r="D43" s="19"/>
      <c r="E43" s="19" t="s">
        <v>93</v>
      </c>
      <c r="F43" s="19"/>
      <c r="G43" s="154" t="s">
        <v>133</v>
      </c>
      <c r="H43" s="155" t="s">
        <v>134</v>
      </c>
      <c r="I43" s="13">
        <v>540</v>
      </c>
      <c r="J43" s="14"/>
      <c r="K43" s="153"/>
      <c r="L43" s="9"/>
      <c r="M43" s="5"/>
    </row>
    <row r="44" spans="1:13" ht="30" customHeight="1">
      <c r="A44" s="5"/>
      <c r="B44" s="8"/>
      <c r="C44" s="18">
        <f>+'PRESUPUESTO OFICIAL'!C44</f>
        <v>1.3300000000000003</v>
      </c>
      <c r="D44" s="19"/>
      <c r="E44" s="19" t="s">
        <v>93</v>
      </c>
      <c r="F44" s="19"/>
      <c r="G44" s="154" t="s">
        <v>135</v>
      </c>
      <c r="H44" s="155" t="s">
        <v>98</v>
      </c>
      <c r="I44" s="13">
        <v>40</v>
      </c>
      <c r="J44" s="14"/>
      <c r="K44" s="153"/>
      <c r="L44" s="9"/>
      <c r="M44" s="5"/>
    </row>
    <row r="45" spans="1:13" ht="30" customHeight="1">
      <c r="A45" s="5"/>
      <c r="B45" s="8"/>
      <c r="C45" s="18">
        <f>+'PRESUPUESTO OFICIAL'!C45</f>
        <v>1.3400000000000003</v>
      </c>
      <c r="D45" s="19"/>
      <c r="E45" s="19" t="s">
        <v>93</v>
      </c>
      <c r="F45" s="19"/>
      <c r="G45" s="154" t="s">
        <v>136</v>
      </c>
      <c r="H45" s="155" t="s">
        <v>110</v>
      </c>
      <c r="I45" s="13">
        <v>120</v>
      </c>
      <c r="J45" s="14"/>
      <c r="K45" s="153"/>
      <c r="L45" s="9"/>
      <c r="M45" s="5"/>
    </row>
    <row r="46" spans="1:13" ht="30" customHeight="1">
      <c r="A46" s="5"/>
      <c r="B46" s="8"/>
      <c r="C46" s="18">
        <f>+'PRESUPUESTO OFICIAL'!C46</f>
        <v>1.3500000000000003</v>
      </c>
      <c r="D46" s="19"/>
      <c r="E46" s="19" t="s">
        <v>93</v>
      </c>
      <c r="F46" s="19"/>
      <c r="G46" s="154" t="s">
        <v>137</v>
      </c>
      <c r="H46" s="155" t="s">
        <v>100</v>
      </c>
      <c r="I46" s="13">
        <v>1</v>
      </c>
      <c r="J46" s="14"/>
      <c r="K46" s="153"/>
      <c r="L46" s="9"/>
      <c r="M46" s="5"/>
    </row>
    <row r="47" spans="1:13" ht="30" customHeight="1">
      <c r="A47" s="5"/>
      <c r="B47" s="8"/>
      <c r="C47" s="18">
        <f>+'PRESUPUESTO OFICIAL'!C47</f>
        <v>1.3600000000000003</v>
      </c>
      <c r="D47" s="19"/>
      <c r="E47" s="19" t="s">
        <v>93</v>
      </c>
      <c r="F47" s="19"/>
      <c r="G47" s="154" t="s">
        <v>138</v>
      </c>
      <c r="H47" s="155" t="s">
        <v>139</v>
      </c>
      <c r="I47" s="13">
        <v>3</v>
      </c>
      <c r="J47" s="14"/>
      <c r="K47" s="153"/>
      <c r="L47" s="9"/>
      <c r="M47" s="5"/>
    </row>
    <row r="48" spans="1:13" ht="30" customHeight="1">
      <c r="A48" s="5"/>
      <c r="B48" s="8"/>
      <c r="C48" s="161">
        <v>2</v>
      </c>
      <c r="D48" s="161"/>
      <c r="E48" s="188" t="s">
        <v>91</v>
      </c>
      <c r="F48" s="189"/>
      <c r="G48" s="190" t="s">
        <v>91</v>
      </c>
      <c r="H48" s="162"/>
      <c r="I48" s="163"/>
      <c r="J48" s="164"/>
      <c r="K48" s="165"/>
      <c r="L48" s="9"/>
      <c r="M48" s="5"/>
    </row>
    <row r="49" spans="1:13" ht="30" customHeight="1">
      <c r="A49" s="5"/>
      <c r="B49" s="8"/>
      <c r="C49" s="18">
        <f>+'PRESUPUESTO OFICIAL'!C49</f>
        <v>2.0099999999999998</v>
      </c>
      <c r="D49" s="19"/>
      <c r="E49" s="19" t="s">
        <v>93</v>
      </c>
      <c r="F49" s="19"/>
      <c r="G49" s="154" t="s">
        <v>140</v>
      </c>
      <c r="H49" s="155" t="s">
        <v>96</v>
      </c>
      <c r="I49" s="13">
        <v>45.2</v>
      </c>
      <c r="J49" s="14"/>
      <c r="K49" s="153"/>
      <c r="L49" s="9"/>
      <c r="M49" s="5"/>
    </row>
    <row r="50" spans="1:13" ht="30" customHeight="1">
      <c r="A50" s="5"/>
      <c r="B50" s="8"/>
      <c r="C50" s="18">
        <f>+'PRESUPUESTO OFICIAL'!C50</f>
        <v>2.0199999999999996</v>
      </c>
      <c r="D50" s="19"/>
      <c r="E50" s="19" t="s">
        <v>93</v>
      </c>
      <c r="F50" s="19"/>
      <c r="G50" s="154" t="s">
        <v>141</v>
      </c>
      <c r="H50" s="155" t="s">
        <v>96</v>
      </c>
      <c r="I50" s="13">
        <v>12</v>
      </c>
      <c r="J50" s="14"/>
      <c r="K50" s="153"/>
      <c r="L50" s="9"/>
      <c r="M50" s="5"/>
    </row>
    <row r="51" spans="1:13" ht="30" customHeight="1">
      <c r="A51" s="5"/>
      <c r="B51" s="8"/>
      <c r="C51" s="18">
        <f>+'PRESUPUESTO OFICIAL'!C51</f>
        <v>2.0299999999999994</v>
      </c>
      <c r="D51" s="19"/>
      <c r="E51" s="19" t="s">
        <v>93</v>
      </c>
      <c r="F51" s="19"/>
      <c r="G51" s="154" t="s">
        <v>142</v>
      </c>
      <c r="H51" s="155" t="s">
        <v>96</v>
      </c>
      <c r="I51" s="13">
        <v>12</v>
      </c>
      <c r="J51" s="14"/>
      <c r="K51" s="153"/>
      <c r="L51" s="9"/>
      <c r="M51" s="5"/>
    </row>
    <row r="52" spans="1:13" ht="30" customHeight="1">
      <c r="A52" s="5"/>
      <c r="B52" s="8"/>
      <c r="C52" s="18">
        <f>+'PRESUPUESTO OFICIAL'!C52</f>
        <v>2.0399999999999991</v>
      </c>
      <c r="D52" s="19"/>
      <c r="E52" s="19" t="s">
        <v>93</v>
      </c>
      <c r="F52" s="19"/>
      <c r="G52" s="154" t="s">
        <v>143</v>
      </c>
      <c r="H52" s="155" t="s">
        <v>96</v>
      </c>
      <c r="I52" s="13">
        <v>20.399999999999999</v>
      </c>
      <c r="J52" s="14"/>
      <c r="K52" s="153"/>
      <c r="L52" s="9"/>
      <c r="M52" s="5"/>
    </row>
    <row r="53" spans="1:13" ht="30" customHeight="1">
      <c r="A53" s="5"/>
      <c r="B53" s="8"/>
      <c r="C53" s="18">
        <f>+'PRESUPUESTO OFICIAL'!C53</f>
        <v>2.0499999999999989</v>
      </c>
      <c r="D53" s="19"/>
      <c r="E53" s="19" t="s">
        <v>93</v>
      </c>
      <c r="F53" s="19"/>
      <c r="G53" s="154" t="s">
        <v>121</v>
      </c>
      <c r="H53" s="155" t="s">
        <v>96</v>
      </c>
      <c r="I53" s="13">
        <v>20.399999999999999</v>
      </c>
      <c r="J53" s="14"/>
      <c r="K53" s="153"/>
      <c r="L53" s="9"/>
      <c r="M53" s="5"/>
    </row>
    <row r="54" spans="1:13" ht="30" customHeight="1">
      <c r="A54" s="5"/>
      <c r="B54" s="8"/>
      <c r="C54" s="18">
        <f>+'PRESUPUESTO OFICIAL'!C54</f>
        <v>2.0599999999999987</v>
      </c>
      <c r="D54" s="19"/>
      <c r="E54" s="19" t="s">
        <v>93</v>
      </c>
      <c r="F54" s="19"/>
      <c r="G54" s="154" t="s">
        <v>144</v>
      </c>
      <c r="H54" s="155" t="s">
        <v>96</v>
      </c>
      <c r="I54" s="13">
        <v>45.2</v>
      </c>
      <c r="J54" s="14"/>
      <c r="K54" s="153"/>
      <c r="L54" s="9"/>
      <c r="M54" s="5"/>
    </row>
    <row r="55" spans="1:13" ht="30" customHeight="1">
      <c r="A55" s="5"/>
      <c r="B55" s="8"/>
      <c r="C55" s="18">
        <f>+'PRESUPUESTO OFICIAL'!C55</f>
        <v>2.0699999999999985</v>
      </c>
      <c r="D55" s="19"/>
      <c r="E55" s="19" t="s">
        <v>93</v>
      </c>
      <c r="F55" s="19"/>
      <c r="G55" s="154" t="s">
        <v>145</v>
      </c>
      <c r="H55" s="155" t="s">
        <v>96</v>
      </c>
      <c r="I55" s="13">
        <v>15.75</v>
      </c>
      <c r="J55" s="14"/>
      <c r="K55" s="153"/>
      <c r="L55" s="9"/>
      <c r="M55" s="5"/>
    </row>
    <row r="56" spans="1:13" ht="30" customHeight="1">
      <c r="A56" s="5"/>
      <c r="B56" s="8"/>
      <c r="C56" s="18">
        <f>+'PRESUPUESTO OFICIAL'!C56</f>
        <v>2.0799999999999983</v>
      </c>
      <c r="D56" s="19"/>
      <c r="E56" s="19" t="s">
        <v>93</v>
      </c>
      <c r="F56" s="19"/>
      <c r="G56" s="154" t="s">
        <v>146</v>
      </c>
      <c r="H56" s="155" t="s">
        <v>96</v>
      </c>
      <c r="I56" s="13">
        <v>15.75</v>
      </c>
      <c r="J56" s="14"/>
      <c r="K56" s="153"/>
      <c r="L56" s="9"/>
      <c r="M56" s="5"/>
    </row>
    <row r="57" spans="1:13" ht="30" customHeight="1">
      <c r="A57" s="5"/>
      <c r="B57" s="8"/>
      <c r="C57" s="18">
        <f>+'PRESUPUESTO OFICIAL'!C57</f>
        <v>2.0899999999999981</v>
      </c>
      <c r="D57" s="19"/>
      <c r="E57" s="19" t="s">
        <v>93</v>
      </c>
      <c r="F57" s="19"/>
      <c r="G57" s="154" t="s">
        <v>147</v>
      </c>
      <c r="H57" s="155" t="s">
        <v>96</v>
      </c>
      <c r="I57" s="13">
        <v>37.800000000000004</v>
      </c>
      <c r="J57" s="14"/>
      <c r="K57" s="153"/>
      <c r="L57" s="9"/>
      <c r="M57" s="5"/>
    </row>
    <row r="58" spans="1:13" ht="30" customHeight="1">
      <c r="A58" s="5"/>
      <c r="B58" s="8"/>
      <c r="C58" s="18">
        <f>+'PRESUPUESTO OFICIAL'!C58</f>
        <v>2.0999999999999979</v>
      </c>
      <c r="D58" s="19"/>
      <c r="E58" s="19" t="s">
        <v>93</v>
      </c>
      <c r="F58" s="19"/>
      <c r="G58" s="154" t="s">
        <v>148</v>
      </c>
      <c r="H58" s="155" t="s">
        <v>96</v>
      </c>
      <c r="I58" s="13">
        <v>37.800000000000004</v>
      </c>
      <c r="J58" s="14"/>
      <c r="K58" s="153"/>
      <c r="L58" s="9"/>
      <c r="M58" s="5"/>
    </row>
    <row r="59" spans="1:13" ht="30" customHeight="1">
      <c r="A59" s="5"/>
      <c r="B59" s="8"/>
      <c r="C59" s="18">
        <f>+'PRESUPUESTO OFICIAL'!C59</f>
        <v>2.1099999999999977</v>
      </c>
      <c r="D59" s="19"/>
      <c r="E59" s="19" t="s">
        <v>93</v>
      </c>
      <c r="F59" s="19"/>
      <c r="G59" s="154" t="s">
        <v>149</v>
      </c>
      <c r="H59" s="155" t="s">
        <v>96</v>
      </c>
      <c r="I59" s="13">
        <v>37.800000000000004</v>
      </c>
      <c r="J59" s="14"/>
      <c r="K59" s="153"/>
      <c r="L59" s="9"/>
      <c r="M59" s="5"/>
    </row>
    <row r="60" spans="1:13" ht="30" customHeight="1">
      <c r="A60" s="5"/>
      <c r="B60" s="8"/>
      <c r="C60" s="18">
        <f>+'PRESUPUESTO OFICIAL'!C60</f>
        <v>2.1199999999999974</v>
      </c>
      <c r="D60" s="19"/>
      <c r="E60" s="19" t="s">
        <v>93</v>
      </c>
      <c r="F60" s="19"/>
      <c r="G60" s="154" t="s">
        <v>150</v>
      </c>
      <c r="H60" s="155" t="s">
        <v>100</v>
      </c>
      <c r="I60" s="13">
        <v>1</v>
      </c>
      <c r="J60" s="14"/>
      <c r="K60" s="153"/>
      <c r="L60" s="9"/>
      <c r="M60" s="5"/>
    </row>
    <row r="61" spans="1:13" ht="30" customHeight="1">
      <c r="A61" s="5"/>
      <c r="B61" s="8"/>
      <c r="C61" s="18">
        <f>+'PRESUPUESTO OFICIAL'!C61</f>
        <v>2.1299999999999972</v>
      </c>
      <c r="D61" s="19"/>
      <c r="E61" s="19" t="s">
        <v>93</v>
      </c>
      <c r="F61" s="19"/>
      <c r="G61" s="154" t="s">
        <v>151</v>
      </c>
      <c r="H61" s="155" t="s">
        <v>100</v>
      </c>
      <c r="I61" s="13">
        <v>2</v>
      </c>
      <c r="J61" s="14"/>
      <c r="K61" s="153"/>
      <c r="L61" s="9"/>
      <c r="M61" s="5"/>
    </row>
    <row r="62" spans="1:13" ht="30" customHeight="1">
      <c r="A62" s="5"/>
      <c r="B62" s="8"/>
      <c r="C62" s="18">
        <f>+'PRESUPUESTO OFICIAL'!C62</f>
        <v>2.139999999999997</v>
      </c>
      <c r="D62" s="19"/>
      <c r="E62" s="19" t="s">
        <v>93</v>
      </c>
      <c r="F62" s="19"/>
      <c r="G62" s="154" t="s">
        <v>152</v>
      </c>
      <c r="H62" s="155" t="s">
        <v>100</v>
      </c>
      <c r="I62" s="13">
        <v>3</v>
      </c>
      <c r="J62" s="14"/>
      <c r="K62" s="153"/>
      <c r="L62" s="9"/>
      <c r="M62" s="5"/>
    </row>
    <row r="63" spans="1:13" ht="30" customHeight="1">
      <c r="A63" s="5"/>
      <c r="B63" s="8"/>
      <c r="C63" s="18">
        <f>+'PRESUPUESTO OFICIAL'!C63</f>
        <v>2.1499999999999968</v>
      </c>
      <c r="D63" s="19"/>
      <c r="E63" s="19" t="s">
        <v>93</v>
      </c>
      <c r="F63" s="19"/>
      <c r="G63" s="154" t="s">
        <v>153</v>
      </c>
      <c r="H63" s="155" t="s">
        <v>100</v>
      </c>
      <c r="I63" s="13">
        <v>1</v>
      </c>
      <c r="J63" s="14"/>
      <c r="K63" s="153"/>
      <c r="L63" s="9"/>
      <c r="M63" s="5"/>
    </row>
    <row r="64" spans="1:13" ht="30" customHeight="1">
      <c r="A64" s="5"/>
      <c r="B64" s="8"/>
      <c r="C64" s="18">
        <f>+'PRESUPUESTO OFICIAL'!C64</f>
        <v>2.1599999999999966</v>
      </c>
      <c r="D64" s="19"/>
      <c r="E64" s="19" t="s">
        <v>93</v>
      </c>
      <c r="F64" s="19"/>
      <c r="G64" s="154" t="s">
        <v>154</v>
      </c>
      <c r="H64" s="155" t="s">
        <v>100</v>
      </c>
      <c r="I64" s="13">
        <v>1</v>
      </c>
      <c r="J64" s="14"/>
      <c r="K64" s="153"/>
      <c r="L64" s="9"/>
      <c r="M64" s="5"/>
    </row>
    <row r="65" spans="1:15" ht="30" customHeight="1">
      <c r="A65" s="5"/>
      <c r="B65" s="8"/>
      <c r="C65" s="18">
        <f>+'PRESUPUESTO OFICIAL'!C65</f>
        <v>2.1699999999999964</v>
      </c>
      <c r="D65" s="19"/>
      <c r="E65" s="19" t="s">
        <v>93</v>
      </c>
      <c r="F65" s="19"/>
      <c r="G65" s="154" t="s">
        <v>155</v>
      </c>
      <c r="H65" s="155" t="s">
        <v>100</v>
      </c>
      <c r="I65" s="13">
        <v>1</v>
      </c>
      <c r="J65" s="14"/>
      <c r="K65" s="153"/>
      <c r="L65" s="9"/>
      <c r="M65" s="5"/>
    </row>
    <row r="66" spans="1:15" ht="30" customHeight="1">
      <c r="A66" s="5"/>
      <c r="B66" s="8"/>
      <c r="C66" s="18">
        <f>+'PRESUPUESTO OFICIAL'!C66</f>
        <v>2.1799999999999962</v>
      </c>
      <c r="D66" s="19"/>
      <c r="E66" s="19" t="s">
        <v>93</v>
      </c>
      <c r="F66" s="19"/>
      <c r="G66" s="154" t="s">
        <v>105</v>
      </c>
      <c r="H66" s="155" t="s">
        <v>100</v>
      </c>
      <c r="I66" s="13">
        <v>2</v>
      </c>
      <c r="J66" s="14"/>
      <c r="K66" s="153"/>
      <c r="L66" s="9"/>
      <c r="M66" s="5"/>
    </row>
    <row r="67" spans="1:15" ht="30" customHeight="1">
      <c r="A67" s="5"/>
      <c r="B67" s="8"/>
      <c r="C67" s="18">
        <f>+'PRESUPUESTO OFICIAL'!C67</f>
        <v>2.1899999999999959</v>
      </c>
      <c r="D67" s="19"/>
      <c r="E67" s="19" t="s">
        <v>93</v>
      </c>
      <c r="F67" s="19"/>
      <c r="G67" s="154" t="s">
        <v>156</v>
      </c>
      <c r="H67" s="155" t="s">
        <v>100</v>
      </c>
      <c r="I67" s="13">
        <v>2</v>
      </c>
      <c r="J67" s="14"/>
      <c r="K67" s="153"/>
      <c r="L67" s="9"/>
      <c r="M67" s="5"/>
    </row>
    <row r="68" spans="1:15" ht="30" customHeight="1">
      <c r="A68" s="5"/>
      <c r="B68" s="8"/>
      <c r="C68" s="18">
        <f>+'PRESUPUESTO OFICIAL'!C68</f>
        <v>2.1999999999999957</v>
      </c>
      <c r="D68" s="19"/>
      <c r="E68" s="19" t="s">
        <v>93</v>
      </c>
      <c r="F68" s="19"/>
      <c r="G68" s="154" t="s">
        <v>157</v>
      </c>
      <c r="H68" s="155" t="s">
        <v>100</v>
      </c>
      <c r="I68" s="13">
        <v>1</v>
      </c>
      <c r="J68" s="14"/>
      <c r="K68" s="153"/>
      <c r="L68" s="9"/>
      <c r="M68" s="5"/>
    </row>
    <row r="69" spans="1:15" ht="30" customHeight="1">
      <c r="A69" s="5"/>
      <c r="B69" s="8"/>
      <c r="C69" s="161">
        <v>3</v>
      </c>
      <c r="D69" s="161"/>
      <c r="E69" s="188" t="s">
        <v>158</v>
      </c>
      <c r="F69" s="189"/>
      <c r="G69" s="190"/>
      <c r="H69" s="162"/>
      <c r="I69" s="163"/>
      <c r="J69" s="164"/>
      <c r="K69" s="165"/>
      <c r="L69" s="9"/>
      <c r="M69" s="5"/>
    </row>
    <row r="70" spans="1:15" ht="30" customHeight="1">
      <c r="A70" s="5"/>
      <c r="B70" s="8"/>
      <c r="C70" s="18">
        <f>+'PRESUPUESTO OFICIAL'!C70</f>
        <v>3.01</v>
      </c>
      <c r="D70" s="19"/>
      <c r="E70" s="19" t="s">
        <v>93</v>
      </c>
      <c r="F70" s="19"/>
      <c r="G70" s="154" t="s">
        <v>101</v>
      </c>
      <c r="H70" s="155" t="s">
        <v>96</v>
      </c>
      <c r="I70" s="13">
        <v>240</v>
      </c>
      <c r="J70" s="14"/>
      <c r="K70" s="153"/>
      <c r="L70" s="9"/>
      <c r="M70" s="5"/>
    </row>
    <row r="71" spans="1:15" ht="30" customHeight="1" thickBot="1">
      <c r="A71" s="5"/>
      <c r="B71" s="8"/>
      <c r="C71" s="15" t="s">
        <v>16</v>
      </c>
      <c r="D71" s="20"/>
      <c r="E71" s="20"/>
      <c r="F71" s="20"/>
      <c r="G71" s="21"/>
      <c r="H71" s="20"/>
      <c r="I71" s="13"/>
      <c r="J71" s="16"/>
      <c r="K71" s="17"/>
      <c r="L71" s="9"/>
      <c r="M71" s="5"/>
    </row>
    <row r="72" spans="1:15" s="3" customFormat="1" ht="30" customHeight="1">
      <c r="A72" s="22"/>
      <c r="B72" s="23"/>
      <c r="C72" s="139"/>
      <c r="D72" s="140"/>
      <c r="E72" s="139"/>
      <c r="F72" s="139"/>
      <c r="G72" s="173" t="s">
        <v>92</v>
      </c>
      <c r="H72" s="174"/>
      <c r="I72" s="174"/>
      <c r="J72" s="157"/>
      <c r="K72" s="159"/>
      <c r="L72" s="24"/>
      <c r="M72" s="22"/>
      <c r="O72" s="168"/>
    </row>
    <row r="73" spans="1:15" s="3" customFormat="1" ht="30" customHeight="1">
      <c r="A73" s="22"/>
      <c r="B73" s="23"/>
      <c r="C73" s="139"/>
      <c r="D73" s="141"/>
      <c r="E73" s="141"/>
      <c r="F73" s="141"/>
      <c r="G73" s="210" t="str">
        <f>+'PRESUPUESTO OFICIAL'!G74:I74</f>
        <v>ADMINISTRACION</v>
      </c>
      <c r="H73" s="211"/>
      <c r="I73" s="211"/>
      <c r="J73" s="158"/>
      <c r="K73" s="159"/>
      <c r="L73" s="24"/>
      <c r="M73" s="22"/>
      <c r="O73" s="168"/>
    </row>
    <row r="74" spans="1:15" s="3" customFormat="1" ht="30" customHeight="1">
      <c r="A74" s="22"/>
      <c r="B74" s="23"/>
      <c r="C74" s="139"/>
      <c r="D74" s="141"/>
      <c r="E74" s="141"/>
      <c r="F74" s="141"/>
      <c r="G74" s="210" t="str">
        <f>+'PRESUPUESTO OFICIAL'!G75:I75</f>
        <v>IMPREVISTOS</v>
      </c>
      <c r="H74" s="211"/>
      <c r="I74" s="211"/>
      <c r="J74" s="158"/>
      <c r="K74" s="159"/>
      <c r="L74" s="24"/>
      <c r="M74" s="22"/>
      <c r="O74" s="168"/>
    </row>
    <row r="75" spans="1:15" s="3" customFormat="1" ht="30" customHeight="1">
      <c r="A75" s="22"/>
      <c r="B75" s="23"/>
      <c r="C75" s="139"/>
      <c r="D75" s="140"/>
      <c r="E75" s="139"/>
      <c r="F75" s="139"/>
      <c r="G75" s="210" t="str">
        <f>+'PRESUPUESTO OFICIAL'!G76:I76</f>
        <v>UTILIDAD</v>
      </c>
      <c r="H75" s="211"/>
      <c r="I75" s="211"/>
      <c r="J75" s="158"/>
      <c r="K75" s="159"/>
      <c r="L75" s="24"/>
      <c r="M75" s="22"/>
      <c r="O75" s="168"/>
    </row>
    <row r="76" spans="1:15" s="3" customFormat="1" ht="30" customHeight="1">
      <c r="A76" s="22"/>
      <c r="B76" s="23"/>
      <c r="C76" s="139"/>
      <c r="D76" s="140"/>
      <c r="E76" s="139"/>
      <c r="F76" s="139"/>
      <c r="G76" s="210" t="str">
        <f>+'PRESUPUESTO OFICIAL'!G77:I77</f>
        <v>IVA SOBRE UTILIDAD</v>
      </c>
      <c r="H76" s="211"/>
      <c r="I76" s="211"/>
      <c r="J76" s="158"/>
      <c r="K76" s="159"/>
      <c r="L76" s="24"/>
      <c r="M76" s="22"/>
      <c r="O76" s="168"/>
    </row>
    <row r="77" spans="1:15" s="3" customFormat="1" ht="30" customHeight="1" thickBot="1">
      <c r="A77" s="22"/>
      <c r="B77" s="23"/>
      <c r="C77" s="139"/>
      <c r="D77" s="140"/>
      <c r="E77" s="139"/>
      <c r="F77" s="139"/>
      <c r="G77" s="212" t="s">
        <v>17</v>
      </c>
      <c r="H77" s="213"/>
      <c r="I77" s="213"/>
      <c r="J77" s="213"/>
      <c r="K77" s="166"/>
      <c r="L77" s="24"/>
      <c r="M77" s="22"/>
      <c r="O77" s="168"/>
    </row>
    <row r="78" spans="1:15" s="3" customFormat="1" ht="16.2" thickBot="1">
      <c r="A78" s="22"/>
      <c r="B78" s="23"/>
      <c r="C78" s="139"/>
      <c r="D78" s="140"/>
      <c r="E78" s="140"/>
      <c r="F78" s="140"/>
      <c r="G78" s="139"/>
      <c r="H78" s="139"/>
      <c r="I78" s="142"/>
      <c r="J78" s="143"/>
      <c r="K78" s="144"/>
      <c r="L78" s="24"/>
      <c r="M78" s="22"/>
    </row>
    <row r="79" spans="1:15" s="3" customFormat="1" ht="15.6">
      <c r="A79" s="22"/>
      <c r="B79" s="23"/>
      <c r="C79" s="25"/>
      <c r="D79" s="208"/>
      <c r="E79" s="208"/>
      <c r="F79" s="208"/>
      <c r="G79" s="208"/>
      <c r="H79" s="208"/>
      <c r="I79" s="208"/>
      <c r="J79" s="208"/>
      <c r="K79" s="209"/>
      <c r="L79" s="26"/>
      <c r="M79" s="22"/>
    </row>
    <row r="80" spans="1:15" s="3" customFormat="1" ht="46.5" hidden="1" customHeight="1">
      <c r="A80" s="22"/>
      <c r="B80" s="23"/>
      <c r="C80" s="198" t="s">
        <v>18</v>
      </c>
      <c r="D80" s="199"/>
      <c r="E80" s="199"/>
      <c r="F80" s="199"/>
      <c r="G80" s="199"/>
      <c r="H80" s="207" t="s">
        <v>9</v>
      </c>
      <c r="I80" s="207"/>
      <c r="J80" s="207"/>
      <c r="K80" s="105" t="s">
        <v>19</v>
      </c>
      <c r="L80" s="27"/>
      <c r="M80" s="22"/>
    </row>
    <row r="81" spans="1:13" s="3" customFormat="1" ht="32.25" hidden="1" customHeight="1">
      <c r="A81" s="22"/>
      <c r="B81" s="23"/>
      <c r="C81" s="198" t="s">
        <v>20</v>
      </c>
      <c r="D81" s="199"/>
      <c r="E81" s="199"/>
      <c r="F81" s="199"/>
      <c r="G81" s="199"/>
      <c r="H81" s="205" t="s">
        <v>21</v>
      </c>
      <c r="I81" s="205"/>
      <c r="J81" s="106" t="s">
        <v>22</v>
      </c>
      <c r="K81" s="104" t="s">
        <v>35</v>
      </c>
      <c r="L81" s="27"/>
      <c r="M81" s="22"/>
    </row>
    <row r="82" spans="1:13" s="3" customFormat="1" ht="30" hidden="1" customHeight="1">
      <c r="A82" s="22"/>
      <c r="B82" s="23"/>
      <c r="C82" s="198" t="s">
        <v>23</v>
      </c>
      <c r="D82" s="199"/>
      <c r="E82" s="199"/>
      <c r="F82" s="199"/>
      <c r="G82" s="199"/>
      <c r="H82" s="200" t="s">
        <v>24</v>
      </c>
      <c r="I82" s="201"/>
      <c r="J82" s="106" t="s">
        <v>25</v>
      </c>
      <c r="K82" s="104" t="s">
        <v>35</v>
      </c>
      <c r="L82" s="27"/>
      <c r="M82" s="22"/>
    </row>
    <row r="83" spans="1:13" s="4" customFormat="1" ht="58.5" hidden="1" customHeight="1">
      <c r="A83" s="22"/>
      <c r="B83" s="23"/>
      <c r="C83" s="202" t="s">
        <v>36</v>
      </c>
      <c r="D83" s="203"/>
      <c r="E83" s="203"/>
      <c r="F83" s="203"/>
      <c r="G83" s="203"/>
      <c r="H83" s="204" t="s">
        <v>27</v>
      </c>
      <c r="I83" s="205"/>
      <c r="J83" s="106" t="s">
        <v>28</v>
      </c>
      <c r="K83" s="104" t="s">
        <v>35</v>
      </c>
      <c r="L83" s="24"/>
      <c r="M83" s="22"/>
    </row>
    <row r="84" spans="1:13" ht="39" hidden="1" customHeight="1">
      <c r="A84" s="5"/>
      <c r="B84" s="8"/>
      <c r="C84" s="206" t="s">
        <v>29</v>
      </c>
      <c r="D84" s="195"/>
      <c r="E84" s="195"/>
      <c r="F84" s="195"/>
      <c r="G84" s="195"/>
      <c r="H84" s="205" t="s">
        <v>30</v>
      </c>
      <c r="I84" s="205"/>
      <c r="J84" s="106" t="s">
        <v>31</v>
      </c>
      <c r="K84" s="104" t="s">
        <v>35</v>
      </c>
      <c r="L84" s="9"/>
      <c r="M84" s="5"/>
    </row>
    <row r="85" spans="1:13" ht="47.25" hidden="1" customHeight="1">
      <c r="A85" s="5"/>
      <c r="B85" s="8"/>
      <c r="C85" s="194" t="s">
        <v>32</v>
      </c>
      <c r="D85" s="195"/>
      <c r="E85" s="195"/>
      <c r="F85" s="195"/>
      <c r="G85" s="195"/>
      <c r="H85" s="196"/>
      <c r="I85" s="196"/>
      <c r="J85" s="196"/>
      <c r="K85" s="197"/>
      <c r="L85" s="9"/>
      <c r="M85" s="5"/>
    </row>
    <row r="86" spans="1:13" ht="47.25" customHeight="1">
      <c r="A86" s="5"/>
      <c r="B86" s="8"/>
      <c r="C86" s="107"/>
      <c r="D86" s="107"/>
      <c r="E86" s="107"/>
      <c r="F86" s="107"/>
      <c r="G86" s="107"/>
      <c r="H86" s="107"/>
      <c r="I86" s="107"/>
      <c r="J86" s="107"/>
      <c r="K86" s="107"/>
      <c r="L86" s="9"/>
      <c r="M86" s="5"/>
    </row>
    <row r="87" spans="1:13" ht="47.25" customHeight="1">
      <c r="A87" s="5"/>
      <c r="B87" s="8"/>
      <c r="C87" s="107"/>
      <c r="D87" s="107"/>
      <c r="E87" s="107"/>
      <c r="F87" s="107"/>
      <c r="G87" s="108" t="s">
        <v>37</v>
      </c>
      <c r="H87" s="107"/>
      <c r="I87" s="107"/>
      <c r="J87" s="107"/>
      <c r="K87" s="107"/>
      <c r="L87" s="9"/>
      <c r="M87" s="5"/>
    </row>
    <row r="88" spans="1:13" ht="16.2" thickBot="1">
      <c r="A88" s="5"/>
      <c r="B88" s="147"/>
      <c r="C88" s="148"/>
      <c r="D88" s="148"/>
      <c r="E88" s="149"/>
      <c r="F88" s="148"/>
      <c r="G88" s="150"/>
      <c r="H88" s="148"/>
      <c r="I88" s="148"/>
      <c r="J88" s="148"/>
      <c r="K88" s="148"/>
      <c r="L88" s="151"/>
      <c r="M88" s="5"/>
    </row>
    <row r="89" spans="1:13" ht="16.2" thickTop="1">
      <c r="A89" s="5"/>
      <c r="B89" s="5"/>
      <c r="C89" s="5"/>
      <c r="D89" s="5"/>
      <c r="E89" s="6"/>
      <c r="F89" s="5"/>
      <c r="G89" s="5"/>
      <c r="H89" s="5"/>
      <c r="I89" s="5"/>
      <c r="J89" s="5"/>
      <c r="K89" s="5"/>
      <c r="L89" s="5"/>
      <c r="M89" s="5"/>
    </row>
  </sheetData>
  <mergeCells count="35">
    <mergeCell ref="G75:I75"/>
    <mergeCell ref="G77:J77"/>
    <mergeCell ref="G76:I76"/>
    <mergeCell ref="E11:G11"/>
    <mergeCell ref="E48:G48"/>
    <mergeCell ref="E69:G69"/>
    <mergeCell ref="G73:I73"/>
    <mergeCell ref="D79:K79"/>
    <mergeCell ref="C3:K3"/>
    <mergeCell ref="C4:K4"/>
    <mergeCell ref="C5:K6"/>
    <mergeCell ref="C7:K7"/>
    <mergeCell ref="C8:K8"/>
    <mergeCell ref="C9:C10"/>
    <mergeCell ref="D9:D10"/>
    <mergeCell ref="E9:F9"/>
    <mergeCell ref="G9:G10"/>
    <mergeCell ref="H9:H10"/>
    <mergeCell ref="I9:I10"/>
    <mergeCell ref="J9:J10"/>
    <mergeCell ref="K9:K10"/>
    <mergeCell ref="G72:I72"/>
    <mergeCell ref="G74:I74"/>
    <mergeCell ref="C80:G80"/>
    <mergeCell ref="H80:J80"/>
    <mergeCell ref="C81:G81"/>
    <mergeCell ref="H81:I81"/>
    <mergeCell ref="C82:G82"/>
    <mergeCell ref="H82:I82"/>
    <mergeCell ref="C83:G83"/>
    <mergeCell ref="H83:I83"/>
    <mergeCell ref="C84:G84"/>
    <mergeCell ref="H84:I84"/>
    <mergeCell ref="C85:G85"/>
    <mergeCell ref="H85:K85"/>
  </mergeCells>
  <pageMargins left="0.11811023622047245" right="0.11811023622047245" top="0.15748031496062992" bottom="0.15748031496062992" header="0.31496062992125984" footer="0.31496062992125984"/>
  <pageSetup scale="33"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55" zoomScaleNormal="80" zoomScaleSheetLayoutView="55" zoomScalePageLayoutView="85" workbookViewId="0">
      <selection activeCell="D8" sqref="D8:K8"/>
    </sheetView>
  </sheetViews>
  <sheetFormatPr baseColWidth="10" defaultColWidth="11.44140625" defaultRowHeight="13.8"/>
  <cols>
    <col min="1" max="2" width="3.109375" style="28" customWidth="1"/>
    <col min="3" max="3" width="14.6640625" style="28" customWidth="1"/>
    <col min="4" max="4" width="13" style="28" customWidth="1"/>
    <col min="5" max="11" width="11.44140625" style="28"/>
    <col min="12" max="12" width="12.88671875" style="28" customWidth="1"/>
    <col min="13" max="14" width="11.44140625" style="28"/>
    <col min="15" max="15" width="13" style="28" customWidth="1"/>
    <col min="16" max="17" width="3.109375" style="28" customWidth="1"/>
    <col min="18" max="16384" width="11.44140625" style="28"/>
  </cols>
  <sheetData>
    <row r="1" spans="2:16" ht="14.4" thickBot="1"/>
    <row r="2" spans="2:16" ht="14.4" thickTop="1">
      <c r="B2" s="116"/>
      <c r="C2" s="116" t="s">
        <v>0</v>
      </c>
      <c r="D2" s="117" t="s">
        <v>1</v>
      </c>
      <c r="E2" s="118" t="s">
        <v>2</v>
      </c>
      <c r="F2" s="117">
        <v>1</v>
      </c>
      <c r="G2" s="119"/>
      <c r="H2" s="119"/>
      <c r="I2" s="119"/>
      <c r="J2" s="119"/>
      <c r="K2" s="119"/>
      <c r="L2" s="119"/>
      <c r="M2" s="119"/>
      <c r="N2" s="119"/>
      <c r="O2" s="119"/>
      <c r="P2" s="120"/>
    </row>
    <row r="3" spans="2:16" ht="105.75" customHeight="1">
      <c r="B3" s="121"/>
      <c r="C3" s="320" t="s">
        <v>38</v>
      </c>
      <c r="D3" s="320"/>
      <c r="E3" s="320"/>
      <c r="F3" s="320"/>
      <c r="G3" s="320"/>
      <c r="H3" s="320"/>
      <c r="I3" s="320"/>
      <c r="J3" s="320"/>
      <c r="K3" s="320"/>
      <c r="L3" s="320"/>
      <c r="M3" s="320"/>
      <c r="N3" s="320"/>
      <c r="O3" s="320"/>
      <c r="P3" s="122"/>
    </row>
    <row r="4" spans="2:16" ht="14.4" thickBot="1">
      <c r="B4" s="121"/>
      <c r="C4" s="123"/>
      <c r="D4" s="123"/>
      <c r="E4" s="123"/>
      <c r="F4" s="123"/>
      <c r="G4" s="123"/>
      <c r="H4" s="123"/>
      <c r="I4" s="123"/>
      <c r="J4" s="123"/>
      <c r="K4" s="123"/>
      <c r="L4" s="123"/>
      <c r="M4" s="123"/>
      <c r="N4" s="123"/>
      <c r="O4" s="123"/>
      <c r="P4" s="122"/>
    </row>
    <row r="5" spans="2:16">
      <c r="B5" s="121"/>
      <c r="C5" s="276"/>
      <c r="D5" s="278"/>
      <c r="E5" s="279"/>
      <c r="F5" s="279"/>
      <c r="G5" s="279"/>
      <c r="H5" s="279"/>
      <c r="I5" s="279"/>
      <c r="J5" s="279"/>
      <c r="K5" s="280"/>
      <c r="L5" s="294"/>
      <c r="M5" s="295"/>
      <c r="N5" s="295"/>
      <c r="O5" s="296"/>
      <c r="P5" s="122"/>
    </row>
    <row r="6" spans="2:16">
      <c r="B6" s="121"/>
      <c r="C6" s="277"/>
      <c r="D6" s="281" t="s">
        <v>159</v>
      </c>
      <c r="E6" s="282"/>
      <c r="F6" s="282"/>
      <c r="G6" s="282"/>
      <c r="H6" s="282"/>
      <c r="I6" s="282"/>
      <c r="J6" s="282"/>
      <c r="K6" s="283"/>
      <c r="L6" s="297"/>
      <c r="M6" s="298"/>
      <c r="N6" s="298"/>
      <c r="O6" s="299"/>
      <c r="P6" s="122"/>
    </row>
    <row r="7" spans="2:16">
      <c r="B7" s="121"/>
      <c r="C7" s="277"/>
      <c r="D7" s="284"/>
      <c r="E7" s="285"/>
      <c r="F7" s="285"/>
      <c r="G7" s="285"/>
      <c r="H7" s="285"/>
      <c r="I7" s="285"/>
      <c r="J7" s="285"/>
      <c r="K7" s="286"/>
      <c r="L7" s="287" t="s">
        <v>39</v>
      </c>
      <c r="M7" s="300"/>
      <c r="N7" s="301"/>
      <c r="O7" s="302"/>
      <c r="P7" s="122"/>
    </row>
    <row r="8" spans="2:16">
      <c r="B8" s="121"/>
      <c r="C8" s="277"/>
      <c r="D8" s="281" t="s">
        <v>160</v>
      </c>
      <c r="E8" s="282"/>
      <c r="F8" s="282"/>
      <c r="G8" s="282"/>
      <c r="H8" s="282"/>
      <c r="I8" s="282"/>
      <c r="J8" s="282"/>
      <c r="K8" s="283"/>
      <c r="L8" s="288"/>
      <c r="M8" s="303"/>
      <c r="N8" s="304"/>
      <c r="O8" s="305"/>
      <c r="P8" s="122"/>
    </row>
    <row r="9" spans="2:16" ht="12.75" customHeight="1">
      <c r="B9" s="121"/>
      <c r="C9" s="277"/>
      <c r="D9" s="321"/>
      <c r="E9" s="322"/>
      <c r="F9" s="322"/>
      <c r="G9" s="322"/>
      <c r="H9" s="322"/>
      <c r="I9" s="322"/>
      <c r="J9" s="322"/>
      <c r="K9" s="323"/>
      <c r="L9" s="287" t="s">
        <v>40</v>
      </c>
      <c r="M9" s="287">
        <v>1</v>
      </c>
      <c r="N9" s="287" t="s">
        <v>41</v>
      </c>
      <c r="O9" s="292">
        <v>1</v>
      </c>
      <c r="P9" s="122"/>
    </row>
    <row r="10" spans="2:16">
      <c r="B10" s="121"/>
      <c r="C10" s="277"/>
      <c r="D10" s="321"/>
      <c r="E10" s="322"/>
      <c r="F10" s="322"/>
      <c r="G10" s="322"/>
      <c r="H10" s="322"/>
      <c r="I10" s="322"/>
      <c r="J10" s="322"/>
      <c r="K10" s="323"/>
      <c r="L10" s="306"/>
      <c r="M10" s="306"/>
      <c r="N10" s="306"/>
      <c r="O10" s="293"/>
      <c r="P10" s="122"/>
    </row>
    <row r="11" spans="2:16">
      <c r="B11" s="121"/>
      <c r="C11" s="277"/>
      <c r="D11" s="281" t="s">
        <v>42</v>
      </c>
      <c r="E11" s="282"/>
      <c r="F11" s="282"/>
      <c r="G11" s="282"/>
      <c r="H11" s="282"/>
      <c r="I11" s="282"/>
      <c r="J11" s="282"/>
      <c r="K11" s="283"/>
      <c r="L11" s="306"/>
      <c r="M11" s="306"/>
      <c r="N11" s="306"/>
      <c r="O11" s="293"/>
      <c r="P11" s="122"/>
    </row>
    <row r="12" spans="2:16" ht="14.4" thickBot="1">
      <c r="B12" s="121"/>
      <c r="C12" s="99"/>
      <c r="D12" s="98"/>
      <c r="E12" s="98"/>
      <c r="F12" s="98"/>
      <c r="G12" s="98"/>
      <c r="H12" s="98"/>
      <c r="I12" s="98"/>
      <c r="J12" s="98"/>
      <c r="K12" s="98"/>
      <c r="L12" s="98"/>
      <c r="M12" s="97"/>
      <c r="N12" s="97"/>
      <c r="O12" s="96"/>
      <c r="P12" s="122"/>
    </row>
    <row r="13" spans="2:16">
      <c r="B13" s="121"/>
      <c r="C13" s="95"/>
      <c r="D13" s="94"/>
      <c r="E13" s="94"/>
      <c r="F13" s="94"/>
      <c r="G13" s="94"/>
      <c r="H13" s="94"/>
      <c r="I13" s="94"/>
      <c r="J13" s="94"/>
      <c r="K13" s="94"/>
      <c r="L13" s="93" t="s">
        <v>43</v>
      </c>
      <c r="M13" s="92" t="s">
        <v>44</v>
      </c>
      <c r="N13" s="92" t="s">
        <v>45</v>
      </c>
      <c r="O13" s="91" t="s">
        <v>46</v>
      </c>
      <c r="P13" s="122"/>
    </row>
    <row r="14" spans="2:16">
      <c r="B14" s="121"/>
      <c r="C14" s="37"/>
      <c r="D14" s="124"/>
      <c r="E14" s="124"/>
      <c r="F14" s="124"/>
      <c r="G14" s="124"/>
      <c r="H14" s="124"/>
      <c r="I14" s="124"/>
      <c r="J14" s="124"/>
      <c r="K14" s="124"/>
      <c r="L14" s="125"/>
      <c r="M14" s="90"/>
      <c r="N14" s="90"/>
      <c r="O14" s="89"/>
      <c r="P14" s="122"/>
    </row>
    <row r="15" spans="2:16" ht="18" customHeight="1">
      <c r="B15" s="121"/>
      <c r="C15" s="224" t="s">
        <v>47</v>
      </c>
      <c r="D15" s="225"/>
      <c r="E15" s="225"/>
      <c r="F15" s="225"/>
      <c r="G15" s="124"/>
      <c r="H15" s="124"/>
      <c r="I15" s="124" t="s">
        <v>48</v>
      </c>
      <c r="J15" s="123"/>
      <c r="K15" s="124"/>
      <c r="L15" s="125"/>
      <c r="M15" s="123"/>
      <c r="N15" s="123"/>
      <c r="O15" s="88"/>
      <c r="P15" s="122"/>
    </row>
    <row r="16" spans="2:16">
      <c r="B16" s="121"/>
      <c r="C16" s="87"/>
      <c r="D16" s="86"/>
      <c r="E16" s="86"/>
      <c r="F16" s="86"/>
      <c r="G16" s="86"/>
      <c r="H16" s="86"/>
      <c r="I16" s="86"/>
      <c r="J16" s="86"/>
      <c r="K16" s="86"/>
      <c r="L16" s="86"/>
      <c r="M16" s="86"/>
      <c r="N16" s="86"/>
      <c r="O16" s="85"/>
      <c r="P16" s="122"/>
    </row>
    <row r="17" spans="2:16" ht="14.4" thickBot="1">
      <c r="B17" s="121"/>
      <c r="C17" s="110"/>
      <c r="D17" s="111"/>
      <c r="E17" s="111"/>
      <c r="F17" s="111"/>
      <c r="G17" s="111"/>
      <c r="H17" s="111"/>
      <c r="I17" s="111"/>
      <c r="J17" s="111"/>
      <c r="K17" s="111"/>
      <c r="L17" s="111"/>
      <c r="M17" s="111"/>
      <c r="N17" s="111"/>
      <c r="O17" s="84"/>
      <c r="P17" s="122"/>
    </row>
    <row r="18" spans="2:16" ht="14.4" thickBot="1">
      <c r="B18" s="121"/>
      <c r="C18" s="45"/>
      <c r="D18" s="44"/>
      <c r="E18" s="44"/>
      <c r="F18" s="44"/>
      <c r="G18" s="44"/>
      <c r="H18" s="44"/>
      <c r="I18" s="123"/>
      <c r="J18" s="123"/>
      <c r="K18" s="44"/>
      <c r="L18" s="44"/>
      <c r="M18" s="44"/>
      <c r="N18" s="44"/>
      <c r="O18" s="43"/>
      <c r="P18" s="122"/>
    </row>
    <row r="19" spans="2:16">
      <c r="B19" s="121"/>
      <c r="C19" s="309" t="s">
        <v>49</v>
      </c>
      <c r="D19" s="310"/>
      <c r="E19" s="310"/>
      <c r="F19" s="310"/>
      <c r="G19" s="310"/>
      <c r="H19" s="310"/>
      <c r="I19" s="310"/>
      <c r="J19" s="310"/>
      <c r="K19" s="310"/>
      <c r="L19" s="310"/>
      <c r="M19" s="310"/>
      <c r="N19" s="310"/>
      <c r="O19" s="311"/>
      <c r="P19" s="122"/>
    </row>
    <row r="20" spans="2:16" ht="14.4" thickBot="1">
      <c r="B20" s="121"/>
      <c r="C20" s="34"/>
      <c r="D20" s="123"/>
      <c r="E20" s="123"/>
      <c r="F20" s="123"/>
      <c r="G20" s="123"/>
      <c r="H20" s="123"/>
      <c r="I20" s="123"/>
      <c r="J20" s="123"/>
      <c r="K20" s="123"/>
      <c r="L20" s="123"/>
      <c r="M20" s="123"/>
      <c r="N20" s="123"/>
      <c r="O20" s="33"/>
      <c r="P20" s="122"/>
    </row>
    <row r="21" spans="2:16">
      <c r="B21" s="121"/>
      <c r="C21" s="152" t="s">
        <v>50</v>
      </c>
      <c r="D21" s="289" t="s">
        <v>51</v>
      </c>
      <c r="E21" s="290"/>
      <c r="F21" s="290"/>
      <c r="G21" s="290"/>
      <c r="H21" s="290"/>
      <c r="I21" s="290"/>
      <c r="J21" s="290"/>
      <c r="K21" s="290"/>
      <c r="L21" s="291"/>
      <c r="M21" s="307" t="s">
        <v>52</v>
      </c>
      <c r="N21" s="308"/>
      <c r="O21" s="152" t="s">
        <v>11</v>
      </c>
      <c r="P21" s="122"/>
    </row>
    <row r="22" spans="2:16" ht="14.4" thickBot="1">
      <c r="B22" s="121"/>
      <c r="C22" s="83"/>
      <c r="D22" s="260"/>
      <c r="E22" s="261"/>
      <c r="F22" s="261"/>
      <c r="G22" s="261"/>
      <c r="H22" s="261"/>
      <c r="I22" s="261"/>
      <c r="J22" s="261"/>
      <c r="K22" s="261"/>
      <c r="L22" s="262"/>
      <c r="M22" s="260"/>
      <c r="N22" s="262"/>
      <c r="O22" s="82"/>
      <c r="P22" s="122"/>
    </row>
    <row r="23" spans="2:16">
      <c r="B23" s="121"/>
      <c r="C23" s="263" t="s">
        <v>53</v>
      </c>
      <c r="D23" s="264"/>
      <c r="E23" s="264"/>
      <c r="F23" s="264"/>
      <c r="G23" s="264"/>
      <c r="H23" s="264"/>
      <c r="I23" s="264"/>
      <c r="J23" s="264"/>
      <c r="K23" s="264"/>
      <c r="L23" s="264"/>
      <c r="M23" s="264"/>
      <c r="N23" s="264"/>
      <c r="O23" s="265"/>
      <c r="P23" s="122"/>
    </row>
    <row r="24" spans="2:16">
      <c r="B24" s="121"/>
      <c r="C24" s="266"/>
      <c r="D24" s="267"/>
      <c r="E24" s="267"/>
      <c r="F24" s="267"/>
      <c r="G24" s="267"/>
      <c r="H24" s="267"/>
      <c r="I24" s="267"/>
      <c r="J24" s="267"/>
      <c r="K24" s="267"/>
      <c r="L24" s="267"/>
      <c r="M24" s="267"/>
      <c r="N24" s="267"/>
      <c r="O24" s="268"/>
      <c r="P24" s="122"/>
    </row>
    <row r="25" spans="2:16" ht="14.4" thickBot="1">
      <c r="B25" s="121"/>
      <c r="C25" s="269"/>
      <c r="D25" s="270"/>
      <c r="E25" s="270"/>
      <c r="F25" s="270"/>
      <c r="G25" s="270"/>
      <c r="H25" s="270"/>
      <c r="I25" s="270"/>
      <c r="J25" s="270"/>
      <c r="K25" s="270"/>
      <c r="L25" s="270"/>
      <c r="M25" s="270"/>
      <c r="N25" s="270"/>
      <c r="O25" s="271"/>
      <c r="P25" s="122"/>
    </row>
    <row r="26" spans="2:16">
      <c r="B26" s="121"/>
      <c r="C26" s="248" t="s">
        <v>51</v>
      </c>
      <c r="D26" s="318"/>
      <c r="E26" s="318"/>
      <c r="F26" s="318"/>
      <c r="G26" s="319"/>
      <c r="H26" s="254" t="s">
        <v>54</v>
      </c>
      <c r="I26" s="318"/>
      <c r="J26" s="258" t="s">
        <v>55</v>
      </c>
      <c r="K26" s="259"/>
      <c r="L26" s="68" t="s">
        <v>56</v>
      </c>
      <c r="M26" s="254" t="s">
        <v>57</v>
      </c>
      <c r="N26" s="255"/>
      <c r="O26" s="73" t="s">
        <v>58</v>
      </c>
      <c r="P26" s="122"/>
    </row>
    <row r="27" spans="2:16">
      <c r="B27" s="121"/>
      <c r="C27" s="232"/>
      <c r="D27" s="233"/>
      <c r="E27" s="233"/>
      <c r="F27" s="233"/>
      <c r="G27" s="312"/>
      <c r="H27" s="313"/>
      <c r="I27" s="312"/>
      <c r="J27" s="313"/>
      <c r="K27" s="312"/>
      <c r="L27" s="79"/>
      <c r="M27" s="314"/>
      <c r="N27" s="315"/>
      <c r="O27" s="70"/>
      <c r="P27" s="122"/>
    </row>
    <row r="28" spans="2:16">
      <c r="B28" s="121"/>
      <c r="C28" s="54"/>
      <c r="D28" s="35"/>
      <c r="E28" s="35"/>
      <c r="F28" s="35"/>
      <c r="G28" s="80"/>
      <c r="H28" s="81"/>
      <c r="I28" s="80"/>
      <c r="J28" s="81"/>
      <c r="K28" s="80"/>
      <c r="L28" s="79"/>
      <c r="M28" s="314"/>
      <c r="N28" s="315"/>
      <c r="O28" s="70"/>
      <c r="P28" s="122"/>
    </row>
    <row r="29" spans="2:16" ht="14.4" thickBot="1">
      <c r="B29" s="121"/>
      <c r="C29" s="244"/>
      <c r="D29" s="245"/>
      <c r="E29" s="245"/>
      <c r="F29" s="245"/>
      <c r="G29" s="272"/>
      <c r="H29" s="273"/>
      <c r="I29" s="272"/>
      <c r="J29" s="273"/>
      <c r="K29" s="272"/>
      <c r="L29" s="78"/>
      <c r="M29" s="274"/>
      <c r="N29" s="275"/>
      <c r="O29" s="70"/>
      <c r="P29" s="122"/>
    </row>
    <row r="30" spans="2:16" ht="14.4" thickBot="1">
      <c r="B30" s="121"/>
      <c r="C30" s="238" t="s">
        <v>59</v>
      </c>
      <c r="D30" s="239"/>
      <c r="E30" s="239"/>
      <c r="F30" s="239"/>
      <c r="G30" s="239"/>
      <c r="H30" s="239"/>
      <c r="I30" s="239"/>
      <c r="J30" s="239"/>
      <c r="K30" s="239"/>
      <c r="L30" s="239"/>
      <c r="M30" s="239"/>
      <c r="N30" s="240"/>
      <c r="O30" s="69"/>
      <c r="P30" s="122"/>
    </row>
    <row r="31" spans="2:16" ht="13.5" customHeight="1">
      <c r="B31" s="121"/>
      <c r="C31" s="263" t="s">
        <v>60</v>
      </c>
      <c r="D31" s="264"/>
      <c r="E31" s="264"/>
      <c r="F31" s="264"/>
      <c r="G31" s="264"/>
      <c r="H31" s="264"/>
      <c r="I31" s="264"/>
      <c r="J31" s="264"/>
      <c r="K31" s="264"/>
      <c r="L31" s="264"/>
      <c r="M31" s="264"/>
      <c r="N31" s="264"/>
      <c r="O31" s="265"/>
      <c r="P31" s="122"/>
    </row>
    <row r="32" spans="2:16">
      <c r="B32" s="121"/>
      <c r="C32" s="266"/>
      <c r="D32" s="267"/>
      <c r="E32" s="267"/>
      <c r="F32" s="267"/>
      <c r="G32" s="267"/>
      <c r="H32" s="267"/>
      <c r="I32" s="267"/>
      <c r="J32" s="267"/>
      <c r="K32" s="267"/>
      <c r="L32" s="267"/>
      <c r="M32" s="267"/>
      <c r="N32" s="267"/>
      <c r="O32" s="268"/>
      <c r="P32" s="122"/>
    </row>
    <row r="33" spans="2:16" ht="14.4" thickBot="1">
      <c r="B33" s="121"/>
      <c r="C33" s="269"/>
      <c r="D33" s="270"/>
      <c r="E33" s="270"/>
      <c r="F33" s="270"/>
      <c r="G33" s="270"/>
      <c r="H33" s="270"/>
      <c r="I33" s="270"/>
      <c r="J33" s="270"/>
      <c r="K33" s="270"/>
      <c r="L33" s="270"/>
      <c r="M33" s="270"/>
      <c r="N33" s="270"/>
      <c r="O33" s="271"/>
      <c r="P33" s="122"/>
    </row>
    <row r="34" spans="2:16">
      <c r="B34" s="121"/>
      <c r="C34" s="248" t="s">
        <v>51</v>
      </c>
      <c r="D34" s="249"/>
      <c r="E34" s="249"/>
      <c r="F34" s="249"/>
      <c r="G34" s="249"/>
      <c r="H34" s="249"/>
      <c r="I34" s="249"/>
      <c r="J34" s="255"/>
      <c r="K34" s="115" t="s">
        <v>52</v>
      </c>
      <c r="L34" s="68" t="s">
        <v>11</v>
      </c>
      <c r="M34" s="254" t="s">
        <v>61</v>
      </c>
      <c r="N34" s="255"/>
      <c r="O34" s="73" t="s">
        <v>58</v>
      </c>
      <c r="P34" s="122"/>
    </row>
    <row r="35" spans="2:16">
      <c r="B35" s="121"/>
      <c r="C35" s="232"/>
      <c r="D35" s="233"/>
      <c r="E35" s="233"/>
      <c r="F35" s="233"/>
      <c r="G35" s="233"/>
      <c r="H35" s="233"/>
      <c r="I35" s="233"/>
      <c r="J35" s="312"/>
      <c r="K35" s="112"/>
      <c r="L35" s="77"/>
      <c r="M35" s="316"/>
      <c r="N35" s="317"/>
      <c r="O35" s="70"/>
      <c r="P35" s="122"/>
    </row>
    <row r="36" spans="2:16" ht="14.4" thickBot="1">
      <c r="B36" s="121"/>
      <c r="C36" s="244"/>
      <c r="D36" s="245"/>
      <c r="E36" s="245"/>
      <c r="F36" s="245"/>
      <c r="G36" s="245"/>
      <c r="H36" s="245"/>
      <c r="I36" s="245"/>
      <c r="J36" s="272"/>
      <c r="K36" s="35"/>
      <c r="L36" s="76"/>
      <c r="M36" s="246"/>
      <c r="N36" s="247"/>
      <c r="O36" s="75"/>
      <c r="P36" s="122"/>
    </row>
    <row r="37" spans="2:16" ht="14.4" thickBot="1">
      <c r="B37" s="121"/>
      <c r="C37" s="238" t="s">
        <v>59</v>
      </c>
      <c r="D37" s="239"/>
      <c r="E37" s="239"/>
      <c r="F37" s="239"/>
      <c r="G37" s="239"/>
      <c r="H37" s="239"/>
      <c r="I37" s="239"/>
      <c r="J37" s="239"/>
      <c r="K37" s="239"/>
      <c r="L37" s="239"/>
      <c r="M37" s="239"/>
      <c r="N37" s="240"/>
      <c r="O37" s="58">
        <v>0</v>
      </c>
      <c r="P37" s="122"/>
    </row>
    <row r="38" spans="2:16">
      <c r="B38" s="121"/>
      <c r="C38" s="263" t="s">
        <v>62</v>
      </c>
      <c r="D38" s="264"/>
      <c r="E38" s="264"/>
      <c r="F38" s="264"/>
      <c r="G38" s="264"/>
      <c r="H38" s="264"/>
      <c r="I38" s="264"/>
      <c r="J38" s="264"/>
      <c r="K38" s="264"/>
      <c r="L38" s="264"/>
      <c r="M38" s="264"/>
      <c r="N38" s="264"/>
      <c r="O38" s="265"/>
      <c r="P38" s="122"/>
    </row>
    <row r="39" spans="2:16">
      <c r="B39" s="121"/>
      <c r="C39" s="266"/>
      <c r="D39" s="267"/>
      <c r="E39" s="267"/>
      <c r="F39" s="267"/>
      <c r="G39" s="267"/>
      <c r="H39" s="267"/>
      <c r="I39" s="267"/>
      <c r="J39" s="267"/>
      <c r="K39" s="267"/>
      <c r="L39" s="267"/>
      <c r="M39" s="267"/>
      <c r="N39" s="267"/>
      <c r="O39" s="268"/>
      <c r="P39" s="122"/>
    </row>
    <row r="40" spans="2:16" ht="14.4" thickBot="1">
      <c r="B40" s="121"/>
      <c r="C40" s="269"/>
      <c r="D40" s="270"/>
      <c r="E40" s="270"/>
      <c r="F40" s="270"/>
      <c r="G40" s="270"/>
      <c r="H40" s="270"/>
      <c r="I40" s="270"/>
      <c r="J40" s="270"/>
      <c r="K40" s="270"/>
      <c r="L40" s="270"/>
      <c r="M40" s="270"/>
      <c r="N40" s="270"/>
      <c r="O40" s="271"/>
      <c r="P40" s="122"/>
    </row>
    <row r="41" spans="2:16">
      <c r="B41" s="121"/>
      <c r="C41" s="248" t="s">
        <v>63</v>
      </c>
      <c r="D41" s="249"/>
      <c r="E41" s="249"/>
      <c r="F41" s="249"/>
      <c r="G41" s="249"/>
      <c r="H41" s="249"/>
      <c r="I41" s="249"/>
      <c r="J41" s="68" t="s">
        <v>64</v>
      </c>
      <c r="K41" s="113" t="s">
        <v>65</v>
      </c>
      <c r="L41" s="74" t="s">
        <v>66</v>
      </c>
      <c r="M41" s="254" t="s">
        <v>67</v>
      </c>
      <c r="N41" s="255"/>
      <c r="O41" s="73" t="s">
        <v>58</v>
      </c>
      <c r="P41" s="122"/>
    </row>
    <row r="42" spans="2:16">
      <c r="B42" s="121"/>
      <c r="C42" s="232"/>
      <c r="D42" s="233"/>
      <c r="E42" s="233"/>
      <c r="F42" s="233"/>
      <c r="G42" s="233"/>
      <c r="H42" s="233"/>
      <c r="I42" s="233"/>
      <c r="J42" s="71"/>
      <c r="K42" s="72"/>
      <c r="L42" s="71"/>
      <c r="M42" s="252"/>
      <c r="N42" s="253"/>
      <c r="O42" s="70"/>
      <c r="P42" s="122"/>
    </row>
    <row r="43" spans="2:16" ht="14.4" thickBot="1">
      <c r="B43" s="121"/>
      <c r="C43" s="244"/>
      <c r="D43" s="245"/>
      <c r="E43" s="245"/>
      <c r="F43" s="245"/>
      <c r="G43" s="245"/>
      <c r="H43" s="245"/>
      <c r="I43" s="245"/>
      <c r="J43" s="60"/>
      <c r="K43" s="29"/>
      <c r="L43" s="60"/>
      <c r="M43" s="246"/>
      <c r="N43" s="247"/>
      <c r="O43" s="59"/>
      <c r="P43" s="122"/>
    </row>
    <row r="44" spans="2:16" ht="14.4" thickBot="1">
      <c r="B44" s="121"/>
      <c r="C44" s="238" t="s">
        <v>59</v>
      </c>
      <c r="D44" s="239"/>
      <c r="E44" s="239"/>
      <c r="F44" s="239"/>
      <c r="G44" s="239"/>
      <c r="H44" s="239"/>
      <c r="I44" s="239"/>
      <c r="J44" s="239"/>
      <c r="K44" s="239"/>
      <c r="L44" s="239"/>
      <c r="M44" s="239"/>
      <c r="N44" s="240"/>
      <c r="O44" s="69"/>
      <c r="P44" s="122"/>
    </row>
    <row r="45" spans="2:16">
      <c r="B45" s="121"/>
      <c r="C45" s="263" t="s">
        <v>68</v>
      </c>
      <c r="D45" s="264"/>
      <c r="E45" s="264"/>
      <c r="F45" s="264"/>
      <c r="G45" s="264"/>
      <c r="H45" s="264"/>
      <c r="I45" s="264"/>
      <c r="J45" s="264"/>
      <c r="K45" s="264"/>
      <c r="L45" s="264"/>
      <c r="M45" s="264"/>
      <c r="N45" s="264"/>
      <c r="O45" s="265"/>
      <c r="P45" s="122"/>
    </row>
    <row r="46" spans="2:16">
      <c r="B46" s="121"/>
      <c r="C46" s="266"/>
      <c r="D46" s="267"/>
      <c r="E46" s="267"/>
      <c r="F46" s="267"/>
      <c r="G46" s="267"/>
      <c r="H46" s="267"/>
      <c r="I46" s="267"/>
      <c r="J46" s="267"/>
      <c r="K46" s="267"/>
      <c r="L46" s="267"/>
      <c r="M46" s="267"/>
      <c r="N46" s="267"/>
      <c r="O46" s="268"/>
      <c r="P46" s="122"/>
    </row>
    <row r="47" spans="2:16" ht="14.4" thickBot="1">
      <c r="B47" s="121"/>
      <c r="C47" s="269"/>
      <c r="D47" s="270"/>
      <c r="E47" s="270"/>
      <c r="F47" s="270"/>
      <c r="G47" s="270"/>
      <c r="H47" s="270"/>
      <c r="I47" s="270"/>
      <c r="J47" s="270"/>
      <c r="K47" s="270"/>
      <c r="L47" s="270"/>
      <c r="M47" s="270"/>
      <c r="N47" s="270"/>
      <c r="O47" s="271"/>
      <c r="P47" s="122"/>
    </row>
    <row r="48" spans="2:16">
      <c r="B48" s="121"/>
      <c r="C48" s="248" t="s">
        <v>69</v>
      </c>
      <c r="D48" s="249"/>
      <c r="E48" s="249"/>
      <c r="F48" s="249"/>
      <c r="G48" s="249"/>
      <c r="H48" s="249"/>
      <c r="I48" s="249"/>
      <c r="J48" s="68" t="s">
        <v>70</v>
      </c>
      <c r="K48" s="67" t="s">
        <v>71</v>
      </c>
      <c r="L48" s="56" t="s">
        <v>72</v>
      </c>
      <c r="M48" s="250" t="s">
        <v>57</v>
      </c>
      <c r="N48" s="251"/>
      <c r="O48" s="55" t="s">
        <v>58</v>
      </c>
      <c r="P48" s="122"/>
    </row>
    <row r="49" spans="2:16">
      <c r="B49" s="121"/>
      <c r="C49" s="66"/>
      <c r="D49" s="65"/>
      <c r="E49" s="65"/>
      <c r="F49" s="65"/>
      <c r="G49" s="65"/>
      <c r="H49" s="65"/>
      <c r="I49" s="65"/>
      <c r="J49" s="64"/>
      <c r="K49" s="63"/>
      <c r="L49" s="62"/>
      <c r="M49" s="256"/>
      <c r="N49" s="257"/>
      <c r="O49" s="61"/>
      <c r="P49" s="122"/>
    </row>
    <row r="50" spans="2:16">
      <c r="B50" s="121"/>
      <c r="C50" s="66"/>
      <c r="D50" s="65"/>
      <c r="E50" s="65"/>
      <c r="F50" s="65"/>
      <c r="G50" s="65"/>
      <c r="H50" s="65"/>
      <c r="I50" s="65"/>
      <c r="J50" s="64"/>
      <c r="K50" s="63"/>
      <c r="L50" s="62"/>
      <c r="M50" s="256"/>
      <c r="N50" s="257"/>
      <c r="O50" s="61"/>
      <c r="P50" s="122"/>
    </row>
    <row r="51" spans="2:16">
      <c r="B51" s="121"/>
      <c r="C51" s="66"/>
      <c r="D51" s="65"/>
      <c r="E51" s="65"/>
      <c r="F51" s="65"/>
      <c r="G51" s="65"/>
      <c r="H51" s="65"/>
      <c r="I51" s="65"/>
      <c r="J51" s="64"/>
      <c r="K51" s="63"/>
      <c r="L51" s="62"/>
      <c r="M51" s="252"/>
      <c r="N51" s="253"/>
      <c r="O51" s="61"/>
      <c r="P51" s="122"/>
    </row>
    <row r="52" spans="2:16" ht="14.4" thickBot="1">
      <c r="B52" s="121"/>
      <c r="C52" s="244"/>
      <c r="D52" s="245"/>
      <c r="E52" s="245"/>
      <c r="F52" s="245"/>
      <c r="G52" s="245"/>
      <c r="H52" s="245"/>
      <c r="I52" s="245"/>
      <c r="J52" s="60"/>
      <c r="K52" s="29"/>
      <c r="L52" s="60"/>
      <c r="M52" s="246"/>
      <c r="N52" s="247"/>
      <c r="O52" s="59"/>
      <c r="P52" s="122"/>
    </row>
    <row r="53" spans="2:16" ht="14.4" thickBot="1">
      <c r="B53" s="121"/>
      <c r="C53" s="238" t="s">
        <v>59</v>
      </c>
      <c r="D53" s="239"/>
      <c r="E53" s="239"/>
      <c r="F53" s="239"/>
      <c r="G53" s="239"/>
      <c r="H53" s="239"/>
      <c r="I53" s="239"/>
      <c r="J53" s="239"/>
      <c r="K53" s="239"/>
      <c r="L53" s="239"/>
      <c r="M53" s="239"/>
      <c r="N53" s="240"/>
      <c r="O53" s="58"/>
      <c r="P53" s="122"/>
    </row>
    <row r="54" spans="2:16" ht="14.4" thickBot="1">
      <c r="B54" s="121"/>
      <c r="C54" s="34"/>
      <c r="D54" s="123"/>
      <c r="E54" s="123"/>
      <c r="F54" s="123"/>
      <c r="G54" s="123"/>
      <c r="H54" s="123"/>
      <c r="I54" s="123"/>
      <c r="J54" s="123"/>
      <c r="K54" s="123"/>
      <c r="L54" s="123"/>
      <c r="M54" s="123"/>
      <c r="N54" s="123"/>
      <c r="O54" s="33"/>
      <c r="P54" s="122"/>
    </row>
    <row r="55" spans="2:16" ht="14.4" thickBot="1">
      <c r="B55" s="121"/>
      <c r="C55" s="241" t="s">
        <v>73</v>
      </c>
      <c r="D55" s="242"/>
      <c r="E55" s="242"/>
      <c r="F55" s="242"/>
      <c r="G55" s="242"/>
      <c r="H55" s="242"/>
      <c r="I55" s="242"/>
      <c r="J55" s="242"/>
      <c r="K55" s="242"/>
      <c r="L55" s="242"/>
      <c r="M55" s="242"/>
      <c r="N55" s="243"/>
      <c r="O55" s="57"/>
      <c r="P55" s="122"/>
    </row>
    <row r="56" spans="2:16">
      <c r="B56" s="121"/>
      <c r="C56" s="263" t="s">
        <v>74</v>
      </c>
      <c r="D56" s="264"/>
      <c r="E56" s="264"/>
      <c r="F56" s="264"/>
      <c r="G56" s="264"/>
      <c r="H56" s="264"/>
      <c r="I56" s="264"/>
      <c r="J56" s="264"/>
      <c r="K56" s="264"/>
      <c r="L56" s="264"/>
      <c r="M56" s="264"/>
      <c r="N56" s="264"/>
      <c r="O56" s="265"/>
      <c r="P56" s="122"/>
    </row>
    <row r="57" spans="2:16">
      <c r="B57" s="121"/>
      <c r="C57" s="266"/>
      <c r="D57" s="267"/>
      <c r="E57" s="267"/>
      <c r="F57" s="267"/>
      <c r="G57" s="267"/>
      <c r="H57" s="267"/>
      <c r="I57" s="267"/>
      <c r="J57" s="267"/>
      <c r="K57" s="267"/>
      <c r="L57" s="267"/>
      <c r="M57" s="267"/>
      <c r="N57" s="267"/>
      <c r="O57" s="268"/>
      <c r="P57" s="122"/>
    </row>
    <row r="58" spans="2:16" ht="14.4" thickBot="1">
      <c r="B58" s="121"/>
      <c r="C58" s="269"/>
      <c r="D58" s="270"/>
      <c r="E58" s="270"/>
      <c r="F58" s="270"/>
      <c r="G58" s="270"/>
      <c r="H58" s="270"/>
      <c r="I58" s="270"/>
      <c r="J58" s="270"/>
      <c r="K58" s="270"/>
      <c r="L58" s="270"/>
      <c r="M58" s="270"/>
      <c r="N58" s="270"/>
      <c r="O58" s="271"/>
      <c r="P58" s="122"/>
    </row>
    <row r="59" spans="2:16">
      <c r="B59" s="121"/>
      <c r="C59" s="248" t="s">
        <v>75</v>
      </c>
      <c r="D59" s="249"/>
      <c r="E59" s="249"/>
      <c r="F59" s="249"/>
      <c r="G59" s="249"/>
      <c r="H59" s="249"/>
      <c r="I59" s="249"/>
      <c r="J59" s="113"/>
      <c r="K59" s="114"/>
      <c r="L59" s="56" t="s">
        <v>76</v>
      </c>
      <c r="M59" s="250" t="s">
        <v>77</v>
      </c>
      <c r="N59" s="251"/>
      <c r="O59" s="55"/>
      <c r="P59" s="122"/>
    </row>
    <row r="60" spans="2:16">
      <c r="B60" s="121"/>
      <c r="C60" s="232" t="s">
        <v>21</v>
      </c>
      <c r="D60" s="233"/>
      <c r="E60" s="233"/>
      <c r="F60" s="233"/>
      <c r="G60" s="233"/>
      <c r="H60" s="233"/>
      <c r="I60" s="233"/>
      <c r="J60" s="53"/>
      <c r="K60" s="52"/>
      <c r="L60" s="49"/>
      <c r="M60" s="234"/>
      <c r="N60" s="235"/>
      <c r="O60" s="48"/>
      <c r="P60" s="122"/>
    </row>
    <row r="61" spans="2:16">
      <c r="B61" s="121"/>
      <c r="C61" s="54" t="s">
        <v>78</v>
      </c>
      <c r="D61" s="35"/>
      <c r="E61" s="35"/>
      <c r="F61" s="35"/>
      <c r="G61" s="35"/>
      <c r="H61" s="35"/>
      <c r="I61" s="35"/>
      <c r="J61" s="53"/>
      <c r="K61" s="52"/>
      <c r="L61" s="49"/>
      <c r="M61" s="234"/>
      <c r="N61" s="235"/>
      <c r="O61" s="48"/>
      <c r="P61" s="122"/>
    </row>
    <row r="62" spans="2:16" ht="14.4" thickBot="1">
      <c r="B62" s="121"/>
      <c r="C62" s="110" t="s">
        <v>79</v>
      </c>
      <c r="D62" s="111"/>
      <c r="E62" s="111"/>
      <c r="F62" s="111"/>
      <c r="G62" s="111"/>
      <c r="H62" s="111"/>
      <c r="I62" s="111"/>
      <c r="J62" s="51"/>
      <c r="K62" s="50"/>
      <c r="L62" s="49"/>
      <c r="M62" s="236"/>
      <c r="N62" s="237"/>
      <c r="O62" s="48"/>
      <c r="P62" s="122"/>
    </row>
    <row r="63" spans="2:16" ht="14.4" thickBot="1">
      <c r="B63" s="121"/>
      <c r="C63" s="238" t="s">
        <v>59</v>
      </c>
      <c r="D63" s="239"/>
      <c r="E63" s="239"/>
      <c r="F63" s="239"/>
      <c r="G63" s="239"/>
      <c r="H63" s="239"/>
      <c r="I63" s="239"/>
      <c r="J63" s="239"/>
      <c r="K63" s="239"/>
      <c r="L63" s="239"/>
      <c r="M63" s="239"/>
      <c r="N63" s="240"/>
      <c r="O63" s="47"/>
      <c r="P63" s="122"/>
    </row>
    <row r="64" spans="2:16" ht="14.4" thickBot="1">
      <c r="B64" s="121"/>
      <c r="C64" s="34"/>
      <c r="D64" s="123"/>
      <c r="E64" s="123"/>
      <c r="F64" s="123"/>
      <c r="G64" s="123"/>
      <c r="H64" s="123"/>
      <c r="I64" s="123"/>
      <c r="J64" s="123"/>
      <c r="K64" s="123"/>
      <c r="L64" s="123"/>
      <c r="M64" s="123"/>
      <c r="N64" s="123"/>
      <c r="O64" s="33"/>
      <c r="P64" s="122"/>
    </row>
    <row r="65" spans="2:16" ht="14.4" thickBot="1">
      <c r="B65" s="121"/>
      <c r="C65" s="241" t="s">
        <v>80</v>
      </c>
      <c r="D65" s="242"/>
      <c r="E65" s="242"/>
      <c r="F65" s="242"/>
      <c r="G65" s="242"/>
      <c r="H65" s="242"/>
      <c r="I65" s="242"/>
      <c r="J65" s="242"/>
      <c r="K65" s="242"/>
      <c r="L65" s="242"/>
      <c r="M65" s="242"/>
      <c r="N65" s="243"/>
      <c r="O65" s="46"/>
      <c r="P65" s="122"/>
    </row>
    <row r="66" spans="2:16">
      <c r="B66" s="121"/>
      <c r="C66" s="45"/>
      <c r="D66" s="44"/>
      <c r="E66" s="44"/>
      <c r="F66" s="44"/>
      <c r="G66" s="44"/>
      <c r="H66" s="44"/>
      <c r="I66" s="44"/>
      <c r="J66" s="44"/>
      <c r="K66" s="44"/>
      <c r="L66" s="44"/>
      <c r="M66" s="44"/>
      <c r="N66" s="44"/>
      <c r="O66" s="43"/>
      <c r="P66" s="122"/>
    </row>
    <row r="67" spans="2:16">
      <c r="B67" s="121"/>
      <c r="C67" s="34"/>
      <c r="D67" s="123"/>
      <c r="E67" s="123"/>
      <c r="F67" s="123"/>
      <c r="G67" s="123"/>
      <c r="H67" s="123"/>
      <c r="I67" s="123"/>
      <c r="J67" s="123"/>
      <c r="K67" s="123"/>
      <c r="L67" s="123"/>
      <c r="M67" s="123"/>
      <c r="N67" s="123"/>
      <c r="O67" s="33"/>
      <c r="P67" s="122"/>
    </row>
    <row r="68" spans="2:16">
      <c r="B68" s="121"/>
      <c r="C68" s="34"/>
      <c r="D68" s="123"/>
      <c r="E68" s="123"/>
      <c r="F68" s="123"/>
      <c r="G68" s="123"/>
      <c r="H68" s="123"/>
      <c r="I68" s="123"/>
      <c r="J68" s="123"/>
      <c r="K68" s="123"/>
      <c r="L68" s="123"/>
      <c r="M68" s="123"/>
      <c r="N68" s="123"/>
      <c r="O68" s="33"/>
      <c r="P68" s="122"/>
    </row>
    <row r="69" spans="2:16">
      <c r="B69" s="121"/>
      <c r="C69" s="34"/>
      <c r="D69" s="123"/>
      <c r="E69" s="123"/>
      <c r="F69" s="123"/>
      <c r="G69" s="123"/>
      <c r="H69" s="36" t="s">
        <v>81</v>
      </c>
      <c r="I69" s="36"/>
      <c r="J69" s="36"/>
      <c r="K69" s="36"/>
      <c r="L69" s="123"/>
      <c r="M69" s="123"/>
      <c r="N69" s="123"/>
      <c r="O69" s="33"/>
      <c r="P69" s="122"/>
    </row>
    <row r="70" spans="2:16">
      <c r="B70" s="121"/>
      <c r="C70" s="42"/>
      <c r="D70" s="126"/>
      <c r="E70" s="126"/>
      <c r="F70" s="126"/>
      <c r="G70" s="126"/>
      <c r="H70" s="36" t="s">
        <v>82</v>
      </c>
      <c r="I70" s="126"/>
      <c r="J70" s="126"/>
      <c r="K70" s="126"/>
      <c r="L70" s="126"/>
      <c r="M70" s="126"/>
      <c r="N70" s="126"/>
      <c r="O70" s="41"/>
      <c r="P70" s="122"/>
    </row>
    <row r="71" spans="2:16">
      <c r="B71" s="121"/>
      <c r="C71" s="42"/>
      <c r="D71" s="126"/>
      <c r="E71" s="126"/>
      <c r="F71" s="126"/>
      <c r="G71" s="126"/>
      <c r="H71" s="36" t="s">
        <v>83</v>
      </c>
      <c r="I71" s="123"/>
      <c r="J71" s="123"/>
      <c r="K71" s="126"/>
      <c r="L71" s="126"/>
      <c r="M71" s="126"/>
      <c r="N71" s="126"/>
      <c r="O71" s="41"/>
      <c r="P71" s="122"/>
    </row>
    <row r="72" spans="2:16">
      <c r="B72" s="121"/>
      <c r="C72" s="37"/>
      <c r="D72" s="127"/>
      <c r="E72" s="127"/>
      <c r="F72" s="127"/>
      <c r="G72" s="127"/>
      <c r="H72" s="36" t="s">
        <v>84</v>
      </c>
      <c r="I72" s="127"/>
      <c r="J72" s="127"/>
      <c r="K72" s="127"/>
      <c r="L72" s="127"/>
      <c r="M72" s="127"/>
      <c r="N72" s="127"/>
      <c r="O72" s="31"/>
      <c r="P72" s="122"/>
    </row>
    <row r="73" spans="2:16">
      <c r="B73" s="121"/>
      <c r="C73" s="34"/>
      <c r="D73" s="123"/>
      <c r="E73" s="123"/>
      <c r="F73" s="123"/>
      <c r="G73" s="123"/>
      <c r="H73" s="123" t="s">
        <v>85</v>
      </c>
      <c r="I73" s="123"/>
      <c r="J73" s="123"/>
      <c r="K73" s="123"/>
      <c r="L73" s="123"/>
      <c r="M73" s="123"/>
      <c r="N73" s="123"/>
      <c r="O73" s="33"/>
      <c r="P73" s="122"/>
    </row>
    <row r="74" spans="2:16">
      <c r="B74" s="121"/>
      <c r="C74" s="40" t="s">
        <v>86</v>
      </c>
      <c r="D74" s="109"/>
      <c r="E74" s="109"/>
      <c r="F74" s="109"/>
      <c r="G74" s="109"/>
      <c r="H74" s="109"/>
      <c r="I74" s="109"/>
      <c r="J74" s="109"/>
      <c r="K74" s="109"/>
      <c r="L74" s="109"/>
      <c r="M74" s="109"/>
      <c r="N74" s="109"/>
      <c r="O74" s="39"/>
      <c r="P74" s="122"/>
    </row>
    <row r="75" spans="2:16">
      <c r="B75" s="121"/>
      <c r="C75" s="229"/>
      <c r="D75" s="230"/>
      <c r="E75" s="230"/>
      <c r="F75" s="230"/>
      <c r="G75" s="230"/>
      <c r="H75" s="230"/>
      <c r="I75" s="230"/>
      <c r="J75" s="230"/>
      <c r="K75" s="230"/>
      <c r="L75" s="230"/>
      <c r="M75" s="230"/>
      <c r="N75" s="230"/>
      <c r="O75" s="231"/>
      <c r="P75" s="122"/>
    </row>
    <row r="76" spans="2:16">
      <c r="B76" s="121"/>
      <c r="C76" s="229"/>
      <c r="D76" s="230"/>
      <c r="E76" s="230"/>
      <c r="F76" s="230"/>
      <c r="G76" s="230"/>
      <c r="H76" s="230"/>
      <c r="I76" s="230"/>
      <c r="J76" s="230"/>
      <c r="K76" s="230"/>
      <c r="L76" s="230"/>
      <c r="M76" s="230"/>
      <c r="N76" s="230"/>
      <c r="O76" s="231"/>
      <c r="P76" s="122"/>
    </row>
    <row r="77" spans="2:16">
      <c r="B77" s="121"/>
      <c r="C77" s="37"/>
      <c r="D77" s="127"/>
      <c r="E77" s="127"/>
      <c r="F77" s="127"/>
      <c r="G77" s="127"/>
      <c r="H77" s="127"/>
      <c r="I77" s="127"/>
      <c r="J77" s="127"/>
      <c r="K77" s="127"/>
      <c r="L77" s="127"/>
      <c r="M77" s="127"/>
      <c r="N77" s="127"/>
      <c r="O77" s="31"/>
      <c r="P77" s="122"/>
    </row>
    <row r="78" spans="2:16">
      <c r="B78" s="121"/>
      <c r="C78" s="38" t="s">
        <v>87</v>
      </c>
      <c r="D78" s="127"/>
      <c r="E78" s="127"/>
      <c r="F78" s="127"/>
      <c r="G78" s="127"/>
      <c r="H78" s="127"/>
      <c r="I78" s="127"/>
      <c r="J78" s="127"/>
      <c r="K78" s="127"/>
      <c r="L78" s="127"/>
      <c r="M78" s="127"/>
      <c r="N78" s="127"/>
      <c r="O78" s="31"/>
      <c r="P78" s="122"/>
    </row>
    <row r="79" spans="2:16" ht="12.75" customHeight="1">
      <c r="B79" s="121"/>
      <c r="C79" s="226" t="s">
        <v>88</v>
      </c>
      <c r="D79" s="227"/>
      <c r="E79" s="227"/>
      <c r="F79" s="227"/>
      <c r="G79" s="227"/>
      <c r="H79" s="227"/>
      <c r="I79" s="227"/>
      <c r="J79" s="227"/>
      <c r="K79" s="227"/>
      <c r="L79" s="227"/>
      <c r="M79" s="227"/>
      <c r="N79" s="227"/>
      <c r="O79" s="228"/>
      <c r="P79" s="122"/>
    </row>
    <row r="80" spans="2:16">
      <c r="B80" s="121"/>
      <c r="C80" s="226"/>
      <c r="D80" s="227"/>
      <c r="E80" s="227"/>
      <c r="F80" s="227"/>
      <c r="G80" s="227"/>
      <c r="H80" s="227"/>
      <c r="I80" s="227"/>
      <c r="J80" s="227"/>
      <c r="K80" s="227"/>
      <c r="L80" s="227"/>
      <c r="M80" s="227"/>
      <c r="N80" s="227"/>
      <c r="O80" s="228"/>
      <c r="P80" s="122"/>
    </row>
    <row r="81" spans="2:16" ht="12.9" customHeight="1">
      <c r="B81" s="121"/>
      <c r="C81" s="226" t="s">
        <v>89</v>
      </c>
      <c r="D81" s="227"/>
      <c r="E81" s="227"/>
      <c r="F81" s="227"/>
      <c r="G81" s="227"/>
      <c r="H81" s="227"/>
      <c r="I81" s="227"/>
      <c r="J81" s="227"/>
      <c r="K81" s="227"/>
      <c r="L81" s="227"/>
      <c r="M81" s="227"/>
      <c r="N81" s="227"/>
      <c r="O81" s="228"/>
      <c r="P81" s="122"/>
    </row>
    <row r="82" spans="2:16">
      <c r="B82" s="121"/>
      <c r="C82" s="226"/>
      <c r="D82" s="227"/>
      <c r="E82" s="227"/>
      <c r="F82" s="227"/>
      <c r="G82" s="227"/>
      <c r="H82" s="227"/>
      <c r="I82" s="227"/>
      <c r="J82" s="227"/>
      <c r="K82" s="227"/>
      <c r="L82" s="227"/>
      <c r="M82" s="227"/>
      <c r="N82" s="227"/>
      <c r="O82" s="228"/>
      <c r="P82" s="122"/>
    </row>
    <row r="83" spans="2:16">
      <c r="B83" s="121"/>
      <c r="C83" s="37"/>
      <c r="D83" s="127"/>
      <c r="E83" s="127"/>
      <c r="F83" s="127"/>
      <c r="G83" s="127"/>
      <c r="H83" s="127"/>
      <c r="I83" s="127"/>
      <c r="J83" s="127"/>
      <c r="K83" s="127"/>
      <c r="L83" s="127"/>
      <c r="M83" s="127"/>
      <c r="N83" s="127"/>
      <c r="O83" s="31"/>
      <c r="P83" s="122"/>
    </row>
    <row r="84" spans="2:16">
      <c r="B84" s="121"/>
      <c r="C84" s="34"/>
      <c r="D84" s="123"/>
      <c r="E84" s="123"/>
      <c r="F84" s="123"/>
      <c r="G84" s="123"/>
      <c r="H84" s="36" t="s">
        <v>81</v>
      </c>
      <c r="I84" s="123"/>
      <c r="J84" s="123"/>
      <c r="K84" s="123"/>
      <c r="L84" s="123"/>
      <c r="M84" s="123"/>
      <c r="N84" s="123"/>
      <c r="O84" s="33"/>
      <c r="P84" s="122"/>
    </row>
    <row r="85" spans="2:16">
      <c r="B85" s="121"/>
      <c r="C85" s="34"/>
      <c r="D85" s="123"/>
      <c r="E85" s="123"/>
      <c r="F85" s="123"/>
      <c r="G85" s="123"/>
      <c r="H85" s="123" t="s">
        <v>82</v>
      </c>
      <c r="I85" s="35"/>
      <c r="J85" s="35"/>
      <c r="K85" s="35"/>
      <c r="L85" s="123"/>
      <c r="M85" s="123"/>
      <c r="N85" s="123"/>
      <c r="O85" s="33"/>
      <c r="P85" s="122"/>
    </row>
    <row r="86" spans="2:16">
      <c r="B86" s="121"/>
      <c r="C86" s="34"/>
      <c r="D86" s="123"/>
      <c r="E86" s="123"/>
      <c r="F86" s="123"/>
      <c r="G86" s="123"/>
      <c r="H86" s="123" t="s">
        <v>90</v>
      </c>
      <c r="I86" s="128"/>
      <c r="J86" s="128"/>
      <c r="K86" s="128"/>
      <c r="L86" s="123"/>
      <c r="M86" s="123"/>
      <c r="N86" s="123"/>
      <c r="O86" s="33"/>
      <c r="P86" s="122"/>
    </row>
    <row r="87" spans="2:16">
      <c r="B87" s="121"/>
      <c r="C87" s="32"/>
      <c r="D87" s="127"/>
      <c r="E87" s="127"/>
      <c r="F87" s="127"/>
      <c r="G87" s="127"/>
      <c r="H87" s="123" t="s">
        <v>84</v>
      </c>
      <c r="I87" s="123"/>
      <c r="J87" s="123"/>
      <c r="K87" s="123"/>
      <c r="L87" s="127"/>
      <c r="M87" s="127"/>
      <c r="N87" s="127"/>
      <c r="O87" s="31"/>
      <c r="P87" s="122"/>
    </row>
    <row r="88" spans="2:16" ht="17.25" customHeight="1">
      <c r="B88" s="121"/>
      <c r="C88" s="30"/>
      <c r="D88" s="129"/>
      <c r="E88" s="129"/>
      <c r="F88" s="123"/>
      <c r="G88" s="123"/>
      <c r="H88" s="123"/>
      <c r="I88" s="123"/>
      <c r="J88" s="123"/>
      <c r="K88" s="218"/>
      <c r="L88" s="218"/>
      <c r="M88" s="218"/>
      <c r="N88" s="218"/>
      <c r="O88" s="219"/>
      <c r="P88" s="122"/>
    </row>
    <row r="89" spans="2:16" ht="18.75" customHeight="1" thickBot="1">
      <c r="B89" s="121"/>
      <c r="C89" s="222"/>
      <c r="D89" s="223"/>
      <c r="E89" s="223"/>
      <c r="F89" s="29"/>
      <c r="G89" s="29"/>
      <c r="H89" s="29"/>
      <c r="I89" s="29"/>
      <c r="J89" s="29"/>
      <c r="K89" s="220"/>
      <c r="L89" s="220"/>
      <c r="M89" s="220"/>
      <c r="N89" s="220"/>
      <c r="O89" s="221"/>
      <c r="P89" s="122"/>
    </row>
    <row r="90" spans="2:16" ht="14.4" thickBot="1">
      <c r="B90" s="130"/>
      <c r="C90" s="131"/>
      <c r="D90" s="131"/>
      <c r="E90" s="131"/>
      <c r="F90" s="131"/>
      <c r="G90" s="131"/>
      <c r="H90" s="131"/>
      <c r="I90" s="131"/>
      <c r="J90" s="131"/>
      <c r="K90" s="131"/>
      <c r="L90" s="131"/>
      <c r="M90" s="131"/>
      <c r="N90" s="131"/>
      <c r="O90" s="131"/>
      <c r="P90" s="132"/>
    </row>
    <row r="91" spans="2:16" ht="14.4" thickTop="1"/>
  </sheetData>
  <mergeCells count="77">
    <mergeCell ref="C3:O3"/>
    <mergeCell ref="M9:M11"/>
    <mergeCell ref="N9:N11"/>
    <mergeCell ref="D11:K11"/>
    <mergeCell ref="D9:K10"/>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9d85dbaf-23eb-4e57-a637-93dcacc8b1a1"/>
    <ds:schemaRef ds:uri="http://purl.org/dc/terms/"/>
    <ds:schemaRef ds:uri="http://schemas.openxmlformats.org/package/2006/metadata/core-properties"/>
    <ds:schemaRef ds:uri="http://www.w3.org/XML/1998/namespace"/>
    <ds:schemaRef ds:uri="http://purl.org/dc/elements/1.1/"/>
    <ds:schemaRef ds:uri="http://purl.org/dc/dcmitype/"/>
    <ds:schemaRef ds:uri="http://schemas.microsoft.com/office/2006/documentManagement/types"/>
    <ds:schemaRef ds:uri="a6cb9e4b-f1d1-4245-83ec-6cad768d538a"/>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Judarosu</cp:lastModifiedBy>
  <cp:revision/>
  <cp:lastPrinted>2020-02-14T22:15:33Z</cp:lastPrinted>
  <dcterms:created xsi:type="dcterms:W3CDTF">2006-06-27T16:47:25Z</dcterms:created>
  <dcterms:modified xsi:type="dcterms:W3CDTF">2020-04-29T23:59:43Z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