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linad\OneDrive\Escritorio\AEROCIVIL\MINIMA CUANTIA 24001001 H3 DE 2024\15 DE JULIO\"/>
    </mc:Choice>
  </mc:AlternateContent>
  <xr:revisionPtr revIDLastSave="0" documentId="13_ncr:1_{64765E4B-0301-4674-9446-E6B94C94652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uestos e insumo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8" i="2" l="1"/>
  <c r="I129" i="2"/>
  <c r="I130" i="2"/>
  <c r="I127" i="2"/>
  <c r="I121" i="2"/>
  <c r="I122" i="2"/>
  <c r="I123" i="2"/>
  <c r="I124" i="2"/>
  <c r="I120" i="2"/>
  <c r="I115" i="2"/>
  <c r="I116" i="2"/>
  <c r="I117" i="2"/>
  <c r="I114" i="2"/>
  <c r="I110" i="2"/>
  <c r="I111" i="2"/>
  <c r="I109" i="2"/>
  <c r="I105" i="2"/>
  <c r="I106" i="2"/>
  <c r="I104" i="2"/>
  <c r="I94" i="2"/>
  <c r="I95" i="2"/>
  <c r="I96" i="2"/>
  <c r="I97" i="2"/>
  <c r="I98" i="2"/>
  <c r="I99" i="2"/>
  <c r="I100" i="2"/>
  <c r="I101" i="2"/>
  <c r="I93" i="2"/>
  <c r="I86" i="2"/>
  <c r="I87" i="2"/>
  <c r="I88" i="2"/>
  <c r="I89" i="2"/>
  <c r="I90" i="2"/>
  <c r="I85" i="2"/>
  <c r="I76" i="2"/>
  <c r="I77" i="2"/>
  <c r="I78" i="2"/>
  <c r="I79" i="2"/>
  <c r="I80" i="2"/>
  <c r="I81" i="2"/>
  <c r="I82" i="2"/>
  <c r="I75" i="2"/>
  <c r="I67" i="2"/>
  <c r="I68" i="2"/>
  <c r="I69" i="2"/>
  <c r="I70" i="2"/>
  <c r="I71" i="2"/>
  <c r="I72" i="2"/>
  <c r="I66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50" i="2"/>
  <c r="I47" i="2"/>
  <c r="I46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27" i="2"/>
  <c r="I23" i="2"/>
  <c r="I24" i="2"/>
  <c r="I22" i="2"/>
  <c r="I8" i="2"/>
  <c r="I9" i="2"/>
  <c r="I10" i="2"/>
  <c r="I11" i="2"/>
  <c r="I12" i="2"/>
  <c r="I13" i="2"/>
  <c r="I14" i="2"/>
  <c r="I15" i="2"/>
  <c r="I16" i="2"/>
  <c r="I17" i="2"/>
  <c r="I18" i="2"/>
  <c r="I19" i="2"/>
  <c r="I7" i="2"/>
  <c r="I131" i="2" l="1"/>
  <c r="I125" i="2"/>
  <c r="I112" i="2"/>
  <c r="I118" i="2"/>
  <c r="I107" i="2"/>
  <c r="I91" i="2"/>
  <c r="I102" i="2"/>
  <c r="I83" i="2"/>
  <c r="I73" i="2"/>
  <c r="I64" i="2"/>
  <c r="I25" i="2"/>
  <c r="I44" i="2"/>
  <c r="I48" i="2"/>
  <c r="K48" i="2" s="1"/>
  <c r="K49" i="2" s="1"/>
  <c r="I20" i="2"/>
  <c r="I132" i="2" l="1"/>
  <c r="I133" i="2" l="1"/>
  <c r="I134" i="2" s="1"/>
</calcChain>
</file>

<file path=xl/sharedStrings.xml><?xml version="1.0" encoding="utf-8"?>
<sst xmlns="http://schemas.openxmlformats.org/spreadsheetml/2006/main" count="500" uniqueCount="250">
  <si>
    <t>MARCA</t>
  </si>
  <si>
    <t>MODELO</t>
  </si>
  <si>
    <t>SERIE</t>
  </si>
  <si>
    <t>1. ARAUCA</t>
  </si>
  <si>
    <t>DESFIBRILADOR</t>
  </si>
  <si>
    <t>SCHILLER</t>
  </si>
  <si>
    <t>FRED EASY</t>
  </si>
  <si>
    <t>PRIMEDIC</t>
  </si>
  <si>
    <t xml:space="preserve">DESFIBRILADOR </t>
  </si>
  <si>
    <t xml:space="preserve">AED  </t>
  </si>
  <si>
    <t>ZOLL AED PLUS</t>
  </si>
  <si>
    <t>X20B251361</t>
  </si>
  <si>
    <t>FRED PA-1</t>
  </si>
  <si>
    <t>MONITOR MULTIPARAMETRO</t>
  </si>
  <si>
    <t>MINDRAY</t>
  </si>
  <si>
    <t>MEC-1000</t>
  </si>
  <si>
    <t>AEPAR5001</t>
  </si>
  <si>
    <t>EDAN</t>
  </si>
  <si>
    <t>M50</t>
  </si>
  <si>
    <t>333123-M14601970028</t>
  </si>
  <si>
    <t>MONITOR DE SIGNOS VITALES</t>
  </si>
  <si>
    <t>G2A</t>
  </si>
  <si>
    <t>2002T011</t>
  </si>
  <si>
    <t>NR</t>
  </si>
  <si>
    <t>NO TIENE</t>
  </si>
  <si>
    <t>THOMAS</t>
  </si>
  <si>
    <t>DOPPLER FETAL</t>
  </si>
  <si>
    <t>SONOTRAX II pro</t>
  </si>
  <si>
    <t>560054-M20408360064</t>
  </si>
  <si>
    <t>LARINGOSCOPIO</t>
  </si>
  <si>
    <t>WELCH ALLYN</t>
  </si>
  <si>
    <t>TERMOMETRO DE NO CONTACTO</t>
  </si>
  <si>
    <t>YI BAI MEDICAL</t>
  </si>
  <si>
    <t>YM-6688</t>
  </si>
  <si>
    <t>SUNMED</t>
  </si>
  <si>
    <t>EQUIPO DE ORGANOS</t>
  </si>
  <si>
    <t>GLUCOMETRO</t>
  </si>
  <si>
    <t>GLUCCOQUICK 630a</t>
  </si>
  <si>
    <t>630a</t>
  </si>
  <si>
    <t>42411116110034725</t>
  </si>
  <si>
    <t xml:space="preserve">CARESENS </t>
  </si>
  <si>
    <t>GM505WAC</t>
  </si>
  <si>
    <t>A101022H0275</t>
  </si>
  <si>
    <t>TRU-Life</t>
  </si>
  <si>
    <t>Health Care</t>
  </si>
  <si>
    <t>TL12NJ032637</t>
  </si>
  <si>
    <t>FONENDOSCOPIO</t>
  </si>
  <si>
    <t>ELECTROCARDIOGRAFO</t>
  </si>
  <si>
    <t xml:space="preserve">EDAN </t>
  </si>
  <si>
    <t>SUCCIONADOR</t>
  </si>
  <si>
    <t>SPARMAX</t>
  </si>
  <si>
    <t>SONOTRAX II PRO</t>
  </si>
  <si>
    <t xml:space="preserve">TYCOS </t>
  </si>
  <si>
    <t>GU</t>
  </si>
  <si>
    <t>GU08981581</t>
  </si>
  <si>
    <t xml:space="preserve">WELCH ALLYN </t>
  </si>
  <si>
    <t xml:space="preserve">PORTATIL </t>
  </si>
  <si>
    <t>NEBULIZADOR</t>
  </si>
  <si>
    <t>SUCCIONADOR PORTATIL</t>
  </si>
  <si>
    <t>MONITOR DE SIG VITALES</t>
  </si>
  <si>
    <t>MER1000</t>
  </si>
  <si>
    <t>AQGB5419</t>
  </si>
  <si>
    <t xml:space="preserve">NR </t>
  </si>
  <si>
    <t>HEINE</t>
  </si>
  <si>
    <t>EN 90</t>
  </si>
  <si>
    <t>MONITOR DE VITALES</t>
  </si>
  <si>
    <t>MEC-1200</t>
  </si>
  <si>
    <t>SONOTRAX</t>
  </si>
  <si>
    <t>333123M14808530095-1</t>
  </si>
  <si>
    <t>MEDIPUMP</t>
  </si>
  <si>
    <t>DESFIBRILADOR  EXTERNO AUTOMATICO</t>
  </si>
  <si>
    <t>GLUCOMETRO DIGITAL</t>
  </si>
  <si>
    <t>TRU-LIFE REF</t>
  </si>
  <si>
    <t>PI.259410</t>
  </si>
  <si>
    <t xml:space="preserve"> 20-30- 6270-0006</t>
  </si>
  <si>
    <t>PORTATIL</t>
  </si>
  <si>
    <t>SCHILER</t>
  </si>
  <si>
    <t>R7999019716</t>
  </si>
  <si>
    <t>GENERAL MEDITECH</t>
  </si>
  <si>
    <t>G2A2008T011</t>
  </si>
  <si>
    <t>COMEN</t>
  </si>
  <si>
    <t>MONITOR SIGNOS VITALES</t>
  </si>
  <si>
    <t xml:space="preserve">MINDRAY </t>
  </si>
  <si>
    <t>PM-600</t>
  </si>
  <si>
    <t xml:space="preserve">T54M1448 </t>
  </si>
  <si>
    <t xml:space="preserve">MONITOR SIGNOS MULTIPARAMETRO </t>
  </si>
  <si>
    <t>300331M14808-530038</t>
  </si>
  <si>
    <t xml:space="preserve">TENSIOMETRO PEDIATRICO </t>
  </si>
  <si>
    <t xml:space="preserve">WELH ALLYN </t>
  </si>
  <si>
    <t>DESFIBRILADOR EXTERNO AUTOMATICO DE LA AMBULANCIA</t>
  </si>
  <si>
    <t>METRAX PRIMEDIC</t>
  </si>
  <si>
    <t>13. ARMENIA</t>
  </si>
  <si>
    <t>DESFIBRILADOR DEA</t>
  </si>
  <si>
    <t xml:space="preserve">SCHILER </t>
  </si>
  <si>
    <t>PI.259357</t>
  </si>
  <si>
    <t>127990030867.</t>
  </si>
  <si>
    <t>333125M1461970098</t>
  </si>
  <si>
    <t>STAR 8000</t>
  </si>
  <si>
    <t>LARINGOSCOPIO ADULTO</t>
  </si>
  <si>
    <t>VALOR TOTAL</t>
  </si>
  <si>
    <t>FORMATO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</si>
  <si>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</si>
  <si>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t>Versión: 4</t>
  </si>
  <si>
    <t>Fecha de aprobación:
 08/07/2022</t>
  </si>
  <si>
    <t>ITEM</t>
  </si>
  <si>
    <t xml:space="preserve">DESCRIPSICION </t>
  </si>
  <si>
    <t>VALOR UNITARIO</t>
  </si>
  <si>
    <t xml:space="preserve">DESFIBRILADOR EXTERNO AUTOMATICO. </t>
  </si>
  <si>
    <t xml:space="preserve">MONITOR DE SIGNOS VITALES NO INVASIVO.  </t>
  </si>
  <si>
    <t>GENERICO</t>
  </si>
  <si>
    <t>OBJETO:REALIZAR EL MANTENIMIENTO PREVENTIVO, CORRECTIVO Y CALIBRACION DE LOS EQUIPOS BIOMEDICOS EN LOS SERVICIOS MEDICOS AEROPORTUARIOS DE LOS AEROPUERTOS ADMINISTRADOS POR LA AERONAUTICA CIVIL.</t>
  </si>
  <si>
    <t>BATERIA</t>
  </si>
  <si>
    <t>PARCHE PEDIATRICO</t>
  </si>
  <si>
    <t>SENSOR SPO2</t>
  </si>
  <si>
    <t>G2A - GENERAL MEDITECH</t>
  </si>
  <si>
    <t>MODULO NIBP</t>
  </si>
  <si>
    <t>BATERIA 2.4V RECARGABLE</t>
  </si>
  <si>
    <t>BATERIA 9V</t>
  </si>
  <si>
    <t>BATERIA TIPO D X 2</t>
  </si>
  <si>
    <t>TIRILLAS (*50)</t>
  </si>
  <si>
    <t>2. IBAGUE</t>
  </si>
  <si>
    <t>WELCH ALLYN JUNIOR</t>
  </si>
  <si>
    <t>BOMBILLO 03900</t>
  </si>
  <si>
    <t>CABEZOTE</t>
  </si>
  <si>
    <t>3. LETICIA</t>
  </si>
  <si>
    <t>SR</t>
  </si>
  <si>
    <t xml:space="preserve"> BOMBILLO
REF. 23810</t>
  </si>
  <si>
    <t>SENSOR SPO2 ADULTO</t>
  </si>
  <si>
    <t>SENSOR SPO2 PEDIATRICO</t>
  </si>
  <si>
    <t>SENSOR SPO2 NEONATAL</t>
  </si>
  <si>
    <t>BRAZALETE</t>
  </si>
  <si>
    <t>MANGUERA NIBP</t>
  </si>
  <si>
    <t>CABLE DE TRANSDUCTOR</t>
  </si>
  <si>
    <t>CARGADOR</t>
  </si>
  <si>
    <t xml:space="preserve">  BATERIA</t>
  </si>
  <si>
    <t>KAIYA MEDICAL</t>
  </si>
  <si>
    <t>SU01A</t>
  </si>
  <si>
    <t>SU1301000001</t>
  </si>
  <si>
    <t>MANGUERA</t>
  </si>
  <si>
    <t>RESERVORIO</t>
  </si>
  <si>
    <t>FILTRO</t>
  </si>
  <si>
    <t>TIRAS REACTIVAS  (*50)</t>
  </si>
  <si>
    <t xml:space="preserve">        4.  PROVIDENCIA</t>
  </si>
  <si>
    <t>5.  FLORENCIA</t>
  </si>
  <si>
    <t xml:space="preserve">SCHILLER </t>
  </si>
  <si>
    <t>058995063714 83558</t>
  </si>
  <si>
    <t>N/R</t>
  </si>
  <si>
    <t>REQUIERE BOMBILLO HRX 060</t>
  </si>
  <si>
    <t>BOMBILLO DE HOJA DE LARINGOSCOPIO</t>
  </si>
  <si>
    <t>CC29123702 201836</t>
  </si>
  <si>
    <t>BRAZALETE CON CONECTOR NIBP DE ACOPLE RAPIDO</t>
  </si>
  <si>
    <t>SE 601C</t>
  </si>
  <si>
    <t>360569M17600780002 83481</t>
  </si>
  <si>
    <t>PIÑON DE IMPRESORA</t>
  </si>
  <si>
    <t>ACCUCHECK</t>
  </si>
  <si>
    <t>TIRILLAS</t>
  </si>
  <si>
    <t>MEDIPUMP 1130</t>
  </si>
  <si>
    <t>110300015384 117397</t>
  </si>
  <si>
    <t>PINTURA DE BASE</t>
  </si>
  <si>
    <t>MEDIPUMP 1121</t>
  </si>
  <si>
    <t>FILTRO - TAPA FILTRO</t>
  </si>
  <si>
    <t>6. PASTO</t>
  </si>
  <si>
    <t>PORTATIL 05259</t>
  </si>
  <si>
    <t>CABEZAL OFTALMOSCOPIO</t>
  </si>
  <si>
    <t>HEARTSAVE AED-M</t>
  </si>
  <si>
    <t>73946000502 204477</t>
  </si>
  <si>
    <t>PARCHE ADULTO</t>
  </si>
  <si>
    <t>PULSOXIMETRO</t>
  </si>
  <si>
    <t>H100</t>
  </si>
  <si>
    <t>316036M12101040053 F42130</t>
  </si>
  <si>
    <t>360101M20708700191 259376</t>
  </si>
  <si>
    <t>TRULIFE</t>
  </si>
  <si>
    <t>OK - 1N</t>
  </si>
  <si>
    <t>TL12NJ032651</t>
  </si>
  <si>
    <t>TIRILLAS Y LANCETAS</t>
  </si>
  <si>
    <t>MEC 1000</t>
  </si>
  <si>
    <t>AQ62B5421 120542</t>
  </si>
  <si>
    <t>INTERFAZ SPO2 PARA SENSOR TIPO NELLCOR</t>
  </si>
  <si>
    <t>7. POPAYAN</t>
  </si>
  <si>
    <t>AQ62B5425 120543</t>
  </si>
  <si>
    <t>HEART SAVE M250</t>
  </si>
  <si>
    <t>73946000519 204769</t>
  </si>
  <si>
    <t>A101022H0274</t>
  </si>
  <si>
    <t>DOBLE SERVICIO</t>
  </si>
  <si>
    <t>OLIVAS</t>
  </si>
  <si>
    <t>NR2</t>
  </si>
  <si>
    <t>JUEGO DE OLIVAS</t>
  </si>
  <si>
    <t>GLUCOQUICK</t>
  </si>
  <si>
    <t>G30A</t>
  </si>
  <si>
    <t>424111413001115D</t>
  </si>
  <si>
    <t>8.  PUERTO ASIS</t>
  </si>
  <si>
    <t>360251M20908690005 259372</t>
  </si>
  <si>
    <t>PAPEL DE ECG</t>
  </si>
  <si>
    <t>73946000504 204479</t>
  </si>
  <si>
    <t xml:space="preserve">PARCHE PEDIATRICO </t>
  </si>
  <si>
    <t>333123M14808530067 204494</t>
  </si>
  <si>
    <t>SENSOR DE SPO2</t>
  </si>
  <si>
    <t>M3</t>
  </si>
  <si>
    <t>M330208B0189S0G 200100</t>
  </si>
  <si>
    <t>SUNRISE</t>
  </si>
  <si>
    <t>DEVILVISS</t>
  </si>
  <si>
    <t>DD132168 120629</t>
  </si>
  <si>
    <t>MANGUERAS DE SUCCION</t>
  </si>
  <si>
    <t>9. TUMACO</t>
  </si>
  <si>
    <t>333123M14808530093 204495</t>
  </si>
  <si>
    <t>HEARTSAVE AED-M 250</t>
  </si>
  <si>
    <t>73946000505 204480</t>
  </si>
  <si>
    <t>PRIEMDIC</t>
  </si>
  <si>
    <t>VASO DE SUCCION</t>
  </si>
  <si>
    <t>071A00028</t>
  </si>
  <si>
    <t>SG</t>
  </si>
  <si>
    <t>2,5V LED</t>
  </si>
  <si>
    <t>AETULAR001</t>
  </si>
  <si>
    <t>GREEN LINE</t>
  </si>
  <si>
    <t>TRANSDUCTOR</t>
  </si>
  <si>
    <t>10.NEIVA</t>
  </si>
  <si>
    <t>E7170115087 83480</t>
  </si>
  <si>
    <t>CABLE ECG</t>
  </si>
  <si>
    <t>11. IPIALES</t>
  </si>
  <si>
    <t>058992052459  201844</t>
  </si>
  <si>
    <t>MEC 1200</t>
  </si>
  <si>
    <t>29123701 201835</t>
  </si>
  <si>
    <t>MANGOS ELASTICOS</t>
  </si>
  <si>
    <t>12.  VILLAVICENCIO</t>
  </si>
  <si>
    <t>BRAZALETE PEDIATRICO</t>
  </si>
  <si>
    <t>BATERIA (PROXIMA VENCER)</t>
  </si>
  <si>
    <t>SENSOR DE OXIMETRIA</t>
  </si>
  <si>
    <t>BOMBILLO 04900</t>
  </si>
  <si>
    <t>14. SAN ANDRES</t>
  </si>
  <si>
    <t>BOMBILLO + PORTABOMBILLO</t>
  </si>
  <si>
    <t>REPUESTO/INSUMO</t>
  </si>
  <si>
    <t xml:space="preserve">CANTIDAD </t>
  </si>
  <si>
    <t>FORMATO REPUESTOS E INSUMOS BOLSA A MONTO AGOTABLE</t>
  </si>
  <si>
    <t>VALOR REPUESTOS ARAUCA</t>
  </si>
  <si>
    <t>VALOR REPUESTOS IBAGUE</t>
  </si>
  <si>
    <t>VALOR REPUESTOS LETICIA</t>
  </si>
  <si>
    <t>TOTAL REPUESTOS PROVIDENCIA</t>
  </si>
  <si>
    <t>TOTAL REPUESTOS FLORENCIA</t>
  </si>
  <si>
    <t>TOTAL REPUESTOS PASTO</t>
  </si>
  <si>
    <t>TOTAL REPUESTOS POPAYAN</t>
  </si>
  <si>
    <t>TOTAL REPUESTOS PUERTO ASIS</t>
  </si>
  <si>
    <t>TOTAL REPUESTOS TUMACO</t>
  </si>
  <si>
    <t>TOTAL REPUESTOS NEIVA</t>
  </si>
  <si>
    <t>TOTAL REPUESTOS IPIALES</t>
  </si>
  <si>
    <t>TOTAL REPUESTOS VILLAVICENCIO</t>
  </si>
  <si>
    <t>TOTAL REPUESTOS ARMENIA</t>
  </si>
  <si>
    <t>TOTAL REPUESTOS SAN ANDRES</t>
  </si>
  <si>
    <t>SUBTOTAL</t>
  </si>
  <si>
    <t>IVA 19%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</si>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</sst>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* #,##0_-;\-* #,##0_-;_-* &quot;-&quot;??_-;_-@_-"/>
    <numFmt numFmtId="166" formatCode="_-* #,##0_-;\-* #,##0_-;_-* &quot;-&quot;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i/>
      <sz val="11"/>
      <name val="Arial"/>
      <family val="2"/>
    </font>
    <font>
      <b/>
      <i/>
      <sz val="11"/>
      <color theme="1"/>
      <name val="Arial"/>
      <family val="2"/>
    </font>
    <font>
      <b/>
      <sz val="10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3" tint="0.79998168889431442"/>
        <bgColor rgb="FFFFFF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42" fontId="1" fillId="0" borderId="0" applyFont="0" applyFill="0" applyBorder="0" applyAlignment="0" applyProtection="0"/>
    <xf numFmtId="0" fontId="3" fillId="3" borderId="0" applyNumberFormat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124">
    <xf numFmtId="0" fontId="0" fillId="0" borderId="0" xfId="0"/>
    <xf numFmtId="0" fontId="4" fillId="5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wrapText="1"/>
    </xf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1" fillId="4" borderId="1" xfId="2" applyFont="1" applyFill="1" applyBorder="1" applyAlignment="1">
      <alignment horizontal="center" vertical="center" wrapText="1"/>
    </xf>
    <xf numFmtId="49" fontId="11" fillId="4" borderId="1" xfId="2" applyNumberFormat="1" applyFont="1" applyFill="1" applyBorder="1" applyAlignment="1">
      <alignment vertical="center" wrapText="1"/>
    </xf>
    <xf numFmtId="49" fontId="11" fillId="4" borderId="1" xfId="2" applyNumberFormat="1" applyFont="1" applyFill="1" applyBorder="1" applyAlignment="1">
      <alignment horizontal="left" vertical="center" wrapText="1"/>
    </xf>
    <xf numFmtId="0" fontId="11" fillId="4" borderId="1" xfId="2" applyFont="1" applyFill="1" applyBorder="1" applyAlignment="1">
      <alignment horizontal="left" vertical="center" wrapText="1"/>
    </xf>
    <xf numFmtId="49" fontId="11" fillId="4" borderId="1" xfId="2" applyNumberFormat="1" applyFont="1" applyFill="1" applyBorder="1" applyAlignment="1">
      <alignment horizontal="center" vertical="center" wrapText="1"/>
    </xf>
    <xf numFmtId="49" fontId="5" fillId="4" borderId="1" xfId="2" applyNumberFormat="1" applyFont="1" applyFill="1" applyBorder="1" applyAlignment="1">
      <alignment horizontal="center" vertical="center" wrapText="1"/>
    </xf>
    <xf numFmtId="0" fontId="12" fillId="4" borderId="1" xfId="2" applyFont="1" applyFill="1" applyBorder="1" applyAlignment="1">
      <alignment horizontal="center" vertical="center" wrapText="1"/>
    </xf>
    <xf numFmtId="49" fontId="12" fillId="4" borderId="1" xfId="2" applyNumberFormat="1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2" applyFont="1" applyFill="1" applyBorder="1" applyAlignment="1">
      <alignment horizontal="left" vertical="center" wrapText="1"/>
    </xf>
    <xf numFmtId="49" fontId="12" fillId="4" borderId="1" xfId="2" applyNumberFormat="1" applyFont="1" applyFill="1" applyBorder="1" applyAlignment="1">
      <alignment horizontal="center" vertical="center" wrapText="1"/>
    </xf>
    <xf numFmtId="49" fontId="7" fillId="4" borderId="1" xfId="2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left" vertical="center" wrapText="1"/>
    </xf>
    <xf numFmtId="1" fontId="11" fillId="4" borderId="1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" fontId="12" fillId="4" borderId="1" xfId="0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vertical="center" wrapText="1"/>
    </xf>
    <xf numFmtId="49" fontId="12" fillId="4" borderId="1" xfId="1" applyNumberFormat="1" applyFont="1" applyFill="1" applyBorder="1" applyAlignment="1">
      <alignment horizontal="left" vertical="center" wrapText="1"/>
    </xf>
    <xf numFmtId="0" fontId="12" fillId="4" borderId="1" xfId="1" applyNumberFormat="1" applyFont="1" applyFill="1" applyBorder="1" applyAlignment="1">
      <alignment horizontal="left"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42" fontId="5" fillId="4" borderId="1" xfId="0" applyNumberFormat="1" applyFont="1" applyFill="1" applyBorder="1" applyAlignment="1">
      <alignment vertical="center" wrapText="1"/>
    </xf>
    <xf numFmtId="42" fontId="5" fillId="4" borderId="1" xfId="3" applyFont="1" applyFill="1" applyBorder="1" applyAlignment="1">
      <alignment horizontal="left" vertical="center" wrapText="1"/>
    </xf>
    <xf numFmtId="42" fontId="5" fillId="4" borderId="1" xfId="3" applyFont="1" applyFill="1" applyBorder="1" applyAlignment="1">
      <alignment horizontal="left" wrapText="1"/>
    </xf>
    <xf numFmtId="1" fontId="5" fillId="4" borderId="1" xfId="0" applyNumberFormat="1" applyFont="1" applyFill="1" applyBorder="1" applyAlignment="1">
      <alignment horizontal="center" wrapText="1"/>
    </xf>
    <xf numFmtId="42" fontId="5" fillId="4" borderId="1" xfId="2" applyNumberFormat="1" applyFont="1" applyFill="1" applyBorder="1" applyAlignment="1">
      <alignment vertical="center" wrapText="1"/>
    </xf>
    <xf numFmtId="42" fontId="5" fillId="4" borderId="1" xfId="2" applyNumberFormat="1" applyFont="1" applyFill="1" applyBorder="1" applyAlignment="1">
      <alignment horizontal="left" vertical="center" wrapText="1"/>
    </xf>
    <xf numFmtId="42" fontId="5" fillId="4" borderId="1" xfId="2" applyNumberFormat="1" applyFont="1" applyFill="1" applyBorder="1" applyAlignment="1">
      <alignment horizontal="left" wrapText="1"/>
    </xf>
    <xf numFmtId="0" fontId="5" fillId="4" borderId="1" xfId="2" applyFont="1" applyFill="1" applyBorder="1" applyAlignment="1">
      <alignment horizontal="center" wrapText="1"/>
    </xf>
    <xf numFmtId="0" fontId="5" fillId="4" borderId="1" xfId="3" applyNumberFormat="1" applyFont="1" applyFill="1" applyBorder="1" applyAlignment="1">
      <alignment horizontal="left" wrapText="1"/>
    </xf>
    <xf numFmtId="0" fontId="5" fillId="4" borderId="1" xfId="0" applyFont="1" applyFill="1" applyBorder="1" applyAlignment="1">
      <alignment horizontal="center" wrapText="1"/>
    </xf>
    <xf numFmtId="0" fontId="5" fillId="4" borderId="1" xfId="2" applyFont="1" applyFill="1" applyBorder="1" applyAlignment="1">
      <alignment horizontal="left" wrapText="1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0" fontId="5" fillId="4" borderId="1" xfId="5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wrapText="1"/>
    </xf>
    <xf numFmtId="0" fontId="5" fillId="4" borderId="0" xfId="0" applyFont="1" applyFill="1" applyAlignment="1">
      <alignment vertical="center"/>
    </xf>
    <xf numFmtId="0" fontId="5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center" vertical="center"/>
    </xf>
    <xf numFmtId="0" fontId="11" fillId="4" borderId="2" xfId="2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5" fillId="4" borderId="2" xfId="2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2" xfId="2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vertical="center"/>
    </xf>
    <xf numFmtId="0" fontId="0" fillId="8" borderId="1" xfId="0" applyFill="1" applyBorder="1"/>
    <xf numFmtId="165" fontId="11" fillId="4" borderId="2" xfId="6" applyNumberFormat="1" applyFont="1" applyFill="1" applyBorder="1" applyAlignment="1">
      <alignment horizontal="center" vertical="center" wrapText="1"/>
    </xf>
    <xf numFmtId="165" fontId="0" fillId="0" borderId="1" xfId="0" applyNumberFormat="1" applyBorder="1"/>
    <xf numFmtId="165" fontId="13" fillId="0" borderId="4" xfId="0" applyNumberFormat="1" applyFont="1" applyBorder="1"/>
    <xf numFmtId="165" fontId="5" fillId="4" borderId="2" xfId="6" applyNumberFormat="1" applyFont="1" applyFill="1" applyBorder="1" applyAlignment="1">
      <alignment horizontal="center" vertical="center" wrapText="1"/>
    </xf>
    <xf numFmtId="165" fontId="13" fillId="0" borderId="1" xfId="0" applyNumberFormat="1" applyFont="1" applyBorder="1"/>
    <xf numFmtId="165" fontId="5" fillId="4" borderId="2" xfId="6" applyNumberFormat="1" applyFont="1" applyFill="1" applyBorder="1" applyAlignment="1">
      <alignment horizontal="center" wrapText="1"/>
    </xf>
    <xf numFmtId="165" fontId="5" fillId="4" borderId="2" xfId="6" applyNumberFormat="1" applyFont="1" applyFill="1" applyBorder="1" applyAlignment="1">
      <alignment horizontal="center" vertical="center"/>
    </xf>
    <xf numFmtId="165" fontId="0" fillId="0" borderId="0" xfId="0" applyNumberFormat="1"/>
    <xf numFmtId="165" fontId="13" fillId="0" borderId="11" xfId="0" applyNumberFormat="1" applyFont="1" applyBorder="1"/>
    <xf numFmtId="166" fontId="13" fillId="0" borderId="1" xfId="0" applyNumberFormat="1" applyFont="1" applyBorder="1"/>
    <xf numFmtId="0" fontId="6" fillId="7" borderId="2" xfId="0" applyFont="1" applyFill="1" applyBorder="1" applyAlignment="1">
      <alignment horizontal="left" vertical="center" wrapText="1"/>
    </xf>
    <xf numFmtId="0" fontId="6" fillId="7" borderId="3" xfId="0" applyFont="1" applyFill="1" applyBorder="1" applyAlignment="1">
      <alignment horizontal="left" vertical="center" wrapText="1"/>
    </xf>
    <xf numFmtId="0" fontId="6" fillId="7" borderId="4" xfId="0" applyFont="1" applyFill="1" applyBorder="1" applyAlignment="1">
      <alignment horizontal="left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10" borderId="2" xfId="0" applyFont="1" applyFill="1" applyBorder="1" applyAlignment="1">
      <alignment horizontal="center" wrapText="1"/>
    </xf>
    <xf numFmtId="0" fontId="6" fillId="10" borderId="3" xfId="0" applyFont="1" applyFill="1" applyBorder="1" applyAlignment="1">
      <alignment horizontal="center" wrapText="1"/>
    </xf>
    <xf numFmtId="0" fontId="6" fillId="10" borderId="4" xfId="0" applyFont="1" applyFill="1" applyBorder="1" applyAlignment="1">
      <alignment horizont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wrapText="1"/>
    </xf>
    <xf numFmtId="0" fontId="6" fillId="8" borderId="3" xfId="0" applyFont="1" applyFill="1" applyBorder="1" applyAlignment="1">
      <alignment horizontal="center" wrapText="1"/>
    </xf>
    <xf numFmtId="0" fontId="6" fillId="8" borderId="4" xfId="0" applyFont="1" applyFill="1" applyBorder="1" applyAlignment="1">
      <alignment horizont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left" vertical="center" wrapText="1"/>
    </xf>
    <xf numFmtId="0" fontId="6" fillId="4" borderId="3" xfId="2" applyFont="1" applyFill="1" applyBorder="1" applyAlignment="1">
      <alignment horizontal="left" vertical="center" wrapText="1"/>
    </xf>
    <xf numFmtId="0" fontId="6" fillId="4" borderId="4" xfId="2" applyFont="1" applyFill="1" applyBorder="1" applyAlignment="1">
      <alignment horizontal="left" vertical="center" wrapText="1"/>
    </xf>
    <xf numFmtId="49" fontId="8" fillId="4" borderId="2" xfId="2" applyNumberFormat="1" applyFont="1" applyFill="1" applyBorder="1" applyAlignment="1">
      <alignment horizontal="left" vertical="center" wrapText="1"/>
    </xf>
    <xf numFmtId="49" fontId="8" fillId="4" borderId="3" xfId="2" applyNumberFormat="1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</cellXfs>
  <cellStyles count="7">
    <cellStyle name="Bueno" xfId="2" builtinId="26"/>
    <cellStyle name="Millares" xfId="6" builtinId="3"/>
    <cellStyle name="Moneda [0]" xfId="1" builtinId="7"/>
    <cellStyle name="Moneda [0] 2" xfId="3" xr:uid="{00000000-0005-0000-0000-000003000000}"/>
    <cellStyle name="Neutral 2" xfId="4" xr:uid="{00000000-0005-0000-0000-000004000000}"/>
    <cellStyle name="Normal" xfId="0" builtinId="0"/>
    <cellStyle name="Normal 13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285750</xdr:colOff>
      <xdr:row>5</xdr:row>
      <xdr:rowOff>0</xdr:rowOff>
    </xdr:from>
    <xdr:to>
      <xdr:col>19</xdr:col>
      <xdr:colOff>660400</xdr:colOff>
      <xdr:row>9</xdr:row>
      <xdr:rowOff>323850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FC1FE0-1898-4688-A9A0-CDB2754C9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4162425"/>
          <a:ext cx="1898650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466725</xdr:colOff>
      <xdr:row>0</xdr:row>
      <xdr:rowOff>28575</xdr:rowOff>
    </xdr:from>
    <xdr:to>
      <xdr:col>1</xdr:col>
      <xdr:colOff>1733549</xdr:colOff>
      <xdr:row>2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D32E70A-E271-4138-8430-E2EB42161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28575"/>
          <a:ext cx="1752599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145DF-3759-4F92-807E-685D03F24AD8}">
  <dimension ref="A1:K135"/>
  <sheetViews>
    <sheetView tabSelected="1" topLeftCell="A127" workbookViewId="0">
      <selection activeCell="D141" sqref="D141"/>
    </sheetView>
  </sheetViews>
  <sheetFormatPr baseColWidth="10" defaultRowHeight="15" x14ac:dyDescent="0.25"/>
  <cols>
    <col min="1" max="1" width="7.28515625" customWidth="1"/>
    <col min="2" max="2" width="31.7109375" customWidth="1"/>
    <col min="3" max="3" width="26.42578125" customWidth="1"/>
    <col min="4" max="4" width="13.5703125" bestFit="1" customWidth="1"/>
    <col min="5" max="5" width="15.85546875" bestFit="1" customWidth="1"/>
    <col min="6" max="6" width="31.5703125" customWidth="1"/>
    <col min="7" max="7" width="15" customWidth="1"/>
    <col min="8" max="8" width="19.5703125" customWidth="1"/>
    <col min="9" max="9" width="15.42578125" customWidth="1"/>
  </cols>
  <sheetData>
    <row r="1" spans="1:9" x14ac:dyDescent="0.25">
      <c r="A1" s="94"/>
      <c r="B1" s="95"/>
      <c r="C1" s="109" t="s">
        <v>100</v>
      </c>
      <c r="D1" s="110"/>
      <c r="E1" s="110"/>
      <c r="F1" s="110"/>
      <c r="G1" s="110"/>
      <c r="H1" s="110"/>
      <c r="I1" s="111"/>
    </row>
    <row r="2" spans="1:9" ht="69.75" customHeight="1" x14ac:dyDescent="0.25">
      <c r="A2" s="96"/>
      <c r="B2" s="97"/>
      <c r="C2" s="112" t="s">
        <v>232</v>
      </c>
      <c r="D2" s="113"/>
      <c r="E2" s="113"/>
      <c r="F2" s="113"/>
      <c r="G2" s="113"/>
      <c r="H2" s="113"/>
      <c r="I2" s="114"/>
    </row>
    <row r="3" spans="1:9" ht="26.25" customHeight="1" x14ac:dyDescent="0.25">
      <c r="A3" s="98"/>
      <c r="B3" s="99"/>
      <c r="C3" s="1" t="s">
        <v>101</v>
      </c>
      <c r="D3" s="115" t="s">
        <v>102</v>
      </c>
      <c r="E3" s="116"/>
      <c r="F3" s="115" t="s">
        <v>103</v>
      </c>
      <c r="G3" s="117"/>
      <c r="H3" s="117"/>
      <c r="I3" s="116"/>
    </row>
    <row r="4" spans="1:9" ht="43.5" customHeight="1" x14ac:dyDescent="0.25">
      <c r="A4" s="86" t="s">
        <v>110</v>
      </c>
      <c r="B4" s="87"/>
      <c r="C4" s="87"/>
      <c r="D4" s="87"/>
      <c r="E4" s="87"/>
      <c r="F4" s="87"/>
      <c r="G4" s="87"/>
      <c r="H4" s="87"/>
      <c r="I4" s="123"/>
    </row>
    <row r="5" spans="1:9" ht="29.25" x14ac:dyDescent="0.25">
      <c r="A5" s="3" t="s">
        <v>104</v>
      </c>
      <c r="B5" s="2" t="s">
        <v>105</v>
      </c>
      <c r="C5" s="2" t="s">
        <v>0</v>
      </c>
      <c r="D5" s="2" t="s">
        <v>1</v>
      </c>
      <c r="E5" s="2" t="s">
        <v>2</v>
      </c>
      <c r="F5" s="2" t="s">
        <v>230</v>
      </c>
      <c r="G5" s="4" t="s">
        <v>231</v>
      </c>
      <c r="H5" s="4" t="s">
        <v>106</v>
      </c>
      <c r="I5" s="2" t="s">
        <v>99</v>
      </c>
    </row>
    <row r="6" spans="1:9" ht="15" customHeight="1" x14ac:dyDescent="0.25">
      <c r="A6" s="102" t="s">
        <v>3</v>
      </c>
      <c r="B6" s="103"/>
      <c r="C6" s="103"/>
      <c r="D6" s="103"/>
      <c r="E6" s="103"/>
      <c r="F6" s="103"/>
      <c r="G6" s="103"/>
      <c r="H6" s="103"/>
      <c r="I6" s="104"/>
    </row>
    <row r="7" spans="1:9" x14ac:dyDescent="0.25">
      <c r="A7" s="5">
        <v>1</v>
      </c>
      <c r="B7" s="6" t="s">
        <v>4</v>
      </c>
      <c r="C7" s="7" t="s">
        <v>5</v>
      </c>
      <c r="D7" s="8" t="s">
        <v>6</v>
      </c>
      <c r="E7" s="9">
        <v>58302262</v>
      </c>
      <c r="F7" s="10" t="s">
        <v>111</v>
      </c>
      <c r="G7" s="54">
        <v>1</v>
      </c>
      <c r="H7" s="62">
        <v>879788</v>
      </c>
      <c r="I7" s="63">
        <f>H7*G7</f>
        <v>879788</v>
      </c>
    </row>
    <row r="8" spans="1:9" ht="28.5" x14ac:dyDescent="0.25">
      <c r="A8" s="11">
        <v>2</v>
      </c>
      <c r="B8" s="12" t="s">
        <v>8</v>
      </c>
      <c r="C8" s="13" t="s">
        <v>9</v>
      </c>
      <c r="D8" s="14" t="s">
        <v>10</v>
      </c>
      <c r="E8" s="15" t="s">
        <v>11</v>
      </c>
      <c r="F8" s="16" t="s">
        <v>112</v>
      </c>
      <c r="G8" s="54">
        <v>1</v>
      </c>
      <c r="H8" s="62">
        <v>227531</v>
      </c>
      <c r="I8" s="63">
        <f t="shared" ref="I8:I19" si="0">H8*G8</f>
        <v>227531</v>
      </c>
    </row>
    <row r="9" spans="1:9" ht="28.5" x14ac:dyDescent="0.25">
      <c r="A9" s="5">
        <v>3</v>
      </c>
      <c r="B9" s="6" t="s">
        <v>13</v>
      </c>
      <c r="C9" s="7" t="s">
        <v>14</v>
      </c>
      <c r="D9" s="8" t="s">
        <v>15</v>
      </c>
      <c r="E9" s="9" t="s">
        <v>16</v>
      </c>
      <c r="F9" s="10" t="s">
        <v>111</v>
      </c>
      <c r="G9" s="54">
        <v>1</v>
      </c>
      <c r="H9" s="62">
        <v>980913</v>
      </c>
      <c r="I9" s="63">
        <f t="shared" si="0"/>
        <v>980913</v>
      </c>
    </row>
    <row r="10" spans="1:9" ht="28.5" x14ac:dyDescent="0.25">
      <c r="A10" s="5">
        <v>4</v>
      </c>
      <c r="B10" s="6" t="s">
        <v>13</v>
      </c>
      <c r="C10" s="7" t="s">
        <v>17</v>
      </c>
      <c r="D10" s="8" t="s">
        <v>18</v>
      </c>
      <c r="E10" s="9" t="s">
        <v>19</v>
      </c>
      <c r="F10" s="10" t="s">
        <v>113</v>
      </c>
      <c r="G10" s="54">
        <v>1</v>
      </c>
      <c r="H10" s="62">
        <v>85956</v>
      </c>
      <c r="I10" s="63">
        <f t="shared" si="0"/>
        <v>85956</v>
      </c>
    </row>
    <row r="11" spans="1:9" ht="28.5" x14ac:dyDescent="0.25">
      <c r="A11" s="5">
        <v>5</v>
      </c>
      <c r="B11" s="17" t="s">
        <v>20</v>
      </c>
      <c r="C11" s="18" t="s">
        <v>114</v>
      </c>
      <c r="D11" s="18"/>
      <c r="E11" s="19" t="s">
        <v>22</v>
      </c>
      <c r="F11" s="20" t="s">
        <v>115</v>
      </c>
      <c r="G11" s="54">
        <v>1</v>
      </c>
      <c r="H11" s="62">
        <v>1446088</v>
      </c>
      <c r="I11" s="63">
        <f t="shared" si="0"/>
        <v>1446088</v>
      </c>
    </row>
    <row r="12" spans="1:9" ht="28.5" x14ac:dyDescent="0.25">
      <c r="A12" s="5">
        <v>6</v>
      </c>
      <c r="B12" s="17" t="s">
        <v>26</v>
      </c>
      <c r="C12" s="18" t="s">
        <v>17</v>
      </c>
      <c r="D12" s="18" t="s">
        <v>27</v>
      </c>
      <c r="E12" s="19" t="s">
        <v>28</v>
      </c>
      <c r="F12" s="20" t="s">
        <v>116</v>
      </c>
      <c r="G12" s="54">
        <v>1</v>
      </c>
      <c r="H12" s="62">
        <v>182025</v>
      </c>
      <c r="I12" s="63">
        <f t="shared" si="0"/>
        <v>182025</v>
      </c>
    </row>
    <row r="13" spans="1:9" ht="28.5" x14ac:dyDescent="0.25">
      <c r="A13" s="5">
        <v>7</v>
      </c>
      <c r="B13" s="21" t="s">
        <v>31</v>
      </c>
      <c r="C13" s="13" t="s">
        <v>32</v>
      </c>
      <c r="D13" s="13" t="s">
        <v>33</v>
      </c>
      <c r="E13" s="22" t="s">
        <v>24</v>
      </c>
      <c r="F13" s="23" t="s">
        <v>117</v>
      </c>
      <c r="G13" s="55">
        <v>1</v>
      </c>
      <c r="H13" s="62">
        <v>44495</v>
      </c>
      <c r="I13" s="63">
        <f t="shared" si="0"/>
        <v>44495</v>
      </c>
    </row>
    <row r="14" spans="1:9" ht="28.5" x14ac:dyDescent="0.25">
      <c r="A14" s="5">
        <v>8</v>
      </c>
      <c r="B14" s="21" t="s">
        <v>31</v>
      </c>
      <c r="C14" s="13" t="s">
        <v>32</v>
      </c>
      <c r="D14" s="13" t="s">
        <v>33</v>
      </c>
      <c r="E14" s="24" t="s">
        <v>24</v>
      </c>
      <c r="F14" s="23" t="s">
        <v>117</v>
      </c>
      <c r="G14" s="55">
        <v>1</v>
      </c>
      <c r="H14" s="62">
        <v>44495</v>
      </c>
      <c r="I14" s="63">
        <f t="shared" si="0"/>
        <v>44495</v>
      </c>
    </row>
    <row r="15" spans="1:9" ht="28.5" x14ac:dyDescent="0.25">
      <c r="A15" s="5">
        <v>9</v>
      </c>
      <c r="B15" s="21" t="s">
        <v>31</v>
      </c>
      <c r="C15" s="13" t="s">
        <v>32</v>
      </c>
      <c r="D15" s="13" t="s">
        <v>33</v>
      </c>
      <c r="E15" s="24" t="s">
        <v>24</v>
      </c>
      <c r="F15" s="23" t="s">
        <v>117</v>
      </c>
      <c r="G15" s="55">
        <v>1</v>
      </c>
      <c r="H15" s="62">
        <v>44495</v>
      </c>
      <c r="I15" s="63">
        <f t="shared" si="0"/>
        <v>44495</v>
      </c>
    </row>
    <row r="16" spans="1:9" x14ac:dyDescent="0.25">
      <c r="A16" s="5">
        <v>10</v>
      </c>
      <c r="B16" s="25" t="s">
        <v>29</v>
      </c>
      <c r="C16" s="26" t="s">
        <v>34</v>
      </c>
      <c r="D16" s="27" t="s">
        <v>23</v>
      </c>
      <c r="E16" s="28" t="s">
        <v>23</v>
      </c>
      <c r="F16" s="29" t="s">
        <v>118</v>
      </c>
      <c r="G16" s="55">
        <v>1</v>
      </c>
      <c r="H16" s="62">
        <v>48540</v>
      </c>
      <c r="I16" s="63">
        <f t="shared" si="0"/>
        <v>48540</v>
      </c>
    </row>
    <row r="17" spans="1:9" ht="28.5" x14ac:dyDescent="0.25">
      <c r="A17" s="5">
        <v>11</v>
      </c>
      <c r="B17" s="6" t="s">
        <v>36</v>
      </c>
      <c r="C17" s="7" t="s">
        <v>37</v>
      </c>
      <c r="D17" s="8" t="s">
        <v>38</v>
      </c>
      <c r="E17" s="9" t="s">
        <v>39</v>
      </c>
      <c r="F17" s="10" t="s">
        <v>119</v>
      </c>
      <c r="G17" s="54">
        <v>1</v>
      </c>
      <c r="H17" s="62">
        <v>50563</v>
      </c>
      <c r="I17" s="63">
        <f t="shared" si="0"/>
        <v>50563</v>
      </c>
    </row>
    <row r="18" spans="1:9" x14ac:dyDescent="0.25">
      <c r="A18" s="5">
        <v>12</v>
      </c>
      <c r="B18" s="6" t="s">
        <v>36</v>
      </c>
      <c r="C18" s="7" t="s">
        <v>40</v>
      </c>
      <c r="D18" s="8" t="s">
        <v>41</v>
      </c>
      <c r="E18" s="9" t="s">
        <v>42</v>
      </c>
      <c r="F18" s="10" t="s">
        <v>119</v>
      </c>
      <c r="G18" s="54">
        <v>1</v>
      </c>
      <c r="H18" s="62">
        <v>50563</v>
      </c>
      <c r="I18" s="63">
        <f t="shared" si="0"/>
        <v>50563</v>
      </c>
    </row>
    <row r="19" spans="1:9" x14ac:dyDescent="0.25">
      <c r="A19" s="5">
        <v>13</v>
      </c>
      <c r="B19" s="6" t="s">
        <v>36</v>
      </c>
      <c r="C19" s="7" t="s">
        <v>43</v>
      </c>
      <c r="D19" s="8" t="s">
        <v>44</v>
      </c>
      <c r="E19" s="9" t="s">
        <v>45</v>
      </c>
      <c r="F19" s="10" t="s">
        <v>119</v>
      </c>
      <c r="G19" s="54">
        <v>1</v>
      </c>
      <c r="H19" s="62">
        <v>50563</v>
      </c>
      <c r="I19" s="63">
        <f t="shared" si="0"/>
        <v>50563</v>
      </c>
    </row>
    <row r="20" spans="1:9" ht="14.85" customHeight="1" x14ac:dyDescent="0.25">
      <c r="A20" s="121" t="s">
        <v>233</v>
      </c>
      <c r="B20" s="122"/>
      <c r="C20" s="122"/>
      <c r="D20" s="122"/>
      <c r="E20" s="122"/>
      <c r="F20" s="122"/>
      <c r="G20" s="122"/>
      <c r="H20" s="122"/>
      <c r="I20" s="64">
        <f>SUM(I7:I19)</f>
        <v>4136015</v>
      </c>
    </row>
    <row r="21" spans="1:9" ht="15" customHeight="1" x14ac:dyDescent="0.25">
      <c r="A21" s="100" t="s">
        <v>120</v>
      </c>
      <c r="B21" s="101"/>
      <c r="C21" s="101"/>
      <c r="D21" s="101"/>
      <c r="E21" s="101"/>
      <c r="F21" s="101"/>
      <c r="G21" s="101"/>
      <c r="H21" s="101"/>
      <c r="I21" s="105"/>
    </row>
    <row r="22" spans="1:9" x14ac:dyDescent="0.25">
      <c r="A22" s="31">
        <v>1</v>
      </c>
      <c r="B22" s="32" t="s">
        <v>59</v>
      </c>
      <c r="C22" s="33" t="s">
        <v>14</v>
      </c>
      <c r="D22" s="33" t="s">
        <v>60</v>
      </c>
      <c r="E22" s="34" t="s">
        <v>61</v>
      </c>
      <c r="F22" s="34" t="s">
        <v>111</v>
      </c>
      <c r="G22" s="56">
        <v>1</v>
      </c>
      <c r="H22" s="65">
        <v>226267</v>
      </c>
      <c r="I22" s="63">
        <f>H22*G22</f>
        <v>226267</v>
      </c>
    </row>
    <row r="23" spans="1:9" x14ac:dyDescent="0.25">
      <c r="A23" s="31">
        <v>2</v>
      </c>
      <c r="B23" s="32" t="s">
        <v>35</v>
      </c>
      <c r="C23" s="33" t="s">
        <v>121</v>
      </c>
      <c r="D23" s="33" t="s">
        <v>56</v>
      </c>
      <c r="E23" s="34" t="s">
        <v>62</v>
      </c>
      <c r="F23" s="34" t="s">
        <v>122</v>
      </c>
      <c r="G23" s="57">
        <v>1</v>
      </c>
      <c r="H23" s="65">
        <v>142182</v>
      </c>
      <c r="I23" s="63">
        <f t="shared" ref="I23:I24" si="1">H23*G23</f>
        <v>142182</v>
      </c>
    </row>
    <row r="24" spans="1:9" x14ac:dyDescent="0.25">
      <c r="A24" s="31">
        <v>3</v>
      </c>
      <c r="B24" s="32" t="s">
        <v>35</v>
      </c>
      <c r="C24" s="33" t="s">
        <v>55</v>
      </c>
      <c r="D24" s="33" t="s">
        <v>56</v>
      </c>
      <c r="E24" s="34" t="s">
        <v>23</v>
      </c>
      <c r="F24" s="34" t="s">
        <v>123</v>
      </c>
      <c r="G24" s="57">
        <v>1</v>
      </c>
      <c r="H24" s="65">
        <v>1425863</v>
      </c>
      <c r="I24" s="63">
        <f t="shared" si="1"/>
        <v>1425863</v>
      </c>
    </row>
    <row r="25" spans="1:9" ht="22.35" customHeight="1" x14ac:dyDescent="0.25">
      <c r="A25" s="118" t="s">
        <v>234</v>
      </c>
      <c r="B25" s="119"/>
      <c r="C25" s="119"/>
      <c r="D25" s="119"/>
      <c r="E25" s="119"/>
      <c r="F25" s="119"/>
      <c r="G25" s="119"/>
      <c r="H25" s="120"/>
      <c r="I25" s="66">
        <f>SUM(I22:I24)</f>
        <v>1794312</v>
      </c>
    </row>
    <row r="26" spans="1:9" x14ac:dyDescent="0.25">
      <c r="A26" s="100" t="s">
        <v>124</v>
      </c>
      <c r="B26" s="101"/>
      <c r="C26" s="101"/>
      <c r="D26" s="101"/>
      <c r="E26" s="101"/>
      <c r="F26" s="101"/>
      <c r="G26" s="101"/>
      <c r="H26" s="30"/>
      <c r="I26" s="61"/>
    </row>
    <row r="27" spans="1:9" ht="29.25" x14ac:dyDescent="0.25">
      <c r="A27" s="34">
        <v>1</v>
      </c>
      <c r="B27" s="35" t="s">
        <v>35</v>
      </c>
      <c r="C27" s="36" t="s">
        <v>30</v>
      </c>
      <c r="D27" s="37" t="s">
        <v>125</v>
      </c>
      <c r="E27" s="38">
        <v>113402</v>
      </c>
      <c r="F27" s="38" t="s">
        <v>126</v>
      </c>
      <c r="G27" s="57">
        <v>1</v>
      </c>
      <c r="H27" s="65">
        <v>151688</v>
      </c>
      <c r="I27" s="63">
        <f>H27*G27</f>
        <v>151688</v>
      </c>
    </row>
    <row r="28" spans="1:9" ht="29.25" x14ac:dyDescent="0.25">
      <c r="A28" s="34">
        <v>2</v>
      </c>
      <c r="B28" s="39" t="s">
        <v>65</v>
      </c>
      <c r="C28" s="40" t="s">
        <v>17</v>
      </c>
      <c r="D28" s="41" t="s">
        <v>18</v>
      </c>
      <c r="E28" s="42" t="s">
        <v>68</v>
      </c>
      <c r="F28" s="42" t="s">
        <v>127</v>
      </c>
      <c r="G28" s="56">
        <v>1</v>
      </c>
      <c r="H28" s="65">
        <v>85956</v>
      </c>
      <c r="I28" s="63">
        <f t="shared" ref="I28:I43" si="2">H28*G28</f>
        <v>85956</v>
      </c>
    </row>
    <row r="29" spans="1:9" ht="29.25" x14ac:dyDescent="0.25">
      <c r="A29" s="34">
        <v>3</v>
      </c>
      <c r="B29" s="39" t="s">
        <v>65</v>
      </c>
      <c r="C29" s="40" t="s">
        <v>17</v>
      </c>
      <c r="D29" s="41" t="s">
        <v>18</v>
      </c>
      <c r="E29" s="42" t="s">
        <v>68</v>
      </c>
      <c r="F29" s="42" t="s">
        <v>128</v>
      </c>
      <c r="G29" s="56">
        <v>1</v>
      </c>
      <c r="H29" s="65">
        <v>85956</v>
      </c>
      <c r="I29" s="63">
        <f t="shared" si="2"/>
        <v>85956</v>
      </c>
    </row>
    <row r="30" spans="1:9" ht="29.25" x14ac:dyDescent="0.25">
      <c r="A30" s="34">
        <v>4</v>
      </c>
      <c r="B30" s="39" t="s">
        <v>65</v>
      </c>
      <c r="C30" s="40" t="s">
        <v>17</v>
      </c>
      <c r="D30" s="41" t="s">
        <v>18</v>
      </c>
      <c r="E30" s="42" t="s">
        <v>68</v>
      </c>
      <c r="F30" s="42" t="s">
        <v>129</v>
      </c>
      <c r="G30" s="56">
        <v>1</v>
      </c>
      <c r="H30" s="65">
        <v>85956</v>
      </c>
      <c r="I30" s="63">
        <f t="shared" si="2"/>
        <v>85956</v>
      </c>
    </row>
    <row r="31" spans="1:9" ht="29.25" x14ac:dyDescent="0.25">
      <c r="A31" s="34">
        <v>5</v>
      </c>
      <c r="B31" s="39" t="s">
        <v>65</v>
      </c>
      <c r="C31" s="40" t="s">
        <v>17</v>
      </c>
      <c r="D31" s="41" t="s">
        <v>18</v>
      </c>
      <c r="E31" s="42" t="s">
        <v>68</v>
      </c>
      <c r="F31" s="42" t="s">
        <v>111</v>
      </c>
      <c r="G31" s="56">
        <v>1</v>
      </c>
      <c r="H31" s="65">
        <v>667425</v>
      </c>
      <c r="I31" s="63">
        <f t="shared" si="2"/>
        <v>667425</v>
      </c>
    </row>
    <row r="32" spans="1:9" ht="29.25" x14ac:dyDescent="0.25">
      <c r="A32" s="34">
        <v>6</v>
      </c>
      <c r="B32" s="39" t="s">
        <v>65</v>
      </c>
      <c r="C32" s="40" t="s">
        <v>17</v>
      </c>
      <c r="D32" s="41" t="s">
        <v>18</v>
      </c>
      <c r="E32" s="42" t="s">
        <v>68</v>
      </c>
      <c r="F32" s="42" t="s">
        <v>130</v>
      </c>
      <c r="G32" s="56">
        <v>1</v>
      </c>
      <c r="H32" s="65">
        <v>40450</v>
      </c>
      <c r="I32" s="63">
        <f t="shared" si="2"/>
        <v>40450</v>
      </c>
    </row>
    <row r="33" spans="1:11" ht="29.25" x14ac:dyDescent="0.25">
      <c r="A33" s="34">
        <v>7</v>
      </c>
      <c r="B33" s="39" t="s">
        <v>65</v>
      </c>
      <c r="C33" s="40" t="s">
        <v>17</v>
      </c>
      <c r="D33" s="41" t="s">
        <v>18</v>
      </c>
      <c r="E33" s="42" t="s">
        <v>68</v>
      </c>
      <c r="F33" s="42" t="s">
        <v>131</v>
      </c>
      <c r="G33" s="56">
        <v>1</v>
      </c>
      <c r="H33" s="65">
        <v>60675</v>
      </c>
      <c r="I33" s="63">
        <f t="shared" si="2"/>
        <v>60675</v>
      </c>
    </row>
    <row r="34" spans="1:11" ht="29.25" x14ac:dyDescent="0.25">
      <c r="A34" s="34">
        <v>8</v>
      </c>
      <c r="B34" s="35" t="s">
        <v>26</v>
      </c>
      <c r="C34" s="36" t="s">
        <v>17</v>
      </c>
      <c r="D34" s="43" t="s">
        <v>51</v>
      </c>
      <c r="E34" s="44">
        <v>304052</v>
      </c>
      <c r="F34" s="44" t="s">
        <v>132</v>
      </c>
      <c r="G34" s="58">
        <v>1</v>
      </c>
      <c r="H34" s="67">
        <v>273038</v>
      </c>
      <c r="I34" s="63">
        <f t="shared" si="2"/>
        <v>273038</v>
      </c>
    </row>
    <row r="35" spans="1:11" ht="29.25" x14ac:dyDescent="0.25">
      <c r="A35" s="34">
        <v>9</v>
      </c>
      <c r="B35" s="35" t="s">
        <v>26</v>
      </c>
      <c r="C35" s="36" t="s">
        <v>17</v>
      </c>
      <c r="D35" s="43" t="s">
        <v>51</v>
      </c>
      <c r="E35" s="44">
        <v>304052</v>
      </c>
      <c r="F35" s="44" t="s">
        <v>133</v>
      </c>
      <c r="G35" s="58">
        <v>1</v>
      </c>
      <c r="H35" s="67">
        <v>209329</v>
      </c>
      <c r="I35" s="63">
        <f t="shared" si="2"/>
        <v>209329</v>
      </c>
    </row>
    <row r="36" spans="1:11" ht="29.25" x14ac:dyDescent="0.25">
      <c r="A36" s="34">
        <v>10</v>
      </c>
      <c r="B36" s="35" t="s">
        <v>26</v>
      </c>
      <c r="C36" s="36" t="s">
        <v>17</v>
      </c>
      <c r="D36" s="43" t="s">
        <v>51</v>
      </c>
      <c r="E36" s="44">
        <v>304052</v>
      </c>
      <c r="F36" s="44" t="s">
        <v>134</v>
      </c>
      <c r="G36" s="58">
        <v>1</v>
      </c>
      <c r="H36" s="67">
        <v>182025</v>
      </c>
      <c r="I36" s="63">
        <f t="shared" si="2"/>
        <v>182025</v>
      </c>
    </row>
    <row r="37" spans="1:11" x14ac:dyDescent="0.25">
      <c r="A37" s="34">
        <v>11</v>
      </c>
      <c r="B37" s="39" t="s">
        <v>58</v>
      </c>
      <c r="C37" s="40" t="s">
        <v>135</v>
      </c>
      <c r="D37" s="45" t="s">
        <v>136</v>
      </c>
      <c r="E37" s="42" t="s">
        <v>137</v>
      </c>
      <c r="F37" s="42" t="s">
        <v>138</v>
      </c>
      <c r="G37" s="59">
        <v>1</v>
      </c>
      <c r="H37" s="67">
        <v>3371</v>
      </c>
      <c r="I37" s="63">
        <f t="shared" si="2"/>
        <v>3371</v>
      </c>
    </row>
    <row r="38" spans="1:11" x14ac:dyDescent="0.25">
      <c r="A38" s="34">
        <v>12</v>
      </c>
      <c r="B38" s="39" t="s">
        <v>58</v>
      </c>
      <c r="C38" s="40" t="s">
        <v>135</v>
      </c>
      <c r="D38" s="45" t="s">
        <v>136</v>
      </c>
      <c r="E38" s="42" t="s">
        <v>137</v>
      </c>
      <c r="F38" s="42" t="s">
        <v>139</v>
      </c>
      <c r="G38" s="59">
        <v>1</v>
      </c>
      <c r="H38" s="67">
        <v>116294</v>
      </c>
      <c r="I38" s="63">
        <f t="shared" si="2"/>
        <v>116294</v>
      </c>
    </row>
    <row r="39" spans="1:11" x14ac:dyDescent="0.25">
      <c r="A39" s="34">
        <v>13</v>
      </c>
      <c r="B39" s="39" t="s">
        <v>58</v>
      </c>
      <c r="C39" s="40" t="s">
        <v>135</v>
      </c>
      <c r="D39" s="45" t="s">
        <v>136</v>
      </c>
      <c r="E39" s="42" t="s">
        <v>137</v>
      </c>
      <c r="F39" s="42" t="s">
        <v>140</v>
      </c>
      <c r="G39" s="59">
        <v>1</v>
      </c>
      <c r="H39" s="67">
        <v>25281</v>
      </c>
      <c r="I39" s="63">
        <f t="shared" si="2"/>
        <v>25281</v>
      </c>
    </row>
    <row r="40" spans="1:11" x14ac:dyDescent="0.25">
      <c r="A40" s="34">
        <v>14</v>
      </c>
      <c r="B40" s="39" t="s">
        <v>58</v>
      </c>
      <c r="C40" s="40" t="s">
        <v>69</v>
      </c>
      <c r="D40" s="45">
        <v>1145</v>
      </c>
      <c r="E40" s="42">
        <v>61600003470</v>
      </c>
      <c r="F40" s="42" t="s">
        <v>138</v>
      </c>
      <c r="G40" s="59">
        <v>1</v>
      </c>
      <c r="H40" s="67">
        <v>3371</v>
      </c>
      <c r="I40" s="63">
        <f t="shared" si="2"/>
        <v>3371</v>
      </c>
    </row>
    <row r="41" spans="1:11" x14ac:dyDescent="0.25">
      <c r="A41" s="34">
        <v>15</v>
      </c>
      <c r="B41" s="39" t="s">
        <v>58</v>
      </c>
      <c r="C41" s="40" t="s">
        <v>69</v>
      </c>
      <c r="D41" s="45">
        <v>1145</v>
      </c>
      <c r="E41" s="42">
        <v>61600003470</v>
      </c>
      <c r="F41" s="42" t="s">
        <v>139</v>
      </c>
      <c r="G41" s="59">
        <v>1</v>
      </c>
      <c r="H41" s="67">
        <v>116294</v>
      </c>
      <c r="I41" s="63">
        <f t="shared" si="2"/>
        <v>116294</v>
      </c>
    </row>
    <row r="42" spans="1:11" x14ac:dyDescent="0.25">
      <c r="A42" s="34">
        <v>16</v>
      </c>
      <c r="B42" s="39" t="s">
        <v>58</v>
      </c>
      <c r="C42" s="40" t="s">
        <v>69</v>
      </c>
      <c r="D42" s="45">
        <v>1145</v>
      </c>
      <c r="E42" s="42">
        <v>61600003470</v>
      </c>
      <c r="F42" s="42" t="s">
        <v>140</v>
      </c>
      <c r="G42" s="59">
        <v>1</v>
      </c>
      <c r="H42" s="67">
        <v>25281</v>
      </c>
      <c r="I42" s="63">
        <f t="shared" si="2"/>
        <v>25281</v>
      </c>
    </row>
    <row r="43" spans="1:11" ht="29.25" x14ac:dyDescent="0.25">
      <c r="A43" s="34">
        <v>17</v>
      </c>
      <c r="B43" s="46" t="s">
        <v>71</v>
      </c>
      <c r="C43" s="47" t="s">
        <v>72</v>
      </c>
      <c r="D43" s="48" t="s">
        <v>73</v>
      </c>
      <c r="E43" s="42" t="s">
        <v>74</v>
      </c>
      <c r="F43" s="42" t="s">
        <v>141</v>
      </c>
      <c r="G43" s="56">
        <v>1</v>
      </c>
      <c r="H43" s="65">
        <v>50563</v>
      </c>
      <c r="I43" s="63">
        <f t="shared" si="2"/>
        <v>50563</v>
      </c>
    </row>
    <row r="44" spans="1:11" ht="23.25" customHeight="1" x14ac:dyDescent="0.25">
      <c r="A44" s="86" t="s">
        <v>235</v>
      </c>
      <c r="B44" s="87"/>
      <c r="C44" s="87"/>
      <c r="D44" s="87"/>
      <c r="E44" s="87"/>
      <c r="F44" s="87"/>
      <c r="G44" s="87"/>
      <c r="H44" s="87"/>
      <c r="I44" s="66">
        <f>SUM(I27:I43)</f>
        <v>2182953</v>
      </c>
    </row>
    <row r="45" spans="1:11" ht="15" customHeight="1" x14ac:dyDescent="0.25">
      <c r="A45" s="106" t="s">
        <v>142</v>
      </c>
      <c r="B45" s="107"/>
      <c r="C45" s="107"/>
      <c r="D45" s="107"/>
      <c r="E45" s="107"/>
      <c r="F45" s="107"/>
      <c r="G45" s="107"/>
      <c r="H45" s="107"/>
      <c r="I45" s="108"/>
    </row>
    <row r="46" spans="1:11" ht="28.5" x14ac:dyDescent="0.25">
      <c r="A46" s="23">
        <v>1</v>
      </c>
      <c r="B46" s="32" t="s">
        <v>107</v>
      </c>
      <c r="C46" s="33" t="s">
        <v>76</v>
      </c>
      <c r="D46" s="33" t="s">
        <v>12</v>
      </c>
      <c r="E46" s="49" t="s">
        <v>77</v>
      </c>
      <c r="F46" s="49" t="s">
        <v>111</v>
      </c>
      <c r="G46" s="60">
        <v>5</v>
      </c>
      <c r="H46" s="68">
        <v>980913</v>
      </c>
      <c r="I46" s="63">
        <f>H46*G46</f>
        <v>4904565</v>
      </c>
    </row>
    <row r="47" spans="1:11" ht="28.5" x14ac:dyDescent="0.25">
      <c r="A47" s="23">
        <v>2</v>
      </c>
      <c r="B47" s="32" t="s">
        <v>108</v>
      </c>
      <c r="C47" s="33" t="s">
        <v>78</v>
      </c>
      <c r="D47" s="33" t="s">
        <v>21</v>
      </c>
      <c r="E47" s="49" t="s">
        <v>79</v>
      </c>
      <c r="F47" s="49" t="s">
        <v>111</v>
      </c>
      <c r="G47" s="60">
        <v>1</v>
      </c>
      <c r="H47" s="68">
        <v>184386</v>
      </c>
      <c r="I47" s="63">
        <f>H47*G47</f>
        <v>184386</v>
      </c>
    </row>
    <row r="48" spans="1:11" ht="19.7" customHeight="1" x14ac:dyDescent="0.25">
      <c r="A48" s="84" t="s">
        <v>236</v>
      </c>
      <c r="B48" s="85"/>
      <c r="C48" s="85"/>
      <c r="D48" s="85"/>
      <c r="E48" s="85"/>
      <c r="F48" s="85"/>
      <c r="G48" s="85"/>
      <c r="H48" s="85"/>
      <c r="I48" s="66">
        <f>SUM(I46:I47)</f>
        <v>5088951</v>
      </c>
      <c r="K48" s="69">
        <f>5088951-I48</f>
        <v>0</v>
      </c>
    </row>
    <row r="49" spans="1:11" ht="15" customHeight="1" x14ac:dyDescent="0.25">
      <c r="A49" s="91" t="s">
        <v>143</v>
      </c>
      <c r="B49" s="92"/>
      <c r="C49" s="92"/>
      <c r="D49" s="92"/>
      <c r="E49" s="92"/>
      <c r="F49" s="92"/>
      <c r="G49" s="92"/>
      <c r="H49" s="92"/>
      <c r="I49" s="93"/>
      <c r="K49" s="69">
        <f>H47+K48</f>
        <v>184386</v>
      </c>
    </row>
    <row r="50" spans="1:11" ht="28.5" x14ac:dyDescent="0.25">
      <c r="A50" s="34">
        <v>1</v>
      </c>
      <c r="B50" s="32" t="s">
        <v>4</v>
      </c>
      <c r="C50" s="33" t="s">
        <v>144</v>
      </c>
      <c r="D50" s="33" t="s">
        <v>6</v>
      </c>
      <c r="E50" s="34" t="s">
        <v>145</v>
      </c>
      <c r="F50" s="34" t="s">
        <v>111</v>
      </c>
      <c r="G50" s="57">
        <v>1</v>
      </c>
      <c r="H50" s="65">
        <v>879788</v>
      </c>
      <c r="I50" s="63">
        <f>H50*G50</f>
        <v>879788</v>
      </c>
    </row>
    <row r="51" spans="1:11" ht="28.5" x14ac:dyDescent="0.25">
      <c r="A51" s="34">
        <v>2</v>
      </c>
      <c r="B51" s="32" t="s">
        <v>29</v>
      </c>
      <c r="C51" s="33" t="s">
        <v>30</v>
      </c>
      <c r="D51" s="33">
        <v>60813</v>
      </c>
      <c r="E51" s="34" t="s">
        <v>146</v>
      </c>
      <c r="F51" s="34" t="s">
        <v>147</v>
      </c>
      <c r="G51" s="57">
        <v>1</v>
      </c>
      <c r="H51" s="65">
        <v>151688</v>
      </c>
      <c r="I51" s="63">
        <f t="shared" ref="I51:I63" si="3">H51*G51</f>
        <v>151688</v>
      </c>
    </row>
    <row r="52" spans="1:11" ht="28.5" x14ac:dyDescent="0.25">
      <c r="A52" s="34">
        <v>3</v>
      </c>
      <c r="B52" s="32" t="s">
        <v>29</v>
      </c>
      <c r="C52" s="33" t="s">
        <v>30</v>
      </c>
      <c r="D52" s="33">
        <v>60300</v>
      </c>
      <c r="E52" s="34" t="s">
        <v>146</v>
      </c>
      <c r="F52" s="34" t="s">
        <v>148</v>
      </c>
      <c r="G52" s="57">
        <v>1</v>
      </c>
      <c r="H52" s="65">
        <v>75844</v>
      </c>
      <c r="I52" s="63">
        <f t="shared" si="3"/>
        <v>75844</v>
      </c>
    </row>
    <row r="53" spans="1:11" ht="28.5" x14ac:dyDescent="0.25">
      <c r="A53" s="34">
        <v>4</v>
      </c>
      <c r="B53" s="32" t="s">
        <v>29</v>
      </c>
      <c r="C53" s="33" t="s">
        <v>30</v>
      </c>
      <c r="D53" s="33">
        <v>60300</v>
      </c>
      <c r="E53" s="34" t="s">
        <v>146</v>
      </c>
      <c r="F53" s="34" t="s">
        <v>148</v>
      </c>
      <c r="G53" s="57">
        <v>1</v>
      </c>
      <c r="H53" s="65">
        <v>75844</v>
      </c>
      <c r="I53" s="63">
        <f t="shared" si="3"/>
        <v>75844</v>
      </c>
    </row>
    <row r="54" spans="1:11" ht="42.75" x14ac:dyDescent="0.25">
      <c r="A54" s="34">
        <v>5</v>
      </c>
      <c r="B54" s="32" t="s">
        <v>20</v>
      </c>
      <c r="C54" s="33" t="s">
        <v>14</v>
      </c>
      <c r="D54" s="33" t="s">
        <v>66</v>
      </c>
      <c r="E54" s="34" t="s">
        <v>149</v>
      </c>
      <c r="F54" s="34" t="s">
        <v>150</v>
      </c>
      <c r="G54" s="57">
        <v>1</v>
      </c>
      <c r="H54" s="65">
        <v>40450</v>
      </c>
      <c r="I54" s="63">
        <f t="shared" si="3"/>
        <v>40450</v>
      </c>
    </row>
    <row r="55" spans="1:11" ht="28.5" x14ac:dyDescent="0.25">
      <c r="A55" s="34">
        <v>6</v>
      </c>
      <c r="B55" s="32" t="s">
        <v>20</v>
      </c>
      <c r="C55" s="33" t="s">
        <v>14</v>
      </c>
      <c r="D55" s="33" t="s">
        <v>66</v>
      </c>
      <c r="E55" s="34" t="s">
        <v>149</v>
      </c>
      <c r="F55" s="34" t="s">
        <v>113</v>
      </c>
      <c r="G55" s="57">
        <v>1</v>
      </c>
      <c r="H55" s="65">
        <v>85956</v>
      </c>
      <c r="I55" s="63">
        <f t="shared" si="3"/>
        <v>85956</v>
      </c>
    </row>
    <row r="56" spans="1:11" ht="28.5" x14ac:dyDescent="0.25">
      <c r="A56" s="34">
        <v>7</v>
      </c>
      <c r="B56" s="32" t="s">
        <v>20</v>
      </c>
      <c r="C56" s="33" t="s">
        <v>14</v>
      </c>
      <c r="D56" s="33" t="s">
        <v>66</v>
      </c>
      <c r="E56" s="34" t="s">
        <v>149</v>
      </c>
      <c r="F56" s="34" t="s">
        <v>111</v>
      </c>
      <c r="G56" s="57">
        <v>1</v>
      </c>
      <c r="H56" s="65">
        <v>150845</v>
      </c>
      <c r="I56" s="63">
        <f t="shared" si="3"/>
        <v>150845</v>
      </c>
    </row>
    <row r="57" spans="1:11" ht="42.75" x14ac:dyDescent="0.25">
      <c r="A57" s="34">
        <v>8</v>
      </c>
      <c r="B57" s="32" t="s">
        <v>20</v>
      </c>
      <c r="C57" s="33" t="s">
        <v>14</v>
      </c>
      <c r="D57" s="33" t="s">
        <v>66</v>
      </c>
      <c r="E57" s="34" t="s">
        <v>146</v>
      </c>
      <c r="F57" s="34" t="s">
        <v>150</v>
      </c>
      <c r="G57" s="57">
        <v>1</v>
      </c>
      <c r="H57" s="65">
        <v>40450</v>
      </c>
      <c r="I57" s="63">
        <f t="shared" si="3"/>
        <v>40450</v>
      </c>
    </row>
    <row r="58" spans="1:11" ht="28.5" x14ac:dyDescent="0.25">
      <c r="A58" s="34">
        <v>9</v>
      </c>
      <c r="B58" s="32" t="s">
        <v>20</v>
      </c>
      <c r="C58" s="33" t="s">
        <v>14</v>
      </c>
      <c r="D58" s="33" t="s">
        <v>66</v>
      </c>
      <c r="E58" s="34" t="s">
        <v>146</v>
      </c>
      <c r="F58" s="34" t="s">
        <v>113</v>
      </c>
      <c r="G58" s="57">
        <v>1</v>
      </c>
      <c r="H58" s="65">
        <v>85956</v>
      </c>
      <c r="I58" s="63">
        <f t="shared" si="3"/>
        <v>85956</v>
      </c>
    </row>
    <row r="59" spans="1:11" ht="28.5" x14ac:dyDescent="0.25">
      <c r="A59" s="34">
        <v>10</v>
      </c>
      <c r="B59" s="32" t="s">
        <v>20</v>
      </c>
      <c r="C59" s="33" t="s">
        <v>14</v>
      </c>
      <c r="D59" s="33" t="s">
        <v>66</v>
      </c>
      <c r="E59" s="34" t="s">
        <v>146</v>
      </c>
      <c r="F59" s="34" t="s">
        <v>111</v>
      </c>
      <c r="G59" s="57">
        <v>1</v>
      </c>
      <c r="H59" s="65">
        <v>150845</v>
      </c>
      <c r="I59" s="63">
        <f t="shared" si="3"/>
        <v>150845</v>
      </c>
    </row>
    <row r="60" spans="1:11" ht="28.5" x14ac:dyDescent="0.25">
      <c r="A60" s="34">
        <v>11</v>
      </c>
      <c r="B60" s="32" t="s">
        <v>47</v>
      </c>
      <c r="C60" s="33" t="s">
        <v>17</v>
      </c>
      <c r="D60" s="33" t="s">
        <v>151</v>
      </c>
      <c r="E60" s="34" t="s">
        <v>152</v>
      </c>
      <c r="F60" s="34" t="s">
        <v>153</v>
      </c>
      <c r="G60" s="57">
        <v>1</v>
      </c>
      <c r="H60" s="65">
        <v>65731</v>
      </c>
      <c r="I60" s="63">
        <f t="shared" si="3"/>
        <v>65731</v>
      </c>
    </row>
    <row r="61" spans="1:11" x14ac:dyDescent="0.25">
      <c r="A61" s="34">
        <v>12</v>
      </c>
      <c r="B61" s="32" t="s">
        <v>36</v>
      </c>
      <c r="C61" s="33" t="s">
        <v>154</v>
      </c>
      <c r="D61" s="33" t="s">
        <v>53</v>
      </c>
      <c r="E61" s="34" t="s">
        <v>54</v>
      </c>
      <c r="F61" s="34" t="s">
        <v>155</v>
      </c>
      <c r="G61" s="57">
        <v>1</v>
      </c>
      <c r="H61" s="65">
        <v>53596</v>
      </c>
      <c r="I61" s="63">
        <f t="shared" si="3"/>
        <v>53596</v>
      </c>
    </row>
    <row r="62" spans="1:11" ht="28.5" x14ac:dyDescent="0.25">
      <c r="A62" s="34">
        <v>13</v>
      </c>
      <c r="B62" s="32" t="s">
        <v>49</v>
      </c>
      <c r="C62" s="33" t="s">
        <v>25</v>
      </c>
      <c r="D62" s="33" t="s">
        <v>156</v>
      </c>
      <c r="E62" s="34" t="s">
        <v>157</v>
      </c>
      <c r="F62" s="34" t="s">
        <v>158</v>
      </c>
      <c r="G62" s="57">
        <v>1</v>
      </c>
      <c r="H62" s="65">
        <v>80900</v>
      </c>
      <c r="I62" s="63">
        <f t="shared" si="3"/>
        <v>80900</v>
      </c>
    </row>
    <row r="63" spans="1:11" ht="28.5" x14ac:dyDescent="0.25">
      <c r="A63" s="34">
        <v>14</v>
      </c>
      <c r="B63" s="32" t="s">
        <v>57</v>
      </c>
      <c r="C63" s="33" t="s">
        <v>25</v>
      </c>
      <c r="D63" s="33" t="s">
        <v>159</v>
      </c>
      <c r="E63" s="34">
        <v>70700026798</v>
      </c>
      <c r="F63" s="34" t="s">
        <v>160</v>
      </c>
      <c r="G63" s="57">
        <v>1</v>
      </c>
      <c r="H63" s="65">
        <v>20225</v>
      </c>
      <c r="I63" s="63">
        <f t="shared" si="3"/>
        <v>20225</v>
      </c>
    </row>
    <row r="64" spans="1:11" x14ac:dyDescent="0.25">
      <c r="A64" s="86" t="s">
        <v>237</v>
      </c>
      <c r="B64" s="87"/>
      <c r="C64" s="87"/>
      <c r="D64" s="87"/>
      <c r="E64" s="87"/>
      <c r="F64" s="87"/>
      <c r="G64" s="87"/>
      <c r="H64" s="87"/>
      <c r="I64" s="66">
        <f>SUM(I50:I63)</f>
        <v>1958118</v>
      </c>
    </row>
    <row r="65" spans="1:9" ht="15" customHeight="1" x14ac:dyDescent="0.25">
      <c r="A65" s="91" t="s">
        <v>161</v>
      </c>
      <c r="B65" s="92"/>
      <c r="C65" s="92"/>
      <c r="D65" s="92"/>
      <c r="E65" s="92"/>
      <c r="F65" s="92"/>
      <c r="G65" s="92"/>
      <c r="H65" s="92"/>
      <c r="I65" s="93"/>
    </row>
    <row r="66" spans="1:9" ht="28.5" x14ac:dyDescent="0.25">
      <c r="A66" s="34">
        <v>1</v>
      </c>
      <c r="B66" s="32" t="s">
        <v>35</v>
      </c>
      <c r="C66" s="33" t="s">
        <v>30</v>
      </c>
      <c r="D66" s="33" t="s">
        <v>162</v>
      </c>
      <c r="E66" s="34" t="s">
        <v>146</v>
      </c>
      <c r="F66" s="34" t="s">
        <v>163</v>
      </c>
      <c r="G66" s="57">
        <v>1</v>
      </c>
      <c r="H66" s="65">
        <v>1461054</v>
      </c>
      <c r="I66" s="63">
        <f>H66*G66</f>
        <v>1461054</v>
      </c>
    </row>
    <row r="67" spans="1:9" ht="28.5" x14ac:dyDescent="0.25">
      <c r="A67" s="34">
        <v>2</v>
      </c>
      <c r="B67" s="32" t="s">
        <v>4</v>
      </c>
      <c r="C67" s="33" t="s">
        <v>7</v>
      </c>
      <c r="D67" s="33" t="s">
        <v>164</v>
      </c>
      <c r="E67" s="34" t="s">
        <v>165</v>
      </c>
      <c r="F67" s="34" t="s">
        <v>112</v>
      </c>
      <c r="G67" s="57">
        <v>1</v>
      </c>
      <c r="H67" s="65">
        <v>556188</v>
      </c>
      <c r="I67" s="63">
        <f t="shared" ref="I67:I72" si="4">H67*G67</f>
        <v>556188</v>
      </c>
    </row>
    <row r="68" spans="1:9" ht="28.5" x14ac:dyDescent="0.25">
      <c r="A68" s="34">
        <v>3</v>
      </c>
      <c r="B68" s="32" t="s">
        <v>4</v>
      </c>
      <c r="C68" s="33" t="s">
        <v>7</v>
      </c>
      <c r="D68" s="33" t="s">
        <v>164</v>
      </c>
      <c r="E68" s="34"/>
      <c r="F68" s="34" t="s">
        <v>166</v>
      </c>
      <c r="G68" s="57">
        <v>1</v>
      </c>
      <c r="H68" s="65">
        <v>556188</v>
      </c>
      <c r="I68" s="63">
        <f t="shared" si="4"/>
        <v>556188</v>
      </c>
    </row>
    <row r="69" spans="1:9" ht="28.5" x14ac:dyDescent="0.25">
      <c r="A69" s="34">
        <v>4</v>
      </c>
      <c r="B69" s="32" t="s">
        <v>167</v>
      </c>
      <c r="C69" s="33" t="s">
        <v>17</v>
      </c>
      <c r="D69" s="33" t="s">
        <v>168</v>
      </c>
      <c r="E69" s="34" t="s">
        <v>169</v>
      </c>
      <c r="F69" s="34" t="s">
        <v>111</v>
      </c>
      <c r="G69" s="57">
        <v>1</v>
      </c>
      <c r="H69" s="65">
        <v>116294</v>
      </c>
      <c r="I69" s="63">
        <f t="shared" si="4"/>
        <v>116294</v>
      </c>
    </row>
    <row r="70" spans="1:9" ht="28.5" x14ac:dyDescent="0.25">
      <c r="A70" s="34">
        <v>5</v>
      </c>
      <c r="B70" s="32" t="s">
        <v>167</v>
      </c>
      <c r="C70" s="33" t="s">
        <v>17</v>
      </c>
      <c r="D70" s="33" t="s">
        <v>168</v>
      </c>
      <c r="E70" s="34" t="s">
        <v>170</v>
      </c>
      <c r="F70" s="34" t="s">
        <v>111</v>
      </c>
      <c r="G70" s="57">
        <v>1</v>
      </c>
      <c r="H70" s="65">
        <v>116294</v>
      </c>
      <c r="I70" s="63">
        <f t="shared" si="4"/>
        <v>116294</v>
      </c>
    </row>
    <row r="71" spans="1:9" x14ac:dyDescent="0.25">
      <c r="A71" s="34">
        <v>6</v>
      </c>
      <c r="B71" s="32" t="s">
        <v>36</v>
      </c>
      <c r="C71" s="33" t="s">
        <v>171</v>
      </c>
      <c r="D71" s="33" t="s">
        <v>172</v>
      </c>
      <c r="E71" s="34" t="s">
        <v>173</v>
      </c>
      <c r="F71" s="34" t="s">
        <v>174</v>
      </c>
      <c r="G71" s="57">
        <v>1</v>
      </c>
      <c r="H71" s="65">
        <v>81911</v>
      </c>
      <c r="I71" s="63">
        <f t="shared" si="4"/>
        <v>81911</v>
      </c>
    </row>
    <row r="72" spans="1:9" ht="28.5" x14ac:dyDescent="0.25">
      <c r="A72" s="34">
        <v>7</v>
      </c>
      <c r="B72" s="32" t="s">
        <v>20</v>
      </c>
      <c r="C72" s="33" t="s">
        <v>14</v>
      </c>
      <c r="D72" s="33" t="s">
        <v>175</v>
      </c>
      <c r="E72" s="34" t="s">
        <v>176</v>
      </c>
      <c r="F72" s="34" t="s">
        <v>177</v>
      </c>
      <c r="G72" s="57">
        <v>1</v>
      </c>
      <c r="H72" s="65">
        <v>101125</v>
      </c>
      <c r="I72" s="63">
        <f t="shared" si="4"/>
        <v>101125</v>
      </c>
    </row>
    <row r="73" spans="1:9" x14ac:dyDescent="0.25">
      <c r="A73" s="86" t="s">
        <v>238</v>
      </c>
      <c r="B73" s="87"/>
      <c r="C73" s="87"/>
      <c r="D73" s="87"/>
      <c r="E73" s="87"/>
      <c r="F73" s="87"/>
      <c r="G73" s="87"/>
      <c r="H73" s="87"/>
      <c r="I73" s="66">
        <f>SUM(I66:I72)</f>
        <v>2989054</v>
      </c>
    </row>
    <row r="74" spans="1:9" ht="15" customHeight="1" x14ac:dyDescent="0.25">
      <c r="A74" s="91" t="s">
        <v>178</v>
      </c>
      <c r="B74" s="92"/>
      <c r="C74" s="92"/>
      <c r="D74" s="92"/>
      <c r="E74" s="92"/>
      <c r="F74" s="92"/>
      <c r="G74" s="92"/>
      <c r="H74" s="92"/>
      <c r="I74" s="93"/>
    </row>
    <row r="75" spans="1:9" ht="28.5" x14ac:dyDescent="0.25">
      <c r="A75" s="34">
        <v>1</v>
      </c>
      <c r="B75" s="32" t="s">
        <v>20</v>
      </c>
      <c r="C75" s="33" t="s">
        <v>14</v>
      </c>
      <c r="D75" s="33" t="s">
        <v>175</v>
      </c>
      <c r="E75" s="34" t="s">
        <v>179</v>
      </c>
      <c r="F75" s="34" t="s">
        <v>111</v>
      </c>
      <c r="G75" s="57">
        <v>1</v>
      </c>
      <c r="H75" s="65">
        <v>150845</v>
      </c>
      <c r="I75" s="63">
        <f>H75*G75</f>
        <v>150845</v>
      </c>
    </row>
    <row r="76" spans="1:9" ht="28.5" x14ac:dyDescent="0.25">
      <c r="A76" s="34">
        <v>2</v>
      </c>
      <c r="B76" s="32" t="s">
        <v>4</v>
      </c>
      <c r="C76" s="33" t="s">
        <v>7</v>
      </c>
      <c r="D76" s="33" t="s">
        <v>180</v>
      </c>
      <c r="E76" s="34" t="s">
        <v>181</v>
      </c>
      <c r="F76" s="34" t="s">
        <v>112</v>
      </c>
      <c r="G76" s="57">
        <v>1</v>
      </c>
      <c r="H76" s="65">
        <v>556188</v>
      </c>
      <c r="I76" s="63">
        <f t="shared" ref="I76:I82" si="5">H76*G76</f>
        <v>556188</v>
      </c>
    </row>
    <row r="77" spans="1:9" ht="28.5" x14ac:dyDescent="0.25">
      <c r="A77" s="34">
        <v>3</v>
      </c>
      <c r="B77" s="32" t="s">
        <v>4</v>
      </c>
      <c r="C77" s="33" t="s">
        <v>7</v>
      </c>
      <c r="D77" s="33" t="s">
        <v>180</v>
      </c>
      <c r="E77" s="34">
        <v>73946000503</v>
      </c>
      <c r="F77" s="34" t="s">
        <v>112</v>
      </c>
      <c r="G77" s="57">
        <v>1</v>
      </c>
      <c r="H77" s="65">
        <v>556188</v>
      </c>
      <c r="I77" s="63">
        <f t="shared" si="5"/>
        <v>556188</v>
      </c>
    </row>
    <row r="78" spans="1:9" ht="28.5" x14ac:dyDescent="0.25">
      <c r="A78" s="34">
        <v>4</v>
      </c>
      <c r="B78" s="32" t="s">
        <v>4</v>
      </c>
      <c r="C78" s="33" t="s">
        <v>7</v>
      </c>
      <c r="D78" s="33" t="s">
        <v>180</v>
      </c>
      <c r="E78" s="34">
        <v>73946000503</v>
      </c>
      <c r="F78" s="34" t="s">
        <v>166</v>
      </c>
      <c r="G78" s="57">
        <v>1</v>
      </c>
      <c r="H78" s="65">
        <v>556188</v>
      </c>
      <c r="I78" s="63">
        <f t="shared" si="5"/>
        <v>556188</v>
      </c>
    </row>
    <row r="79" spans="1:9" x14ac:dyDescent="0.25">
      <c r="A79" s="34">
        <v>5</v>
      </c>
      <c r="B79" s="32" t="s">
        <v>36</v>
      </c>
      <c r="C79" s="33" t="s">
        <v>40</v>
      </c>
      <c r="D79" s="33" t="s">
        <v>41</v>
      </c>
      <c r="E79" s="34" t="s">
        <v>182</v>
      </c>
      <c r="F79" s="34" t="s">
        <v>155</v>
      </c>
      <c r="G79" s="57">
        <v>1</v>
      </c>
      <c r="H79" s="65">
        <v>50563</v>
      </c>
      <c r="I79" s="63">
        <f t="shared" si="5"/>
        <v>50563</v>
      </c>
    </row>
    <row r="80" spans="1:9" ht="28.5" x14ac:dyDescent="0.25">
      <c r="A80" s="34">
        <v>6</v>
      </c>
      <c r="B80" s="32" t="s">
        <v>46</v>
      </c>
      <c r="C80" s="33" t="s">
        <v>109</v>
      </c>
      <c r="D80" s="33" t="s">
        <v>183</v>
      </c>
      <c r="E80" s="34" t="s">
        <v>146</v>
      </c>
      <c r="F80" s="34" t="s">
        <v>184</v>
      </c>
      <c r="G80" s="57">
        <v>1</v>
      </c>
      <c r="H80" s="65">
        <v>131463</v>
      </c>
      <c r="I80" s="63">
        <f t="shared" si="5"/>
        <v>131463</v>
      </c>
    </row>
    <row r="81" spans="1:9" ht="28.5" x14ac:dyDescent="0.25">
      <c r="A81" s="34">
        <v>7</v>
      </c>
      <c r="B81" s="32" t="s">
        <v>46</v>
      </c>
      <c r="C81" s="33" t="s">
        <v>30</v>
      </c>
      <c r="D81" s="33" t="s">
        <v>183</v>
      </c>
      <c r="E81" s="34" t="s">
        <v>185</v>
      </c>
      <c r="F81" s="34" t="s">
        <v>186</v>
      </c>
      <c r="G81" s="57">
        <v>1</v>
      </c>
      <c r="H81" s="65">
        <v>131463</v>
      </c>
      <c r="I81" s="63">
        <f t="shared" si="5"/>
        <v>131463</v>
      </c>
    </row>
    <row r="82" spans="1:9" ht="28.5" x14ac:dyDescent="0.25">
      <c r="A82" s="34">
        <v>8</v>
      </c>
      <c r="B82" s="32" t="s">
        <v>36</v>
      </c>
      <c r="C82" s="33" t="s">
        <v>187</v>
      </c>
      <c r="D82" s="33" t="s">
        <v>188</v>
      </c>
      <c r="E82" s="34" t="s">
        <v>189</v>
      </c>
      <c r="F82" s="34" t="s">
        <v>111</v>
      </c>
      <c r="G82" s="57">
        <v>1</v>
      </c>
      <c r="H82" s="65">
        <v>11629</v>
      </c>
      <c r="I82" s="63">
        <f t="shared" si="5"/>
        <v>11629</v>
      </c>
    </row>
    <row r="83" spans="1:9" x14ac:dyDescent="0.25">
      <c r="A83" s="86" t="s">
        <v>239</v>
      </c>
      <c r="B83" s="87"/>
      <c r="C83" s="87"/>
      <c r="D83" s="87"/>
      <c r="E83" s="87"/>
      <c r="F83" s="87"/>
      <c r="G83" s="87"/>
      <c r="H83" s="87"/>
      <c r="I83" s="66">
        <f>SUM(I75:I82)</f>
        <v>2144527</v>
      </c>
    </row>
    <row r="84" spans="1:9" ht="15" customHeight="1" x14ac:dyDescent="0.25">
      <c r="A84" s="91" t="s">
        <v>190</v>
      </c>
      <c r="B84" s="92"/>
      <c r="C84" s="92"/>
      <c r="D84" s="92"/>
      <c r="E84" s="92"/>
      <c r="F84" s="92"/>
      <c r="G84" s="92"/>
      <c r="H84" s="92"/>
      <c r="I84" s="93"/>
    </row>
    <row r="85" spans="1:9" ht="28.5" x14ac:dyDescent="0.25">
      <c r="A85" s="34">
        <v>1</v>
      </c>
      <c r="B85" s="32" t="s">
        <v>47</v>
      </c>
      <c r="C85" s="33" t="s">
        <v>17</v>
      </c>
      <c r="D85" s="33" t="s">
        <v>151</v>
      </c>
      <c r="E85" s="34" t="s">
        <v>191</v>
      </c>
      <c r="F85" s="34" t="s">
        <v>192</v>
      </c>
      <c r="G85" s="57">
        <v>1</v>
      </c>
      <c r="H85" s="65">
        <v>10315</v>
      </c>
      <c r="I85" s="63">
        <f>H85*G85</f>
        <v>10315</v>
      </c>
    </row>
    <row r="86" spans="1:9" ht="28.5" x14ac:dyDescent="0.25">
      <c r="A86" s="34">
        <v>2</v>
      </c>
      <c r="B86" s="32" t="s">
        <v>4</v>
      </c>
      <c r="C86" s="33" t="s">
        <v>7</v>
      </c>
      <c r="D86" s="33" t="s">
        <v>180</v>
      </c>
      <c r="E86" s="34" t="s">
        <v>193</v>
      </c>
      <c r="F86" s="34" t="s">
        <v>194</v>
      </c>
      <c r="G86" s="57">
        <v>1</v>
      </c>
      <c r="H86" s="65">
        <v>556188</v>
      </c>
      <c r="I86" s="63">
        <f t="shared" ref="I86:I90" si="6">H86*G86</f>
        <v>556188</v>
      </c>
    </row>
    <row r="87" spans="1:9" ht="28.5" x14ac:dyDescent="0.25">
      <c r="A87" s="34">
        <v>3</v>
      </c>
      <c r="B87" s="32" t="s">
        <v>4</v>
      </c>
      <c r="C87" s="33" t="s">
        <v>7</v>
      </c>
      <c r="D87" s="33" t="s">
        <v>180</v>
      </c>
      <c r="E87" s="34" t="s">
        <v>193</v>
      </c>
      <c r="F87" s="34" t="s">
        <v>166</v>
      </c>
      <c r="G87" s="57">
        <v>1</v>
      </c>
      <c r="H87" s="65">
        <v>556188</v>
      </c>
      <c r="I87" s="63">
        <f t="shared" si="6"/>
        <v>556188</v>
      </c>
    </row>
    <row r="88" spans="1:9" ht="28.5" x14ac:dyDescent="0.25">
      <c r="A88" s="34">
        <v>4</v>
      </c>
      <c r="B88" s="32" t="s">
        <v>20</v>
      </c>
      <c r="C88" s="33" t="s">
        <v>17</v>
      </c>
      <c r="D88" s="33" t="s">
        <v>18</v>
      </c>
      <c r="E88" s="34" t="s">
        <v>195</v>
      </c>
      <c r="F88" s="34" t="s">
        <v>196</v>
      </c>
      <c r="G88" s="57">
        <v>1</v>
      </c>
      <c r="H88" s="65">
        <v>85956</v>
      </c>
      <c r="I88" s="63">
        <f t="shared" si="6"/>
        <v>85956</v>
      </c>
    </row>
    <row r="89" spans="1:9" ht="28.5" x14ac:dyDescent="0.25">
      <c r="A89" s="34">
        <v>5</v>
      </c>
      <c r="B89" s="32" t="s">
        <v>20</v>
      </c>
      <c r="C89" s="33" t="s">
        <v>17</v>
      </c>
      <c r="D89" s="33" t="s">
        <v>197</v>
      </c>
      <c r="E89" s="34" t="s">
        <v>198</v>
      </c>
      <c r="F89" s="34" t="s">
        <v>111</v>
      </c>
      <c r="G89" s="57">
        <v>1</v>
      </c>
      <c r="H89" s="65">
        <v>900013</v>
      </c>
      <c r="I89" s="63">
        <f t="shared" si="6"/>
        <v>900013</v>
      </c>
    </row>
    <row r="90" spans="1:9" ht="28.5" x14ac:dyDescent="0.25">
      <c r="A90" s="34">
        <v>6</v>
      </c>
      <c r="B90" s="32" t="s">
        <v>49</v>
      </c>
      <c r="C90" s="33" t="s">
        <v>199</v>
      </c>
      <c r="D90" s="33" t="s">
        <v>200</v>
      </c>
      <c r="E90" s="34" t="s">
        <v>201</v>
      </c>
      <c r="F90" s="34" t="s">
        <v>202</v>
      </c>
      <c r="G90" s="57">
        <v>1</v>
      </c>
      <c r="H90" s="65">
        <v>3371</v>
      </c>
      <c r="I90" s="63">
        <f t="shared" si="6"/>
        <v>3371</v>
      </c>
    </row>
    <row r="91" spans="1:9" x14ac:dyDescent="0.25">
      <c r="A91" s="86" t="s">
        <v>240</v>
      </c>
      <c r="B91" s="87"/>
      <c r="C91" s="87"/>
      <c r="D91" s="87"/>
      <c r="E91" s="87"/>
      <c r="F91" s="87"/>
      <c r="G91" s="87"/>
      <c r="H91" s="87"/>
      <c r="I91" s="71">
        <f>SUM(I85:I90)</f>
        <v>2112031</v>
      </c>
    </row>
    <row r="92" spans="1:9" ht="15" customHeight="1" x14ac:dyDescent="0.25">
      <c r="A92" s="91" t="s">
        <v>203</v>
      </c>
      <c r="B92" s="92"/>
      <c r="C92" s="92"/>
      <c r="D92" s="92"/>
      <c r="E92" s="92"/>
      <c r="F92" s="92"/>
      <c r="G92" s="92"/>
      <c r="H92" s="92"/>
      <c r="I92" s="93"/>
    </row>
    <row r="93" spans="1:9" ht="28.5" x14ac:dyDescent="0.25">
      <c r="A93" s="34">
        <v>1</v>
      </c>
      <c r="B93" s="32" t="s">
        <v>20</v>
      </c>
      <c r="C93" s="33" t="s">
        <v>17</v>
      </c>
      <c r="D93" s="33" t="s">
        <v>18</v>
      </c>
      <c r="E93" s="34" t="s">
        <v>204</v>
      </c>
      <c r="F93" s="34" t="s">
        <v>196</v>
      </c>
      <c r="G93" s="57">
        <v>1</v>
      </c>
      <c r="H93" s="65">
        <v>85956</v>
      </c>
      <c r="I93" s="63">
        <f>H93*G93</f>
        <v>85956</v>
      </c>
    </row>
    <row r="94" spans="1:9" ht="28.5" x14ac:dyDescent="0.25">
      <c r="A94" s="34">
        <v>2</v>
      </c>
      <c r="B94" s="32" t="s">
        <v>4</v>
      </c>
      <c r="C94" s="33" t="s">
        <v>7</v>
      </c>
      <c r="D94" s="33" t="s">
        <v>205</v>
      </c>
      <c r="E94" s="34" t="s">
        <v>206</v>
      </c>
      <c r="F94" s="34" t="s">
        <v>194</v>
      </c>
      <c r="G94" s="57">
        <v>1</v>
      </c>
      <c r="H94" s="65">
        <v>556188</v>
      </c>
      <c r="I94" s="63">
        <f t="shared" ref="I94:I101" si="7">H94*G94</f>
        <v>556188</v>
      </c>
    </row>
    <row r="95" spans="1:9" ht="28.5" x14ac:dyDescent="0.25">
      <c r="A95" s="34">
        <v>3</v>
      </c>
      <c r="B95" s="32" t="s">
        <v>4</v>
      </c>
      <c r="C95" s="33" t="s">
        <v>207</v>
      </c>
      <c r="D95" s="33" t="s">
        <v>205</v>
      </c>
      <c r="E95" s="34" t="s">
        <v>206</v>
      </c>
      <c r="F95" s="34" t="s">
        <v>166</v>
      </c>
      <c r="G95" s="57">
        <v>1</v>
      </c>
      <c r="H95" s="65">
        <v>556188</v>
      </c>
      <c r="I95" s="63">
        <f t="shared" si="7"/>
        <v>556188</v>
      </c>
    </row>
    <row r="96" spans="1:9" x14ac:dyDescent="0.25">
      <c r="A96" s="34">
        <v>4</v>
      </c>
      <c r="B96" s="32" t="s">
        <v>49</v>
      </c>
      <c r="C96" s="33" t="s">
        <v>25</v>
      </c>
      <c r="D96" s="33">
        <v>1130</v>
      </c>
      <c r="E96" s="34">
        <v>70100012891</v>
      </c>
      <c r="F96" s="34" t="s">
        <v>208</v>
      </c>
      <c r="G96" s="57">
        <v>1</v>
      </c>
      <c r="H96" s="65">
        <v>116294</v>
      </c>
      <c r="I96" s="63">
        <f t="shared" si="7"/>
        <v>116294</v>
      </c>
    </row>
    <row r="97" spans="1:9" x14ac:dyDescent="0.25">
      <c r="A97" s="34">
        <v>5</v>
      </c>
      <c r="B97" s="32" t="s">
        <v>49</v>
      </c>
      <c r="C97" s="33" t="s">
        <v>25</v>
      </c>
      <c r="D97" s="33">
        <v>1130</v>
      </c>
      <c r="E97" s="34">
        <v>70100012891</v>
      </c>
      <c r="F97" s="34" t="s">
        <v>138</v>
      </c>
      <c r="G97" s="57">
        <v>1</v>
      </c>
      <c r="H97" s="65">
        <v>3371</v>
      </c>
      <c r="I97" s="63">
        <f t="shared" si="7"/>
        <v>3371</v>
      </c>
    </row>
    <row r="98" spans="1:9" x14ac:dyDescent="0.25">
      <c r="A98" s="34">
        <v>6</v>
      </c>
      <c r="B98" s="32" t="s">
        <v>49</v>
      </c>
      <c r="C98" s="33" t="s">
        <v>50</v>
      </c>
      <c r="D98" s="33" t="s">
        <v>75</v>
      </c>
      <c r="E98" s="34" t="s">
        <v>209</v>
      </c>
      <c r="F98" s="34" t="s">
        <v>208</v>
      </c>
      <c r="G98" s="57">
        <v>1</v>
      </c>
      <c r="H98" s="65">
        <v>116294</v>
      </c>
      <c r="I98" s="63">
        <f t="shared" si="7"/>
        <v>116294</v>
      </c>
    </row>
    <row r="99" spans="1:9" x14ac:dyDescent="0.25">
      <c r="A99" s="34">
        <v>7</v>
      </c>
      <c r="B99" s="32" t="s">
        <v>29</v>
      </c>
      <c r="C99" s="33" t="s">
        <v>210</v>
      </c>
      <c r="D99" s="33" t="s">
        <v>211</v>
      </c>
      <c r="E99" s="34" t="s">
        <v>146</v>
      </c>
      <c r="F99" s="34" t="s">
        <v>212</v>
      </c>
      <c r="G99" s="57">
        <v>1</v>
      </c>
      <c r="H99" s="65">
        <v>353938</v>
      </c>
      <c r="I99" s="63">
        <f t="shared" si="7"/>
        <v>353938</v>
      </c>
    </row>
    <row r="100" spans="1:9" x14ac:dyDescent="0.25">
      <c r="A100" s="34">
        <v>8</v>
      </c>
      <c r="B100" s="32" t="s">
        <v>29</v>
      </c>
      <c r="C100" s="33" t="s">
        <v>34</v>
      </c>
      <c r="D100" s="33" t="s">
        <v>213</v>
      </c>
      <c r="E100" s="34" t="s">
        <v>212</v>
      </c>
      <c r="F100" s="34" t="s">
        <v>212</v>
      </c>
      <c r="G100" s="57">
        <v>1</v>
      </c>
      <c r="H100" s="65">
        <v>609000</v>
      </c>
      <c r="I100" s="63">
        <f t="shared" si="7"/>
        <v>609000</v>
      </c>
    </row>
    <row r="101" spans="1:9" x14ac:dyDescent="0.25">
      <c r="A101" s="34">
        <v>9</v>
      </c>
      <c r="B101" s="32" t="s">
        <v>26</v>
      </c>
      <c r="C101" s="33" t="s">
        <v>17</v>
      </c>
      <c r="D101" s="33" t="s">
        <v>67</v>
      </c>
      <c r="E101" s="34" t="s">
        <v>146</v>
      </c>
      <c r="F101" s="34" t="s">
        <v>214</v>
      </c>
      <c r="G101" s="57">
        <v>1</v>
      </c>
      <c r="H101" s="65">
        <v>273038</v>
      </c>
      <c r="I101" s="63">
        <f t="shared" si="7"/>
        <v>273038</v>
      </c>
    </row>
    <row r="102" spans="1:9" ht="21.95" customHeight="1" x14ac:dyDescent="0.25">
      <c r="A102" s="86" t="s">
        <v>241</v>
      </c>
      <c r="B102" s="87"/>
      <c r="C102" s="87"/>
      <c r="D102" s="87"/>
      <c r="E102" s="87"/>
      <c r="F102" s="87"/>
      <c r="G102" s="87"/>
      <c r="H102" s="87"/>
      <c r="I102" s="66">
        <f>SUM(I93:I101)</f>
        <v>2670267</v>
      </c>
    </row>
    <row r="103" spans="1:9" ht="15" customHeight="1" x14ac:dyDescent="0.25">
      <c r="A103" s="91" t="s">
        <v>215</v>
      </c>
      <c r="B103" s="92"/>
      <c r="C103" s="92"/>
      <c r="D103" s="92"/>
      <c r="E103" s="92"/>
      <c r="F103" s="92"/>
      <c r="G103" s="92"/>
      <c r="H103" s="92"/>
      <c r="I103" s="93"/>
    </row>
    <row r="104" spans="1:9" ht="28.5" x14ac:dyDescent="0.25">
      <c r="A104" s="34">
        <v>1</v>
      </c>
      <c r="B104" s="32" t="s">
        <v>20</v>
      </c>
      <c r="C104" s="33" t="s">
        <v>80</v>
      </c>
      <c r="D104" s="33" t="s">
        <v>97</v>
      </c>
      <c r="E104" s="34" t="s">
        <v>216</v>
      </c>
      <c r="F104" s="34" t="s">
        <v>115</v>
      </c>
      <c r="G104" s="57">
        <v>1</v>
      </c>
      <c r="H104" s="65">
        <v>212025</v>
      </c>
      <c r="I104" s="63">
        <f>H104*G104</f>
        <v>212025</v>
      </c>
    </row>
    <row r="105" spans="1:9" ht="28.5" x14ac:dyDescent="0.25">
      <c r="A105" s="34">
        <v>2</v>
      </c>
      <c r="B105" s="32" t="s">
        <v>20</v>
      </c>
      <c r="C105" s="33" t="s">
        <v>80</v>
      </c>
      <c r="D105" s="33" t="s">
        <v>97</v>
      </c>
      <c r="E105" s="34" t="s">
        <v>216</v>
      </c>
      <c r="F105" s="34" t="s">
        <v>217</v>
      </c>
      <c r="G105" s="57">
        <v>1</v>
      </c>
      <c r="H105" s="65">
        <v>114271</v>
      </c>
      <c r="I105" s="63">
        <f t="shared" ref="I105:I106" si="8">H105*G105</f>
        <v>114271</v>
      </c>
    </row>
    <row r="106" spans="1:9" ht="28.5" x14ac:dyDescent="0.25">
      <c r="A106" s="34">
        <v>3</v>
      </c>
      <c r="B106" s="32" t="s">
        <v>20</v>
      </c>
      <c r="C106" s="33" t="s">
        <v>80</v>
      </c>
      <c r="D106" s="33" t="s">
        <v>97</v>
      </c>
      <c r="E106" s="34" t="s">
        <v>216</v>
      </c>
      <c r="F106" s="34" t="s">
        <v>113</v>
      </c>
      <c r="G106" s="57">
        <v>1</v>
      </c>
      <c r="H106" s="65">
        <v>111238</v>
      </c>
      <c r="I106" s="63">
        <f t="shared" si="8"/>
        <v>111238</v>
      </c>
    </row>
    <row r="107" spans="1:9" x14ac:dyDescent="0.25">
      <c r="A107" s="86" t="s">
        <v>242</v>
      </c>
      <c r="B107" s="87"/>
      <c r="C107" s="87"/>
      <c r="D107" s="87"/>
      <c r="E107" s="87"/>
      <c r="F107" s="87"/>
      <c r="G107" s="87"/>
      <c r="H107" s="87"/>
      <c r="I107" s="66">
        <f>SUM(I104:I106)</f>
        <v>437534</v>
      </c>
    </row>
    <row r="108" spans="1:9" ht="15" customHeight="1" x14ac:dyDescent="0.25">
      <c r="A108" s="91" t="s">
        <v>218</v>
      </c>
      <c r="B108" s="92"/>
      <c r="C108" s="92"/>
      <c r="D108" s="92"/>
      <c r="E108" s="92"/>
      <c r="F108" s="92"/>
      <c r="G108" s="92"/>
      <c r="H108" s="92"/>
      <c r="I108" s="93"/>
    </row>
    <row r="109" spans="1:9" ht="28.5" x14ac:dyDescent="0.25">
      <c r="A109" s="34">
        <v>1</v>
      </c>
      <c r="B109" s="32" t="s">
        <v>4</v>
      </c>
      <c r="C109" s="33" t="s">
        <v>144</v>
      </c>
      <c r="D109" s="33" t="s">
        <v>6</v>
      </c>
      <c r="E109" s="34" t="s">
        <v>219</v>
      </c>
      <c r="F109" s="34" t="s">
        <v>111</v>
      </c>
      <c r="G109" s="57">
        <v>1</v>
      </c>
      <c r="H109" s="65">
        <v>879788</v>
      </c>
      <c r="I109" s="63">
        <f>H109*G109</f>
        <v>879788</v>
      </c>
    </row>
    <row r="110" spans="1:9" ht="28.5" x14ac:dyDescent="0.25">
      <c r="A110" s="34">
        <v>2</v>
      </c>
      <c r="B110" s="32" t="s">
        <v>20</v>
      </c>
      <c r="C110" s="33" t="s">
        <v>14</v>
      </c>
      <c r="D110" s="33" t="s">
        <v>220</v>
      </c>
      <c r="E110" s="34" t="s">
        <v>221</v>
      </c>
      <c r="F110" s="34" t="s">
        <v>111</v>
      </c>
      <c r="G110" s="57">
        <v>1</v>
      </c>
      <c r="H110" s="65">
        <v>226267</v>
      </c>
      <c r="I110" s="63">
        <f t="shared" ref="I110:I111" si="9">H110*G110</f>
        <v>226267</v>
      </c>
    </row>
    <row r="111" spans="1:9" x14ac:dyDescent="0.25">
      <c r="A111" s="34">
        <v>3</v>
      </c>
      <c r="B111" s="32" t="s">
        <v>35</v>
      </c>
      <c r="C111" s="33" t="s">
        <v>63</v>
      </c>
      <c r="D111" s="33" t="s">
        <v>64</v>
      </c>
      <c r="E111" s="34">
        <v>93688</v>
      </c>
      <c r="F111" s="34" t="s">
        <v>222</v>
      </c>
      <c r="G111" s="57">
        <v>1</v>
      </c>
      <c r="H111" s="65">
        <v>548100</v>
      </c>
      <c r="I111" s="63">
        <f t="shared" si="9"/>
        <v>548100</v>
      </c>
    </row>
    <row r="112" spans="1:9" x14ac:dyDescent="0.25">
      <c r="A112" s="86" t="s">
        <v>243</v>
      </c>
      <c r="B112" s="87"/>
      <c r="C112" s="87"/>
      <c r="D112" s="87"/>
      <c r="E112" s="87"/>
      <c r="F112" s="87"/>
      <c r="G112" s="87"/>
      <c r="H112" s="87"/>
      <c r="I112" s="64">
        <f>SUM(I109:I111)</f>
        <v>1654155</v>
      </c>
    </row>
    <row r="113" spans="1:9" ht="15" customHeight="1" x14ac:dyDescent="0.25">
      <c r="A113" s="100" t="s">
        <v>223</v>
      </c>
      <c r="B113" s="101"/>
      <c r="C113" s="101"/>
      <c r="D113" s="101"/>
      <c r="E113" s="101"/>
      <c r="F113" s="101"/>
      <c r="G113" s="101"/>
      <c r="H113" s="101"/>
      <c r="I113" s="105"/>
    </row>
    <row r="114" spans="1:9" x14ac:dyDescent="0.25">
      <c r="A114" s="34">
        <v>1</v>
      </c>
      <c r="B114" s="32" t="s">
        <v>81</v>
      </c>
      <c r="C114" s="33" t="s">
        <v>82</v>
      </c>
      <c r="D114" s="33" t="s">
        <v>83</v>
      </c>
      <c r="E114" s="34" t="s">
        <v>84</v>
      </c>
      <c r="F114" s="49" t="s">
        <v>111</v>
      </c>
      <c r="G114" s="57">
        <v>1</v>
      </c>
      <c r="H114" s="65">
        <v>1213500</v>
      </c>
      <c r="I114" s="63">
        <f>H114*G114</f>
        <v>1213500</v>
      </c>
    </row>
    <row r="115" spans="1:9" ht="28.5" x14ac:dyDescent="0.25">
      <c r="A115" s="34">
        <v>2</v>
      </c>
      <c r="B115" s="32" t="s">
        <v>85</v>
      </c>
      <c r="C115" s="33" t="s">
        <v>48</v>
      </c>
      <c r="D115" s="33" t="s">
        <v>18</v>
      </c>
      <c r="E115" s="34" t="s">
        <v>86</v>
      </c>
      <c r="F115" s="49" t="s">
        <v>113</v>
      </c>
      <c r="G115" s="57">
        <v>1</v>
      </c>
      <c r="H115" s="65">
        <v>85956</v>
      </c>
      <c r="I115" s="63">
        <f t="shared" ref="I115:I117" si="10">H115*G115</f>
        <v>85956</v>
      </c>
    </row>
    <row r="116" spans="1:9" x14ac:dyDescent="0.25">
      <c r="A116" s="34">
        <v>3</v>
      </c>
      <c r="B116" s="32" t="s">
        <v>87</v>
      </c>
      <c r="C116" s="33" t="s">
        <v>55</v>
      </c>
      <c r="D116" s="33" t="s">
        <v>52</v>
      </c>
      <c r="E116" s="34">
        <v>50727185251</v>
      </c>
      <c r="F116" s="49" t="s">
        <v>224</v>
      </c>
      <c r="G116" s="57">
        <v>1</v>
      </c>
      <c r="H116" s="65">
        <v>111238</v>
      </c>
      <c r="I116" s="63">
        <f t="shared" si="10"/>
        <v>111238</v>
      </c>
    </row>
    <row r="117" spans="1:9" ht="42.75" x14ac:dyDescent="0.25">
      <c r="A117" s="34">
        <v>4</v>
      </c>
      <c r="B117" s="32" t="s">
        <v>89</v>
      </c>
      <c r="C117" s="33" t="s">
        <v>90</v>
      </c>
      <c r="D117" s="33">
        <v>97610</v>
      </c>
      <c r="E117" s="34">
        <v>7394600506</v>
      </c>
      <c r="F117" s="49" t="s">
        <v>112</v>
      </c>
      <c r="G117" s="57">
        <v>1</v>
      </c>
      <c r="H117" s="65">
        <v>556188</v>
      </c>
      <c r="I117" s="63">
        <f t="shared" si="10"/>
        <v>556188</v>
      </c>
    </row>
    <row r="118" spans="1:9" x14ac:dyDescent="0.25">
      <c r="A118" s="86" t="s">
        <v>244</v>
      </c>
      <c r="B118" s="87"/>
      <c r="C118" s="87"/>
      <c r="D118" s="87"/>
      <c r="E118" s="87"/>
      <c r="F118" s="87"/>
      <c r="G118" s="87"/>
      <c r="H118" s="87"/>
      <c r="I118" s="66">
        <f>SUM(I114:I117)</f>
        <v>1966882</v>
      </c>
    </row>
    <row r="119" spans="1:9" ht="15" customHeight="1" x14ac:dyDescent="0.25">
      <c r="A119" s="91" t="s">
        <v>91</v>
      </c>
      <c r="B119" s="92"/>
      <c r="C119" s="92"/>
      <c r="D119" s="92"/>
      <c r="E119" s="92"/>
      <c r="F119" s="92"/>
      <c r="G119" s="92"/>
      <c r="H119" s="92"/>
      <c r="I119" s="93"/>
    </row>
    <row r="120" spans="1:9" x14ac:dyDescent="0.25">
      <c r="A120" s="34">
        <v>1</v>
      </c>
      <c r="B120" s="32" t="s">
        <v>92</v>
      </c>
      <c r="C120" s="33" t="s">
        <v>7</v>
      </c>
      <c r="D120" s="33">
        <v>97610</v>
      </c>
      <c r="E120" s="34">
        <v>73946000513</v>
      </c>
      <c r="F120" s="34" t="s">
        <v>112</v>
      </c>
      <c r="G120" s="57">
        <v>1</v>
      </c>
      <c r="H120" s="65">
        <v>556188</v>
      </c>
      <c r="I120" s="63">
        <f>H120*G120</f>
        <v>556188</v>
      </c>
    </row>
    <row r="121" spans="1:9" x14ac:dyDescent="0.25">
      <c r="A121" s="34">
        <v>2</v>
      </c>
      <c r="B121" s="32" t="s">
        <v>92</v>
      </c>
      <c r="C121" s="33" t="s">
        <v>7</v>
      </c>
      <c r="D121" s="33">
        <v>97610</v>
      </c>
      <c r="E121" s="34">
        <v>73946000513</v>
      </c>
      <c r="F121" s="34" t="s">
        <v>166</v>
      </c>
      <c r="G121" s="57">
        <v>1</v>
      </c>
      <c r="H121" s="65">
        <v>556188</v>
      </c>
      <c r="I121" s="63">
        <f t="shared" ref="I121:I124" si="11">H121*G121</f>
        <v>556188</v>
      </c>
    </row>
    <row r="122" spans="1:9" ht="28.5" x14ac:dyDescent="0.25">
      <c r="A122" s="34">
        <v>3</v>
      </c>
      <c r="B122" s="32" t="s">
        <v>70</v>
      </c>
      <c r="C122" s="33" t="s">
        <v>93</v>
      </c>
      <c r="D122" s="33" t="s">
        <v>94</v>
      </c>
      <c r="E122" s="34" t="s">
        <v>95</v>
      </c>
      <c r="F122" s="34" t="s">
        <v>225</v>
      </c>
      <c r="G122" s="57">
        <v>1</v>
      </c>
      <c r="H122" s="65">
        <v>879788</v>
      </c>
      <c r="I122" s="63">
        <f t="shared" si="11"/>
        <v>879788</v>
      </c>
    </row>
    <row r="123" spans="1:9" ht="28.5" x14ac:dyDescent="0.25">
      <c r="A123" s="34">
        <v>4</v>
      </c>
      <c r="B123" s="32" t="s">
        <v>59</v>
      </c>
      <c r="C123" s="33" t="s">
        <v>17</v>
      </c>
      <c r="D123" s="33" t="s">
        <v>18</v>
      </c>
      <c r="E123" s="34" t="s">
        <v>96</v>
      </c>
      <c r="F123" s="34" t="s">
        <v>226</v>
      </c>
      <c r="G123" s="57">
        <v>1</v>
      </c>
      <c r="H123" s="65">
        <v>85956</v>
      </c>
      <c r="I123" s="63">
        <f t="shared" si="11"/>
        <v>85956</v>
      </c>
    </row>
    <row r="124" spans="1:9" x14ac:dyDescent="0.25">
      <c r="A124" s="34">
        <v>5</v>
      </c>
      <c r="B124" s="32" t="s">
        <v>35</v>
      </c>
      <c r="C124" s="33" t="s">
        <v>88</v>
      </c>
      <c r="D124" s="33" t="s">
        <v>56</v>
      </c>
      <c r="E124" s="34" t="s">
        <v>62</v>
      </c>
      <c r="F124" s="34" t="s">
        <v>227</v>
      </c>
      <c r="G124" s="57">
        <v>1</v>
      </c>
      <c r="H124" s="65">
        <v>182025</v>
      </c>
      <c r="I124" s="63">
        <f t="shared" si="11"/>
        <v>182025</v>
      </c>
    </row>
    <row r="125" spans="1:9" x14ac:dyDescent="0.25">
      <c r="A125" s="86" t="s">
        <v>245</v>
      </c>
      <c r="B125" s="87"/>
      <c r="C125" s="87"/>
      <c r="D125" s="87"/>
      <c r="E125" s="87"/>
      <c r="F125" s="87"/>
      <c r="G125" s="87"/>
      <c r="H125" s="87"/>
      <c r="I125" s="66">
        <f>SUM(I120:I124)</f>
        <v>2260145</v>
      </c>
    </row>
    <row r="126" spans="1:9" ht="15" customHeight="1" x14ac:dyDescent="0.25">
      <c r="A126" s="88" t="s">
        <v>228</v>
      </c>
      <c r="B126" s="89"/>
      <c r="C126" s="89"/>
      <c r="D126" s="89"/>
      <c r="E126" s="89"/>
      <c r="F126" s="89"/>
      <c r="G126" s="89"/>
      <c r="H126" s="89"/>
      <c r="I126" s="90"/>
    </row>
    <row r="127" spans="1:9" ht="29.25" x14ac:dyDescent="0.25">
      <c r="A127" s="34">
        <v>1</v>
      </c>
      <c r="B127" s="50" t="s">
        <v>70</v>
      </c>
      <c r="C127" s="33" t="s">
        <v>5</v>
      </c>
      <c r="D127" s="33" t="s">
        <v>6</v>
      </c>
      <c r="E127" s="34">
        <v>58990038727</v>
      </c>
      <c r="F127" s="34" t="s">
        <v>111</v>
      </c>
      <c r="G127" s="57">
        <v>1</v>
      </c>
      <c r="H127" s="65">
        <v>879788</v>
      </c>
      <c r="I127" s="63">
        <f>H127*G127</f>
        <v>879788</v>
      </c>
    </row>
    <row r="128" spans="1:9" ht="29.25" x14ac:dyDescent="0.25">
      <c r="A128" s="34">
        <v>2</v>
      </c>
      <c r="B128" s="50" t="s">
        <v>70</v>
      </c>
      <c r="C128" s="33" t="s">
        <v>7</v>
      </c>
      <c r="D128" s="33"/>
      <c r="E128" s="34">
        <v>73946000499</v>
      </c>
      <c r="F128" s="34" t="s">
        <v>112</v>
      </c>
      <c r="G128" s="57">
        <v>1</v>
      </c>
      <c r="H128" s="65">
        <v>556188</v>
      </c>
      <c r="I128" s="63">
        <f t="shared" ref="I128:I130" si="12">H128*G128</f>
        <v>556188</v>
      </c>
    </row>
    <row r="129" spans="1:11" ht="28.5" x14ac:dyDescent="0.25">
      <c r="A129" s="34">
        <v>3</v>
      </c>
      <c r="B129" s="32" t="s">
        <v>98</v>
      </c>
      <c r="C129" s="33" t="s">
        <v>30</v>
      </c>
      <c r="D129" s="33">
        <v>60814</v>
      </c>
      <c r="E129" s="34" t="s">
        <v>23</v>
      </c>
      <c r="F129" s="34" t="s">
        <v>229</v>
      </c>
      <c r="G129" s="57">
        <v>1</v>
      </c>
      <c r="H129" s="65">
        <v>413804</v>
      </c>
      <c r="I129" s="63">
        <f t="shared" si="12"/>
        <v>413804</v>
      </c>
    </row>
    <row r="130" spans="1:11" ht="28.5" x14ac:dyDescent="0.25">
      <c r="A130" s="34">
        <v>4</v>
      </c>
      <c r="B130" s="32" t="s">
        <v>98</v>
      </c>
      <c r="C130" s="33" t="s">
        <v>30</v>
      </c>
      <c r="D130" s="33">
        <v>60814</v>
      </c>
      <c r="E130" s="34" t="s">
        <v>23</v>
      </c>
      <c r="F130" s="34" t="s">
        <v>229</v>
      </c>
      <c r="G130" s="57">
        <v>1</v>
      </c>
      <c r="H130" s="65">
        <v>413804</v>
      </c>
      <c r="I130" s="63">
        <f t="shared" si="12"/>
        <v>413804</v>
      </c>
    </row>
    <row r="131" spans="1:11" x14ac:dyDescent="0.25">
      <c r="A131" s="72" t="s">
        <v>246</v>
      </c>
      <c r="B131" s="73"/>
      <c r="C131" s="73"/>
      <c r="D131" s="73"/>
      <c r="E131" s="73"/>
      <c r="F131" s="73"/>
      <c r="G131" s="73"/>
      <c r="H131" s="74"/>
      <c r="I131" s="70">
        <f>SUM(I127:I130)</f>
        <v>2263584</v>
      </c>
    </row>
    <row r="132" spans="1:11" x14ac:dyDescent="0.25">
      <c r="A132" s="75" t="s">
        <v>247</v>
      </c>
      <c r="B132" s="76"/>
      <c r="C132" s="76"/>
      <c r="D132" s="76"/>
      <c r="E132" s="76"/>
      <c r="F132" s="76"/>
      <c r="G132" s="76"/>
      <c r="H132" s="77"/>
      <c r="I132" s="66">
        <f>I131+I118+I112+I107+I102+I91+I83+I73+I64+I44+I25+I20+I125+I48</f>
        <v>33658528</v>
      </c>
      <c r="K132" s="69"/>
    </row>
    <row r="133" spans="1:11" x14ac:dyDescent="0.25">
      <c r="A133" s="78" t="s">
        <v>248</v>
      </c>
      <c r="B133" s="79"/>
      <c r="C133" s="79"/>
      <c r="D133" s="79"/>
      <c r="E133" s="79"/>
      <c r="F133" s="79"/>
      <c r="G133" s="79"/>
      <c r="H133" s="80"/>
      <c r="I133" s="66">
        <f>(I132-I48-I44-I131)*19%</f>
        <v>4583377.5999999996</v>
      </c>
      <c r="K133" s="69"/>
    </row>
    <row r="134" spans="1:11" x14ac:dyDescent="0.25">
      <c r="A134" s="81" t="s">
        <v>249</v>
      </c>
      <c r="B134" s="82"/>
      <c r="C134" s="82"/>
      <c r="D134" s="82"/>
      <c r="E134" s="82"/>
      <c r="F134" s="82"/>
      <c r="G134" s="82"/>
      <c r="H134" s="83"/>
      <c r="I134" s="66">
        <f>I132+I133</f>
        <v>38241905.600000001</v>
      </c>
    </row>
    <row r="135" spans="1:11" x14ac:dyDescent="0.25">
      <c r="A135" s="51"/>
      <c r="B135" s="51"/>
      <c r="C135" s="52"/>
      <c r="D135" s="52"/>
      <c r="E135" s="53"/>
      <c r="F135" s="53"/>
      <c r="G135" s="51"/>
      <c r="H135" s="51"/>
    </row>
  </sheetData>
  <mergeCells count="37">
    <mergeCell ref="A4:I4"/>
    <mergeCell ref="A65:I65"/>
    <mergeCell ref="A108:I108"/>
    <mergeCell ref="A113:I113"/>
    <mergeCell ref="A119:I119"/>
    <mergeCell ref="A112:H112"/>
    <mergeCell ref="A118:H118"/>
    <mergeCell ref="A125:H125"/>
    <mergeCell ref="A1:B3"/>
    <mergeCell ref="A26:G26"/>
    <mergeCell ref="A6:I6"/>
    <mergeCell ref="A21:I21"/>
    <mergeCell ref="A45:I45"/>
    <mergeCell ref="C1:I1"/>
    <mergeCell ref="C2:I2"/>
    <mergeCell ref="D3:E3"/>
    <mergeCell ref="F3:I3"/>
    <mergeCell ref="A25:H25"/>
    <mergeCell ref="A20:H20"/>
    <mergeCell ref="A44:H44"/>
    <mergeCell ref="A49:I49"/>
    <mergeCell ref="A131:H131"/>
    <mergeCell ref="A132:H132"/>
    <mergeCell ref="A133:H133"/>
    <mergeCell ref="A134:H134"/>
    <mergeCell ref="A48:H48"/>
    <mergeCell ref="A64:H64"/>
    <mergeCell ref="A73:H73"/>
    <mergeCell ref="A83:H83"/>
    <mergeCell ref="A91:H91"/>
    <mergeCell ref="A126:I126"/>
    <mergeCell ref="A74:I74"/>
    <mergeCell ref="A84:I84"/>
    <mergeCell ref="A92:I92"/>
    <mergeCell ref="A103:I103"/>
    <mergeCell ref="A102:H102"/>
    <mergeCell ref="A107:H10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Repuestos e insumos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Arturo Silva Alarcon</dc:creator>
  <cp:lastModifiedBy>Lina Marcela Davila Estrada</cp:lastModifiedBy>
  <dcterms:created xsi:type="dcterms:W3CDTF">2023-03-29T20:26:43Z</dcterms:created>
  <dcterms:modified xsi:type="dcterms:W3CDTF">2024-07-18T19:59:51Z</dcterms:modified>
</cp:coreProperties>
</file>