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ojicag\Documents\Justicia Restaurativa\"/>
    </mc:Choice>
  </mc:AlternateContent>
  <bookViews>
    <workbookView xWindow="0" yWindow="0" windowWidth="28800" windowHeight="12330" activeTab="1"/>
  </bookViews>
  <sheets>
    <sheet name="SMMLV" sheetId="12" r:id="rId1"/>
    <sheet name="EXP PROPONENTE" sheetId="11" r:id="rId2"/>
    <sheet name="Hoja1" sheetId="1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4" i="11" l="1"/>
  <c r="W52" i="11" l="1"/>
  <c r="W51" i="11"/>
  <c r="W50" i="11"/>
  <c r="W49" i="11"/>
  <c r="W42" i="11"/>
  <c r="W41" i="11"/>
  <c r="W40" i="11"/>
  <c r="W39" i="11"/>
  <c r="Q21" i="11"/>
  <c r="R21" i="11" s="1"/>
  <c r="Q22" i="11" l="1"/>
  <c r="R22" i="11" s="1"/>
  <c r="Q23" i="11"/>
  <c r="R23" i="11" s="1"/>
  <c r="R24" i="11"/>
  <c r="Q25" i="11"/>
  <c r="R25" i="11" s="1"/>
  <c r="Q26" i="11"/>
  <c r="R26" i="11" s="1"/>
  <c r="Q27" i="11"/>
  <c r="R27" i="11" s="1"/>
  <c r="Q28" i="11"/>
  <c r="R28" i="11" s="1"/>
  <c r="Q29" i="11"/>
  <c r="R29" i="11" s="1"/>
  <c r="Q30" i="11"/>
  <c r="R30" i="11" s="1"/>
  <c r="R31" i="11" l="1"/>
  <c r="R33" i="11" s="1"/>
</calcChain>
</file>

<file path=xl/comments1.xml><?xml version="1.0" encoding="utf-8"?>
<comments xmlns="http://schemas.openxmlformats.org/spreadsheetml/2006/main">
  <authors>
    <author>tc={D42CEB24-5B89-4189-A81E-0430A9436E5E}</author>
  </authors>
  <commentList>
    <comment ref="J20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Estos dos códigos no están incluidos dentro del proceso. Por favor validar</t>
        </r>
      </text>
    </comment>
  </commentList>
</comments>
</file>

<file path=xl/sharedStrings.xml><?xml version="1.0" encoding="utf-8"?>
<sst xmlns="http://schemas.openxmlformats.org/spreadsheetml/2006/main" count="54" uniqueCount="44">
  <si>
    <t>Año</t>
  </si>
  <si>
    <t>Salario Mínimo</t>
  </si>
  <si>
    <t>(Pesos Colombianos)</t>
  </si>
  <si>
    <t>Rama Judicial del Poder Público</t>
  </si>
  <si>
    <t>Consejo Superior de la Judicatura</t>
  </si>
  <si>
    <t>Dirección Ejecutiva de Administración Judicial</t>
  </si>
  <si>
    <t>EXPERIENCIA DEL PROPONENTE</t>
  </si>
  <si>
    <t>NUMERO DE PROCESO:</t>
  </si>
  <si>
    <t>CM-05-2024</t>
  </si>
  <si>
    <t>OBJETO DEL PROCESO:</t>
  </si>
  <si>
    <t>Realizar un estudio de investigación aplicada sobre el avance y apropiación en la implementación de la justicia restaurativa y terapéutica en el sistema penal acusatorio y sistema de responsabilidad penal para adolescentes, definir orientaciones para la sensibilización y aplicación voluntaria de los enfoques de justicia restaurativa y terapéutica en los procesos penales</t>
  </si>
  <si>
    <t xml:space="preserve">NOMBRE DEL PROPONENTE: </t>
  </si>
  <si>
    <t>Integrantes:</t>
  </si>
  <si>
    <t>N/A</t>
  </si>
  <si>
    <t>EXPERIENCIA ESPECIFICA HABILITANTE</t>
  </si>
  <si>
    <t>OBSERVACIONES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</si>
  <si>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</si>
  <si>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</si>
  <si>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</si>
  <si>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</si>
  <si>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</si>
  <si>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UNSPSC</t>
  </si>
  <si>
    <t>Valor reportado en el contrato en SMMLV que aparece en el RUP</t>
  </si>
  <si>
    <t>Porcentaje de Participación en el Contrato que registra el RUP</t>
  </si>
  <si>
    <t>Nombre del integrante de la figura asociativa que presenta el RUP</t>
  </si>
  <si>
    <t>Objeto del Contrato</t>
  </si>
  <si>
    <t>Valor del contrato o actividades</t>
  </si>
  <si>
    <t>Año de Terminación del Contrato</t>
  </si>
  <si>
    <t>Valor en SMMLV
(La conversión se realiza con el SMMLV del año
de terminación del contrato)</t>
  </si>
  <si>
    <t>Valor ponderado de acuerdo con la participación en el contrato en SMMLV</t>
  </si>
  <si>
    <t>TOTAL (SMMLV)</t>
  </si>
  <si>
    <t>SMMLV Min</t>
  </si>
  <si>
    <t>Los contratos aportados para puntuar NO deben ser los mismos contratos presentados para acreditar la experiencia específica habilitante del proponente</t>
  </si>
  <si>
    <t>Experiencia Especifica Adicional Puntuable del Proponente</t>
  </si>
  <si>
    <t>Los proponentes, para acreditar la experiencia especifica habilitante deben presentar máximo cinco (5) certificaciones de contratos ejecutados y relacionados en el RUP y clasificados en cualquiera de los códigos UNSPSC descritos en la siguiente tabla, y cuya sumatoria de los contratos debe ser igual o superior al 50% del presupuesto estimado para la presente contratación, expresado en SMMLV. 
Investigación socio jurídica o justicia o derecho penal o de justicia restaurativa y terapéutica y/o
evaluaciones de impacto en el sector justicia</t>
  </si>
  <si>
    <t>Fecha de Terminación del Contrato</t>
  </si>
  <si>
    <t>SI</t>
  </si>
  <si>
    <t>NO</t>
  </si>
  <si>
    <t>CONTRATOS</t>
  </si>
  <si>
    <t>PUBLICACIONES</t>
  </si>
  <si>
    <r>
      <t xml:space="preserve">Se asignarán 6 puntos por cada certificación de contrato de experiencia específica adicional a los aportados como requisito habilitante. Los contratos deben haberse ejecutados durante los últimos cinco (5) años, contados a partir de la fecha de cierre del presente proceso.
</t>
    </r>
    <r>
      <rPr>
        <b/>
        <sz val="9"/>
        <rFont val="Arial"/>
        <family val="2"/>
      </rPr>
      <t xml:space="preserve">Investigación socio jurídica o justicia o derecho penal o de justicia restaurativa y terapéutica y/o
evaluaciones de impacto en el sector justicia
</t>
    </r>
    <r>
      <rPr>
        <sz val="9"/>
        <rFont val="Arial"/>
        <family val="2"/>
      </rPr>
      <t>Hasta 24 Puntos</t>
    </r>
  </si>
  <si>
    <t>Tema Publicacion</t>
  </si>
  <si>
    <t>Fecha de Publicación</t>
  </si>
  <si>
    <r>
      <t xml:space="preserve">Se asignarán 6 puntos por cada publicación indexada. Las publicaciones deben haber sido publicados en los últimos cinco (5) años, contados a partir de la fecha de cierre del presente proceso.
</t>
    </r>
    <r>
      <rPr>
        <b/>
        <sz val="9"/>
        <rFont val="Arial"/>
        <family val="2"/>
      </rPr>
      <t xml:space="preserve">
Las publicaciones indexadas deben estar relacionas con estudios jurídicos o de justicia o
de justicia restaurativa o justicia terapéutica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</si>
</sst>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sz val="14"/>
      <color theme="1"/>
      <name val="Arial"/>
      <family val="2"/>
    </font>
    <font>
      <b/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0F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 style="thin">
        <color indexed="64"/>
      </top>
      <bottom/>
      <diagonal/>
    </border>
    <border>
      <left style="thin">
        <color rgb="FF000000"/>
      </left>
      <right style="double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indexed="64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dotted">
        <color indexed="64"/>
      </bottom>
      <diagonal/>
    </border>
    <border>
      <left/>
      <right style="thin">
        <color rgb="FF000000"/>
      </right>
      <top style="dotted">
        <color indexed="64"/>
      </top>
      <bottom style="dotted">
        <color indexed="64"/>
      </bottom>
      <diagonal/>
    </border>
    <border>
      <left/>
      <right style="thin">
        <color rgb="FF000000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dotted">
        <color indexed="64"/>
      </bottom>
      <diagonal/>
    </border>
    <border>
      <left style="thin">
        <color rgb="FF000000"/>
      </left>
      <right/>
      <top style="dotted">
        <color indexed="64"/>
      </top>
      <bottom style="dotted">
        <color indexed="64"/>
      </bottom>
      <diagonal/>
    </border>
    <border>
      <left style="thin">
        <color rgb="FF000000"/>
      </left>
      <right/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1">
    <xf numFmtId="0" fontId="0" fillId="0" borderId="0" xfId="0"/>
    <xf numFmtId="0" fontId="15" fillId="0" borderId="9" xfId="0" applyFont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horizontal="center" vertical="center" wrapText="1"/>
      <protection locked="0"/>
    </xf>
    <xf numFmtId="4" fontId="15" fillId="0" borderId="21" xfId="1" applyNumberFormat="1" applyFont="1" applyFill="1" applyBorder="1" applyAlignment="1" applyProtection="1">
      <alignment horizontal="center" vertical="center" wrapText="1"/>
      <protection locked="0"/>
    </xf>
    <xf numFmtId="1" fontId="15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5" fillId="0" borderId="15" xfId="0" applyFont="1" applyBorder="1" applyAlignment="1" applyProtection="1">
      <alignment horizontal="center" vertical="center" wrapText="1"/>
      <protection locked="0"/>
    </xf>
    <xf numFmtId="0" fontId="15" fillId="0" borderId="25" xfId="0" applyFont="1" applyBorder="1" applyAlignment="1" applyProtection="1">
      <alignment horizontal="center" vertical="center" wrapText="1"/>
      <protection locked="0"/>
    </xf>
    <xf numFmtId="4" fontId="15" fillId="0" borderId="26" xfId="1" applyNumberFormat="1" applyFont="1" applyFill="1" applyBorder="1" applyAlignment="1" applyProtection="1">
      <alignment horizontal="center" vertical="center" wrapText="1"/>
      <protection locked="0"/>
    </xf>
    <xf numFmtId="1" fontId="15" fillId="0" borderId="26" xfId="0" applyNumberFormat="1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30" xfId="0" applyFont="1" applyBorder="1" applyAlignment="1" applyProtection="1">
      <alignment horizontal="center" vertical="center" wrapText="1"/>
      <protection locked="0"/>
    </xf>
    <xf numFmtId="4" fontId="15" fillId="0" borderId="31" xfId="1" applyNumberFormat="1" applyFont="1" applyFill="1" applyBorder="1" applyAlignment="1" applyProtection="1">
      <alignment horizontal="center" vertical="center" wrapText="1"/>
      <protection locked="0"/>
    </xf>
    <xf numFmtId="1" fontId="15" fillId="0" borderId="31" xfId="0" applyNumberFormat="1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8" fillId="12" borderId="36" xfId="0" applyFont="1" applyFill="1" applyBorder="1" applyAlignment="1">
      <alignment horizontal="center" wrapText="1"/>
    </xf>
    <xf numFmtId="0" fontId="19" fillId="12" borderId="37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4" fontId="15" fillId="0" borderId="2" xfId="1" applyNumberFormat="1" applyFont="1" applyFill="1" applyBorder="1" applyAlignment="1" applyProtection="1">
      <alignment horizontal="center" vertical="center" wrapText="1"/>
      <protection locked="0"/>
    </xf>
    <xf numFmtId="4" fontId="15" fillId="0" borderId="26" xfId="0" applyNumberFormat="1" applyFont="1" applyBorder="1" applyAlignment="1" applyProtection="1">
      <alignment horizontal="center" vertical="center" wrapText="1"/>
      <protection locked="0"/>
    </xf>
    <xf numFmtId="4" fontId="15" fillId="0" borderId="31" xfId="0" applyNumberFormat="1" applyFont="1" applyBorder="1" applyAlignment="1" applyProtection="1">
      <alignment horizontal="center" vertical="center" wrapText="1"/>
      <protection locked="0"/>
    </xf>
    <xf numFmtId="9" fontId="15" fillId="0" borderId="22" xfId="2" applyFont="1" applyFill="1" applyBorder="1" applyAlignment="1" applyProtection="1">
      <alignment horizontal="center" vertical="center" wrapText="1"/>
      <protection locked="0"/>
    </xf>
    <xf numFmtId="9" fontId="15" fillId="0" borderId="27" xfId="2" applyFont="1" applyFill="1" applyBorder="1" applyAlignment="1" applyProtection="1">
      <alignment horizontal="center" vertical="center" wrapText="1"/>
      <protection locked="0"/>
    </xf>
    <xf numFmtId="9" fontId="15" fillId="0" borderId="32" xfId="2" applyFont="1" applyFill="1" applyBorder="1" applyAlignment="1" applyProtection="1">
      <alignment horizontal="center" vertical="center" wrapText="1"/>
      <protection locked="0"/>
    </xf>
    <xf numFmtId="0" fontId="15" fillId="9" borderId="46" xfId="0" applyFont="1" applyFill="1" applyBorder="1" applyAlignment="1" applyProtection="1">
      <alignment horizontal="center" vertical="center" wrapText="1"/>
      <protection locked="0"/>
    </xf>
    <xf numFmtId="0" fontId="15" fillId="9" borderId="47" xfId="0" applyFont="1" applyFill="1" applyBorder="1" applyAlignment="1" applyProtection="1">
      <alignment horizontal="center" vertical="center" wrapText="1"/>
      <protection locked="0"/>
    </xf>
    <xf numFmtId="0" fontId="15" fillId="9" borderId="48" xfId="0" applyFont="1" applyFill="1" applyBorder="1" applyAlignment="1" applyProtection="1">
      <alignment horizontal="center" vertical="center" wrapText="1"/>
      <protection locked="0"/>
    </xf>
    <xf numFmtId="0" fontId="15" fillId="9" borderId="49" xfId="0" applyFont="1" applyFill="1" applyBorder="1" applyAlignment="1" applyProtection="1">
      <alignment horizontal="center" vertical="center" wrapText="1"/>
      <protection locked="0"/>
    </xf>
    <xf numFmtId="0" fontId="15" fillId="0" borderId="48" xfId="0" applyFont="1" applyBorder="1" applyAlignment="1" applyProtection="1">
      <alignment horizontal="center" vertical="center" wrapText="1"/>
      <protection locked="0"/>
    </xf>
    <xf numFmtId="0" fontId="15" fillId="0" borderId="49" xfId="0" applyFont="1" applyBorder="1" applyAlignment="1" applyProtection="1">
      <alignment horizontal="center" vertical="center" wrapText="1"/>
      <protection locked="0"/>
    </xf>
    <xf numFmtId="0" fontId="15" fillId="0" borderId="50" xfId="0" applyFont="1" applyBorder="1" applyAlignment="1" applyProtection="1">
      <alignment horizontal="center" vertical="center" wrapText="1"/>
      <protection locked="0"/>
    </xf>
    <xf numFmtId="0" fontId="15" fillId="0" borderId="5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12" fillId="7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6" borderId="7" xfId="0" applyFont="1" applyFill="1" applyBorder="1" applyAlignment="1" applyProtection="1">
      <alignment horizontal="center" vertical="center" wrapText="1"/>
      <protection locked="0"/>
    </xf>
    <xf numFmtId="0" fontId="13" fillId="6" borderId="43" xfId="0" applyFont="1" applyFill="1" applyBorder="1" applyAlignment="1" applyProtection="1">
      <alignment horizontal="center" vertical="center" textRotation="90" wrapText="1"/>
      <protection locked="0"/>
    </xf>
    <xf numFmtId="0" fontId="13" fillId="6" borderId="17" xfId="0" applyFont="1" applyFill="1" applyBorder="1" applyAlignment="1" applyProtection="1">
      <alignment horizontal="center" vertical="center" textRotation="90" wrapText="1"/>
      <protection locked="0"/>
    </xf>
    <xf numFmtId="0" fontId="13" fillId="6" borderId="4" xfId="0" applyFont="1" applyFill="1" applyBorder="1" applyAlignment="1" applyProtection="1">
      <alignment horizontal="center" vertical="center" wrapText="1"/>
      <protection locked="0"/>
    </xf>
    <xf numFmtId="0" fontId="13" fillId="6" borderId="1" xfId="0" applyFont="1" applyFill="1" applyBorder="1" applyAlignment="1" applyProtection="1">
      <alignment horizontal="center" vertical="center" wrapText="1"/>
      <protection locked="0"/>
    </xf>
    <xf numFmtId="1" fontId="14" fillId="7" borderId="19" xfId="0" applyNumberFormat="1" applyFont="1" applyFill="1" applyBorder="1" applyAlignment="1" applyProtection="1">
      <alignment horizontal="center" vertical="center" shrinkToFit="1"/>
      <protection locked="0"/>
    </xf>
    <xf numFmtId="2" fontId="15" fillId="7" borderId="14" xfId="0" applyNumberFormat="1" applyFont="1" applyFill="1" applyBorder="1" applyAlignment="1" applyProtection="1">
      <alignment horizontal="center" vertical="center" wrapText="1"/>
      <protection locked="0"/>
    </xf>
    <xf numFmtId="1" fontId="14" fillId="7" borderId="24" xfId="0" applyNumberFormat="1" applyFont="1" applyFill="1" applyBorder="1" applyAlignment="1" applyProtection="1">
      <alignment horizontal="center" vertical="center" shrinkToFit="1"/>
      <protection locked="0"/>
    </xf>
    <xf numFmtId="2" fontId="15" fillId="7" borderId="28" xfId="0" applyNumberFormat="1" applyFont="1" applyFill="1" applyBorder="1" applyAlignment="1" applyProtection="1">
      <alignment horizontal="center" vertical="center" wrapText="1"/>
      <protection locked="0"/>
    </xf>
    <xf numFmtId="1" fontId="14" fillId="7" borderId="29" xfId="0" applyNumberFormat="1" applyFont="1" applyFill="1" applyBorder="1" applyAlignment="1" applyProtection="1">
      <alignment horizontal="center" vertical="center" shrinkToFit="1"/>
      <protection locked="0"/>
    </xf>
    <xf numFmtId="2" fontId="15" fillId="7" borderId="42" xfId="0" applyNumberFormat="1" applyFont="1" applyFill="1" applyBorder="1" applyAlignment="1" applyProtection="1">
      <alignment horizontal="center" vertical="center" wrapText="1"/>
      <protection locked="0"/>
    </xf>
    <xf numFmtId="4" fontId="16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10" fillId="2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4" fontId="15" fillId="10" borderId="38" xfId="0" applyNumberFormat="1" applyFont="1" applyFill="1" applyBorder="1" applyAlignment="1">
      <alignment horizontal="center" vertical="center" wrapText="1"/>
    </xf>
    <xf numFmtId="2" fontId="15" fillId="7" borderId="22" xfId="0" applyNumberFormat="1" applyFont="1" applyFill="1" applyBorder="1" applyAlignment="1">
      <alignment horizontal="center" vertical="center" wrapText="1"/>
    </xf>
    <xf numFmtId="4" fontId="15" fillId="10" borderId="39" xfId="0" applyNumberFormat="1" applyFont="1" applyFill="1" applyBorder="1" applyAlignment="1">
      <alignment horizontal="center" vertical="center" wrapText="1"/>
    </xf>
    <xf numFmtId="2" fontId="15" fillId="7" borderId="27" xfId="0" applyNumberFormat="1" applyFont="1" applyFill="1" applyBorder="1" applyAlignment="1">
      <alignment horizontal="center" vertical="center" wrapText="1"/>
    </xf>
    <xf numFmtId="4" fontId="15" fillId="10" borderId="40" xfId="0" applyNumberFormat="1" applyFont="1" applyFill="1" applyBorder="1" applyAlignment="1">
      <alignment horizontal="center" vertical="center" wrapText="1"/>
    </xf>
    <xf numFmtId="2" fontId="15" fillId="7" borderId="32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17" fillId="0" borderId="35" xfId="0" applyFont="1" applyBorder="1" applyAlignment="1">
      <alignment horizontal="center" vertical="top"/>
    </xf>
    <xf numFmtId="0" fontId="13" fillId="14" borderId="17" xfId="0" applyFont="1" applyFill="1" applyBorder="1" applyAlignment="1" applyProtection="1">
      <alignment horizontal="center" vertical="center" textRotation="90" wrapText="1"/>
      <protection locked="0"/>
    </xf>
    <xf numFmtId="0" fontId="15" fillId="14" borderId="20" xfId="0" applyFont="1" applyFill="1" applyBorder="1" applyAlignment="1" applyProtection="1">
      <alignment horizontal="center" vertical="center" wrapText="1"/>
      <protection locked="0"/>
    </xf>
    <xf numFmtId="0" fontId="15" fillId="14" borderId="21" xfId="0" applyFont="1" applyFill="1" applyBorder="1" applyAlignment="1" applyProtection="1">
      <alignment horizontal="center" vertical="center" wrapText="1"/>
      <protection locked="0"/>
    </xf>
    <xf numFmtId="0" fontId="15" fillId="14" borderId="25" xfId="0" applyFont="1" applyFill="1" applyBorder="1" applyAlignment="1" applyProtection="1">
      <alignment horizontal="center" vertical="center" wrapText="1"/>
      <protection locked="0"/>
    </xf>
    <xf numFmtId="0" fontId="15" fillId="14" borderId="26" xfId="0" applyFont="1" applyFill="1" applyBorder="1" applyAlignment="1" applyProtection="1">
      <alignment horizontal="center" vertical="center" wrapText="1"/>
      <protection locked="0"/>
    </xf>
    <xf numFmtId="0" fontId="15" fillId="14" borderId="30" xfId="0" applyFont="1" applyFill="1" applyBorder="1" applyAlignment="1" applyProtection="1">
      <alignment horizontal="center" vertical="center" wrapText="1"/>
      <protection locked="0"/>
    </xf>
    <xf numFmtId="0" fontId="15" fillId="14" borderId="31" xfId="0" applyFont="1" applyFill="1" applyBorder="1" applyAlignment="1" applyProtection="1">
      <alignment horizontal="center" vertical="center" wrapText="1"/>
      <protection locked="0"/>
    </xf>
    <xf numFmtId="0" fontId="15" fillId="9" borderId="54" xfId="0" applyFont="1" applyFill="1" applyBorder="1" applyAlignment="1" applyProtection="1">
      <alignment horizontal="center" vertical="center" wrapText="1"/>
      <protection locked="0"/>
    </xf>
    <xf numFmtId="0" fontId="15" fillId="0" borderId="55" xfId="0" applyFont="1" applyBorder="1" applyAlignment="1" applyProtection="1">
      <alignment horizontal="center" vertical="center" wrapText="1"/>
      <protection locked="0"/>
    </xf>
    <xf numFmtId="0" fontId="15" fillId="0" borderId="56" xfId="0" applyFont="1" applyBorder="1" applyAlignment="1" applyProtection="1">
      <alignment horizontal="center" vertical="center" wrapText="1"/>
      <protection locked="0"/>
    </xf>
    <xf numFmtId="0" fontId="15" fillId="9" borderId="58" xfId="0" applyFont="1" applyFill="1" applyBorder="1" applyAlignment="1" applyProtection="1">
      <alignment horizontal="center" vertical="center" wrapText="1"/>
      <protection locked="0"/>
    </xf>
    <xf numFmtId="0" fontId="15" fillId="0" borderId="59" xfId="0" applyFont="1" applyBorder="1" applyAlignment="1" applyProtection="1">
      <alignment horizontal="center" vertical="center" wrapText="1"/>
      <protection locked="0"/>
    </xf>
    <xf numFmtId="0" fontId="15" fillId="0" borderId="60" xfId="0" applyFont="1" applyBorder="1" applyAlignment="1" applyProtection="1">
      <alignment horizontal="center" vertical="center" wrapText="1"/>
      <protection locked="0"/>
    </xf>
    <xf numFmtId="0" fontId="15" fillId="9" borderId="62" xfId="0" applyFont="1" applyFill="1" applyBorder="1" applyAlignment="1" applyProtection="1">
      <alignment horizontal="center" vertical="center" wrapText="1"/>
      <protection locked="0"/>
    </xf>
    <xf numFmtId="0" fontId="15" fillId="0" borderId="63" xfId="0" applyFont="1" applyBorder="1" applyAlignment="1" applyProtection="1">
      <alignment horizontal="center" vertical="center" wrapText="1"/>
      <protection locked="0"/>
    </xf>
    <xf numFmtId="0" fontId="15" fillId="0" borderId="64" xfId="0" applyFont="1" applyBorder="1" applyAlignment="1" applyProtection="1">
      <alignment horizontal="center" vertical="center" wrapText="1"/>
      <protection locked="0"/>
    </xf>
    <xf numFmtId="1" fontId="14" fillId="7" borderId="68" xfId="0" applyNumberFormat="1" applyFont="1" applyFill="1" applyBorder="1" applyAlignment="1" applyProtection="1">
      <alignment horizontal="center" vertical="center" shrinkToFit="1"/>
      <protection locked="0"/>
    </xf>
    <xf numFmtId="1" fontId="14" fillId="7" borderId="69" xfId="0" applyNumberFormat="1" applyFont="1" applyFill="1" applyBorder="1" applyAlignment="1" applyProtection="1">
      <alignment horizontal="center" vertical="center" shrinkToFit="1"/>
      <protection locked="0"/>
    </xf>
    <xf numFmtId="1" fontId="14" fillId="7" borderId="70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72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78" xfId="0" applyBorder="1" applyAlignment="1" applyProtection="1">
      <alignment horizontal="left" vertical="top"/>
      <protection locked="0"/>
    </xf>
    <xf numFmtId="0" fontId="13" fillId="6" borderId="3" xfId="0" applyFont="1" applyFill="1" applyBorder="1" applyAlignment="1" applyProtection="1">
      <alignment horizontal="center" vertical="center" wrapText="1"/>
      <protection locked="0"/>
    </xf>
    <xf numFmtId="0" fontId="15" fillId="9" borderId="80" xfId="0" applyFont="1" applyFill="1" applyBorder="1" applyAlignment="1" applyProtection="1">
      <alignment horizontal="center" vertical="center" wrapText="1"/>
      <protection locked="0"/>
    </xf>
    <xf numFmtId="0" fontId="15" fillId="9" borderId="81" xfId="0" applyFont="1" applyFill="1" applyBorder="1" applyAlignment="1" applyProtection="1">
      <alignment horizontal="center" vertical="center" wrapText="1"/>
      <protection locked="0"/>
    </xf>
    <xf numFmtId="0" fontId="15" fillId="9" borderId="82" xfId="0" applyFont="1" applyFill="1" applyBorder="1" applyAlignment="1" applyProtection="1">
      <alignment horizontal="center" vertical="center" wrapText="1"/>
      <protection locked="0"/>
    </xf>
    <xf numFmtId="0" fontId="13" fillId="6" borderId="83" xfId="0" applyFont="1" applyFill="1" applyBorder="1" applyAlignment="1" applyProtection="1">
      <alignment horizontal="center" vertical="center" textRotation="90" wrapText="1"/>
      <protection locked="0"/>
    </xf>
    <xf numFmtId="0" fontId="13" fillId="6" borderId="52" xfId="0" applyFont="1" applyFill="1" applyBorder="1" applyAlignment="1" applyProtection="1">
      <alignment horizontal="center" vertical="center" textRotation="90" wrapText="1"/>
      <protection locked="0"/>
    </xf>
    <xf numFmtId="0" fontId="15" fillId="0" borderId="57" xfId="0" applyFont="1" applyBorder="1" applyAlignment="1" applyProtection="1">
      <alignment horizontal="center" vertical="center" wrapText="1"/>
      <protection locked="0"/>
    </xf>
    <xf numFmtId="0" fontId="15" fillId="0" borderId="61" xfId="0" applyFont="1" applyBorder="1" applyAlignment="1" applyProtection="1">
      <alignment horizontal="center" vertical="center" wrapText="1"/>
      <protection locked="0"/>
    </xf>
    <xf numFmtId="0" fontId="15" fillId="0" borderId="65" xfId="0" applyFont="1" applyBorder="1" applyAlignment="1" applyProtection="1">
      <alignment horizontal="center" vertical="center" wrapText="1"/>
      <protection locked="0"/>
    </xf>
    <xf numFmtId="0" fontId="13" fillId="6" borderId="33" xfId="0" applyFont="1" applyFill="1" applyBorder="1" applyAlignment="1" applyProtection="1">
      <alignment horizontal="center" vertical="center" wrapText="1"/>
      <protection locked="0"/>
    </xf>
    <xf numFmtId="2" fontId="15" fillId="0" borderId="38" xfId="0" applyNumberFormat="1" applyFont="1" applyFill="1" applyBorder="1" applyAlignment="1" applyProtection="1">
      <alignment vertical="center" wrapText="1"/>
      <protection locked="0"/>
    </xf>
    <xf numFmtId="2" fontId="15" fillId="0" borderId="39" xfId="0" applyNumberFormat="1" applyFont="1" applyFill="1" applyBorder="1" applyAlignment="1" applyProtection="1">
      <alignment vertical="center" wrapText="1"/>
      <protection locked="0"/>
    </xf>
    <xf numFmtId="2" fontId="15" fillId="0" borderId="40" xfId="0" applyNumberFormat="1" applyFont="1" applyFill="1" applyBorder="1" applyAlignment="1" applyProtection="1">
      <alignment vertical="center" wrapText="1"/>
      <protection locked="0"/>
    </xf>
    <xf numFmtId="2" fontId="15" fillId="0" borderId="55" xfId="0" applyNumberFormat="1" applyFont="1" applyFill="1" applyBorder="1" applyAlignment="1" applyProtection="1">
      <alignment vertical="center" wrapText="1"/>
      <protection locked="0"/>
    </xf>
    <xf numFmtId="2" fontId="15" fillId="0" borderId="59" xfId="0" applyNumberFormat="1" applyFont="1" applyFill="1" applyBorder="1" applyAlignment="1" applyProtection="1">
      <alignment vertical="center" wrapText="1"/>
      <protection locked="0"/>
    </xf>
    <xf numFmtId="2" fontId="15" fillId="0" borderId="63" xfId="0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/>
    <xf numFmtId="1" fontId="14" fillId="7" borderId="55" xfId="0" applyNumberFormat="1" applyFont="1" applyFill="1" applyBorder="1" applyAlignment="1" applyProtection="1">
      <alignment horizontal="center" vertical="center" shrinkToFit="1"/>
      <protection locked="0"/>
    </xf>
    <xf numFmtId="1" fontId="14" fillId="7" borderId="59" xfId="0" applyNumberFormat="1" applyFont="1" applyFill="1" applyBorder="1" applyAlignment="1" applyProtection="1">
      <alignment horizontal="center" vertical="center" shrinkToFit="1"/>
      <protection locked="0"/>
    </xf>
    <xf numFmtId="1" fontId="14" fillId="7" borderId="63" xfId="0" applyNumberFormat="1" applyFont="1" applyFill="1" applyBorder="1" applyAlignment="1" applyProtection="1">
      <alignment horizontal="center" vertical="center" shrinkToFit="1"/>
      <protection locked="0"/>
    </xf>
    <xf numFmtId="0" fontId="18" fillId="12" borderId="36" xfId="0" applyFont="1" applyFill="1" applyBorder="1" applyAlignment="1">
      <alignment horizontal="center" wrapText="1"/>
    </xf>
    <xf numFmtId="0" fontId="18" fillId="12" borderId="37" xfId="0" applyFont="1" applyFill="1" applyBorder="1" applyAlignment="1">
      <alignment horizontal="center" wrapText="1"/>
    </xf>
    <xf numFmtId="0" fontId="4" fillId="6" borderId="67" xfId="0" applyFont="1" applyFill="1" applyBorder="1" applyAlignment="1" applyProtection="1">
      <alignment horizontal="center" vertical="center" wrapText="1"/>
      <protection locked="0"/>
    </xf>
    <xf numFmtId="0" fontId="22" fillId="15" borderId="71" xfId="0" applyFont="1" applyFill="1" applyBorder="1" applyAlignment="1" applyProtection="1">
      <alignment horizontal="center" vertical="center" textRotation="90"/>
      <protection locked="0"/>
    </xf>
    <xf numFmtId="0" fontId="22" fillId="15" borderId="75" xfId="0" applyFont="1" applyFill="1" applyBorder="1" applyAlignment="1" applyProtection="1">
      <alignment horizontal="center" vertical="center" textRotation="90"/>
      <protection locked="0"/>
    </xf>
    <xf numFmtId="0" fontId="22" fillId="15" borderId="77" xfId="0" applyFont="1" applyFill="1" applyBorder="1" applyAlignment="1" applyProtection="1">
      <alignment horizontal="center" vertical="center" textRotation="90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8" fillId="4" borderId="0" xfId="0" quotePrefix="1" applyFont="1" applyFill="1" applyAlignment="1" applyProtection="1">
      <alignment horizontal="center" vertical="center" wrapText="1"/>
      <protection locked="0"/>
    </xf>
    <xf numFmtId="0" fontId="10" fillId="3" borderId="0" xfId="0" applyFont="1" applyFill="1" applyAlignment="1" applyProtection="1">
      <alignment horizontal="center" vertical="center" wrapText="1"/>
      <protection locked="0"/>
    </xf>
    <xf numFmtId="0" fontId="0" fillId="11" borderId="1" xfId="0" applyFill="1" applyBorder="1" applyAlignment="1" applyProtection="1">
      <alignment horizontal="center" vertical="top"/>
      <protection locked="0"/>
    </xf>
    <xf numFmtId="0" fontId="0" fillId="11" borderId="3" xfId="0" applyFill="1" applyBorder="1" applyAlignment="1" applyProtection="1">
      <alignment horizontal="center" vertical="top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15" xfId="0" applyFont="1" applyFill="1" applyBorder="1" applyAlignment="1" applyProtection="1">
      <alignment horizontal="center" vertical="center"/>
      <protection locked="0"/>
    </xf>
    <xf numFmtId="0" fontId="5" fillId="3" borderId="30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 wrapText="1"/>
      <protection locked="0"/>
    </xf>
    <xf numFmtId="0" fontId="4" fillId="6" borderId="16" xfId="0" applyFont="1" applyFill="1" applyBorder="1" applyAlignment="1" applyProtection="1">
      <alignment horizontal="center" vertical="center" wrapText="1"/>
      <protection locked="0"/>
    </xf>
    <xf numFmtId="0" fontId="4" fillId="8" borderId="10" xfId="0" applyFont="1" applyFill="1" applyBorder="1" applyAlignment="1" applyProtection="1">
      <alignment horizontal="center" vertical="center" wrapText="1"/>
      <protection locked="0"/>
    </xf>
    <xf numFmtId="0" fontId="4" fillId="8" borderId="11" xfId="0" applyFont="1" applyFill="1" applyBorder="1" applyAlignment="1" applyProtection="1">
      <alignment horizontal="center" vertical="center" wrapText="1"/>
      <protection locked="0"/>
    </xf>
    <xf numFmtId="0" fontId="4" fillId="8" borderId="12" xfId="0" applyFont="1" applyFill="1" applyBorder="1" applyAlignment="1" applyProtection="1">
      <alignment horizontal="center" vertical="center" wrapText="1"/>
      <protection locked="0"/>
    </xf>
    <xf numFmtId="0" fontId="11" fillId="5" borderId="41" xfId="0" applyFont="1" applyFill="1" applyBorder="1" applyAlignment="1" applyProtection="1">
      <alignment horizontal="center" vertical="center" wrapText="1"/>
      <protection locked="0"/>
    </xf>
    <xf numFmtId="0" fontId="11" fillId="5" borderId="6" xfId="0" applyFont="1" applyFill="1" applyBorder="1" applyAlignment="1" applyProtection="1">
      <alignment horizontal="center" vertical="center" wrapText="1"/>
      <protection locked="0"/>
    </xf>
    <xf numFmtId="0" fontId="11" fillId="5" borderId="8" xfId="0" applyFont="1" applyFill="1" applyBorder="1" applyAlignment="1" applyProtection="1">
      <alignment horizontal="center" vertical="center" wrapText="1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13" fillId="6" borderId="13" xfId="0" applyFont="1" applyFill="1" applyBorder="1" applyAlignment="1" applyProtection="1">
      <alignment horizontal="center" vertical="center" wrapText="1"/>
      <protection locked="0"/>
    </xf>
    <xf numFmtId="0" fontId="13" fillId="6" borderId="17" xfId="0" applyFont="1" applyFill="1" applyBorder="1" applyAlignment="1" applyProtection="1">
      <alignment horizontal="center" vertical="center" wrapText="1"/>
      <protection locked="0"/>
    </xf>
    <xf numFmtId="0" fontId="13" fillId="6" borderId="44" xfId="0" applyFont="1" applyFill="1" applyBorder="1" applyAlignment="1" applyProtection="1">
      <alignment horizontal="center" vertical="center" wrapText="1"/>
      <protection locked="0"/>
    </xf>
    <xf numFmtId="0" fontId="13" fillId="6" borderId="45" xfId="0" applyFont="1" applyFill="1" applyBorder="1" applyAlignment="1" applyProtection="1">
      <alignment horizontal="center" vertical="center" wrapText="1"/>
      <protection locked="0"/>
    </xf>
    <xf numFmtId="0" fontId="2" fillId="6" borderId="6" xfId="0" applyFont="1" applyFill="1" applyBorder="1" applyAlignment="1" applyProtection="1">
      <alignment horizontal="center" vertical="center" wrapText="1"/>
      <protection locked="0"/>
    </xf>
    <xf numFmtId="0" fontId="2" fillId="6" borderId="8" xfId="0" applyFont="1" applyFill="1" applyBorder="1" applyAlignment="1" applyProtection="1">
      <alignment horizontal="center" vertical="center" wrapText="1"/>
      <protection locked="0"/>
    </xf>
    <xf numFmtId="0" fontId="4" fillId="6" borderId="66" xfId="0" applyFont="1" applyFill="1" applyBorder="1" applyAlignment="1" applyProtection="1">
      <alignment horizontal="center" vertical="center" wrapText="1"/>
      <protection locked="0"/>
    </xf>
    <xf numFmtId="0" fontId="4" fillId="6" borderId="53" xfId="0" applyFont="1" applyFill="1" applyBorder="1" applyAlignment="1" applyProtection="1">
      <alignment horizontal="center" vertical="center" wrapText="1"/>
      <protection locked="0"/>
    </xf>
    <xf numFmtId="0" fontId="4" fillId="8" borderId="67" xfId="0" applyFont="1" applyFill="1" applyBorder="1" applyAlignment="1" applyProtection="1">
      <alignment horizontal="center" vertical="center" wrapText="1"/>
      <protection locked="0"/>
    </xf>
    <xf numFmtId="0" fontId="4" fillId="8" borderId="1" xfId="0" applyFont="1" applyFill="1" applyBorder="1" applyAlignment="1" applyProtection="1">
      <alignment horizontal="center" vertical="center" wrapText="1"/>
      <protection locked="0"/>
    </xf>
    <xf numFmtId="0" fontId="4" fillId="8" borderId="7" xfId="0" applyFont="1" applyFill="1" applyBorder="1" applyAlignment="1" applyProtection="1">
      <alignment horizontal="center" vertical="center" wrapText="1"/>
      <protection locked="0"/>
    </xf>
    <xf numFmtId="0" fontId="20" fillId="13" borderId="73" xfId="0" applyFont="1" applyFill="1" applyBorder="1" applyAlignment="1" applyProtection="1">
      <alignment horizontal="center" vertical="center" wrapText="1"/>
      <protection locked="0"/>
    </xf>
    <xf numFmtId="0" fontId="2" fillId="6" borderId="41" xfId="0" applyFont="1" applyFill="1" applyBorder="1" applyAlignment="1" applyProtection="1">
      <alignment horizontal="center" vertical="center" wrapText="1"/>
      <protection locked="0"/>
    </xf>
    <xf numFmtId="0" fontId="2" fillId="6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0" fillId="0" borderId="0" xfId="0" applyBorder="1" applyAlignment="1"/>
    <xf numFmtId="0" fontId="0" fillId="0" borderId="74" xfId="0" applyBorder="1" applyAlignment="1" applyProtection="1">
      <alignment horizontal="left" vertical="top"/>
      <protection locked="0"/>
    </xf>
    <xf numFmtId="0" fontId="0" fillId="0" borderId="76" xfId="0" applyBorder="1" applyAlignment="1" applyProtection="1">
      <alignment horizontal="left" vertical="top"/>
      <protection locked="0"/>
    </xf>
    <xf numFmtId="0" fontId="2" fillId="6" borderId="84" xfId="0" applyFont="1" applyFill="1" applyBorder="1" applyAlignment="1" applyProtection="1">
      <alignment horizontal="center" vertical="center" wrapText="1"/>
      <protection locked="0"/>
    </xf>
    <xf numFmtId="0" fontId="13" fillId="6" borderId="85" xfId="0" applyFont="1" applyFill="1" applyBorder="1" applyAlignment="1" applyProtection="1">
      <alignment horizontal="center" vertical="center" wrapText="1"/>
      <protection locked="0"/>
    </xf>
    <xf numFmtId="14" fontId="15" fillId="0" borderId="86" xfId="1" applyNumberFormat="1" applyFont="1" applyFill="1" applyBorder="1" applyAlignment="1" applyProtection="1">
      <alignment horizontal="center" vertical="center" wrapText="1"/>
      <protection locked="0"/>
    </xf>
    <xf numFmtId="14" fontId="15" fillId="0" borderId="87" xfId="1" applyNumberFormat="1" applyFont="1" applyFill="1" applyBorder="1" applyAlignment="1" applyProtection="1">
      <alignment horizontal="center" vertical="center" wrapText="1"/>
      <protection locked="0"/>
    </xf>
    <xf numFmtId="14" fontId="15" fillId="0" borderId="8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79" xfId="0" applyBorder="1" applyAlignment="1" applyProtection="1">
      <alignment horizontal="left" vertical="top"/>
      <protection locked="0"/>
    </xf>
    <xf numFmtId="0" fontId="20" fillId="13" borderId="89" xfId="0" applyFont="1" applyFill="1" applyBorder="1" applyAlignment="1" applyProtection="1">
      <alignment horizontal="center" vertical="center" wrapText="1"/>
      <protection locked="0"/>
    </xf>
    <xf numFmtId="0" fontId="0" fillId="0" borderId="76" xfId="0" applyBorder="1" applyAlignment="1"/>
    <xf numFmtId="0" fontId="21" fillId="5" borderId="90" xfId="0" applyFont="1" applyFill="1" applyBorder="1" applyAlignment="1" applyProtection="1">
      <alignment horizontal="center" vertical="center" textRotation="90"/>
      <protection locked="0"/>
    </xf>
    <xf numFmtId="0" fontId="21" fillId="5" borderId="91" xfId="0" applyFont="1" applyFill="1" applyBorder="1" applyAlignment="1" applyProtection="1">
      <alignment horizontal="center" vertical="center" textRotation="90"/>
      <protection locked="0"/>
    </xf>
    <xf numFmtId="0" fontId="21" fillId="5" borderId="92" xfId="0" applyFont="1" applyFill="1" applyBorder="1" applyAlignment="1" applyProtection="1">
      <alignment horizontal="center" vertical="center" textRotation="90"/>
      <protection locked="0"/>
    </xf>
  </cellXfs>
  <cellStyles count="3">
    <cellStyle name="Millares 2" xfId="1"/>
    <cellStyle name="Normal" xfId="0" builtinId="0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134472</xdr:colOff>
      <xdr:row>0</xdr:row>
      <xdr:rowOff>136289</xdr:rowOff>
    </xdr:from>
    <xdr:to>
      <xdr:col>5</xdr:col>
      <xdr:colOff>12371</xdr:colOff>
      <xdr:row>4</xdr:row>
      <xdr:rowOff>217714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ara Milena Núñez Aldana" id="{ADAF8EE6-E419-4224-9E52-49C777A9E6FC}" userId="Sara Milena Núñez Aldana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0" dT="2024-04-30T22:32:08.07" personId="{ADAF8EE6-E419-4224-9E52-49C777A9E6FC}" id="{D42CEB24-5B89-4189-A81E-0430A9436E5E}">
    <text>Estos dos códigos no están incluidos dentro del proceso. Por favor validar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E5" sqref="E5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5" ht="34.5" x14ac:dyDescent="0.3">
      <c r="A1" s="113" t="s">
        <v>0</v>
      </c>
      <c r="B1" s="16" t="s">
        <v>1</v>
      </c>
    </row>
    <row r="2" spans="1:5" ht="29.25" thickBot="1" x14ac:dyDescent="0.3">
      <c r="A2" s="114"/>
      <c r="B2" s="17" t="s">
        <v>2</v>
      </c>
    </row>
    <row r="3" spans="1:5" ht="15.75" thickTop="1" x14ac:dyDescent="0.25">
      <c r="A3" s="18">
        <v>2024</v>
      </c>
      <c r="B3" s="19">
        <v>1300000</v>
      </c>
      <c r="E3" t="s">
        <v>36</v>
      </c>
    </row>
    <row r="4" spans="1:5" x14ac:dyDescent="0.25">
      <c r="A4" s="18">
        <v>2023</v>
      </c>
      <c r="B4" s="19">
        <v>1160000</v>
      </c>
      <c r="E4" t="s">
        <v>37</v>
      </c>
    </row>
    <row r="5" spans="1:5" x14ac:dyDescent="0.25">
      <c r="A5" s="18">
        <v>2022</v>
      </c>
      <c r="B5" s="19">
        <v>1000000</v>
      </c>
    </row>
    <row r="6" spans="1:5" x14ac:dyDescent="0.25">
      <c r="A6" s="18">
        <v>2021</v>
      </c>
      <c r="B6" s="19">
        <v>908526</v>
      </c>
    </row>
    <row r="7" spans="1:5" x14ac:dyDescent="0.25">
      <c r="A7" s="18">
        <v>2020</v>
      </c>
      <c r="B7" s="19">
        <v>877803</v>
      </c>
    </row>
    <row r="8" spans="1:5" x14ac:dyDescent="0.25">
      <c r="A8" s="18">
        <v>2019</v>
      </c>
      <c r="B8" s="19">
        <v>828116</v>
      </c>
    </row>
    <row r="9" spans="1:5" x14ac:dyDescent="0.25">
      <c r="A9" s="18">
        <v>2018</v>
      </c>
      <c r="B9" s="19">
        <v>781242</v>
      </c>
    </row>
    <row r="10" spans="1:5" x14ac:dyDescent="0.25">
      <c r="A10" s="18">
        <v>2017</v>
      </c>
      <c r="B10" s="19">
        <v>737717</v>
      </c>
    </row>
    <row r="11" spans="1:5" x14ac:dyDescent="0.25">
      <c r="A11" s="18">
        <v>2016</v>
      </c>
      <c r="B11" s="19">
        <v>689455</v>
      </c>
    </row>
    <row r="12" spans="1:5" x14ac:dyDescent="0.25">
      <c r="A12" s="18">
        <v>2015</v>
      </c>
      <c r="B12" s="19">
        <v>644350</v>
      </c>
    </row>
    <row r="13" spans="1:5" x14ac:dyDescent="0.25">
      <c r="A13" s="18">
        <v>2014</v>
      </c>
      <c r="B13" s="19">
        <v>616000</v>
      </c>
    </row>
    <row r="14" spans="1:5" x14ac:dyDescent="0.25">
      <c r="A14" s="18">
        <v>2013</v>
      </c>
      <c r="B14" s="19">
        <v>589500</v>
      </c>
    </row>
    <row r="15" spans="1:5" x14ac:dyDescent="0.25">
      <c r="A15" s="18">
        <v>2012</v>
      </c>
      <c r="B15" s="19">
        <v>566700</v>
      </c>
    </row>
    <row r="16" spans="1:5" x14ac:dyDescent="0.25">
      <c r="A16" s="18">
        <v>2011</v>
      </c>
      <c r="B16" s="19">
        <v>535600</v>
      </c>
    </row>
    <row r="17" spans="1:2" x14ac:dyDescent="0.25">
      <c r="A17" s="18">
        <v>2010</v>
      </c>
      <c r="B17" s="19">
        <v>515000</v>
      </c>
    </row>
    <row r="18" spans="1:2" x14ac:dyDescent="0.25">
      <c r="A18" s="18">
        <v>2009</v>
      </c>
      <c r="B18" s="19">
        <v>496900</v>
      </c>
    </row>
    <row r="19" spans="1:2" x14ac:dyDescent="0.25">
      <c r="A19" s="18">
        <v>2008</v>
      </c>
      <c r="B19" s="19">
        <v>461500</v>
      </c>
    </row>
    <row r="20" spans="1:2" x14ac:dyDescent="0.25">
      <c r="A20" s="18">
        <v>2007</v>
      </c>
      <c r="B20" s="19">
        <v>433700</v>
      </c>
    </row>
    <row r="21" spans="1:2" x14ac:dyDescent="0.25">
      <c r="A21" s="18">
        <v>2006</v>
      </c>
      <c r="B21" s="19">
        <v>408000</v>
      </c>
    </row>
    <row r="22" spans="1:2" x14ac:dyDescent="0.25">
      <c r="A22" s="18">
        <v>2005</v>
      </c>
      <c r="B22" s="19">
        <v>381500</v>
      </c>
    </row>
    <row r="23" spans="1:2" x14ac:dyDescent="0.25">
      <c r="A23" s="18">
        <v>2004</v>
      </c>
      <c r="B23" s="19">
        <v>358000</v>
      </c>
    </row>
    <row r="24" spans="1:2" x14ac:dyDescent="0.25">
      <c r="A24" s="18">
        <v>2003</v>
      </c>
      <c r="B24" s="19">
        <v>332000</v>
      </c>
    </row>
    <row r="25" spans="1:2" x14ac:dyDescent="0.25">
      <c r="A25" s="18">
        <v>2002</v>
      </c>
      <c r="B25" s="19">
        <v>309000</v>
      </c>
    </row>
    <row r="26" spans="1:2" x14ac:dyDescent="0.25">
      <c r="A26" s="18">
        <v>2001</v>
      </c>
      <c r="B26" s="19">
        <v>286000</v>
      </c>
    </row>
    <row r="27" spans="1:2" x14ac:dyDescent="0.25">
      <c r="A27" s="18">
        <v>2000</v>
      </c>
      <c r="B27" s="19">
        <v>260100</v>
      </c>
    </row>
    <row r="28" spans="1:2" x14ac:dyDescent="0.25">
      <c r="A28" s="18">
        <v>1999</v>
      </c>
      <c r="B28" s="19">
        <v>236460</v>
      </c>
    </row>
    <row r="29" spans="1:2" x14ac:dyDescent="0.25">
      <c r="A29" s="18">
        <v>1998</v>
      </c>
      <c r="B29" s="19">
        <v>203826</v>
      </c>
    </row>
    <row r="30" spans="1:2" x14ac:dyDescent="0.25">
      <c r="A30" s="18">
        <v>1997</v>
      </c>
      <c r="B30" s="19">
        <v>172005</v>
      </c>
    </row>
    <row r="31" spans="1:2" x14ac:dyDescent="0.25">
      <c r="A31" s="18">
        <v>1996</v>
      </c>
      <c r="B31" s="19">
        <v>142125</v>
      </c>
    </row>
    <row r="32" spans="1:2" x14ac:dyDescent="0.25">
      <c r="A32" s="18">
        <v>1995</v>
      </c>
      <c r="B32" s="19">
        <v>118934</v>
      </c>
    </row>
    <row r="33" spans="1:2" x14ac:dyDescent="0.25">
      <c r="A33" s="18">
        <v>1994</v>
      </c>
      <c r="B33" s="19">
        <v>98700</v>
      </c>
    </row>
    <row r="34" spans="1:2" x14ac:dyDescent="0.25">
      <c r="A34" s="18">
        <v>1993</v>
      </c>
      <c r="B34" s="19">
        <v>81510</v>
      </c>
    </row>
    <row r="35" spans="1:2" x14ac:dyDescent="0.25">
      <c r="A35" s="18">
        <v>1992</v>
      </c>
      <c r="B35" s="19">
        <v>65190</v>
      </c>
    </row>
    <row r="36" spans="1:2" x14ac:dyDescent="0.25">
      <c r="A36" s="18">
        <v>1991</v>
      </c>
      <c r="B36" s="19">
        <v>51720</v>
      </c>
    </row>
    <row r="37" spans="1:2" x14ac:dyDescent="0.25">
      <c r="A37" s="18">
        <v>1990</v>
      </c>
      <c r="B37" s="19">
        <v>41025</v>
      </c>
    </row>
    <row r="38" spans="1:2" x14ac:dyDescent="0.25">
      <c r="A38" s="18">
        <v>1989</v>
      </c>
      <c r="B38" s="19">
        <v>32560</v>
      </c>
    </row>
    <row r="39" spans="1:2" x14ac:dyDescent="0.25">
      <c r="A39" s="18">
        <v>1988</v>
      </c>
      <c r="B39" s="19">
        <v>25637</v>
      </c>
    </row>
    <row r="40" spans="1:2" x14ac:dyDescent="0.25">
      <c r="A40" s="18">
        <v>1987</v>
      </c>
      <c r="B40" s="19">
        <v>20510</v>
      </c>
    </row>
    <row r="41" spans="1:2" x14ac:dyDescent="0.25">
      <c r="A41" s="18">
        <v>1986</v>
      </c>
      <c r="B41" s="19">
        <v>16811</v>
      </c>
    </row>
    <row r="42" spans="1:2" x14ac:dyDescent="0.25">
      <c r="A42" s="18">
        <v>1985</v>
      </c>
      <c r="B42" s="19">
        <v>13558</v>
      </c>
    </row>
    <row r="43" spans="1:2" x14ac:dyDescent="0.25">
      <c r="A43" s="18">
        <v>1984</v>
      </c>
      <c r="B43" s="19">
        <v>11298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W66"/>
  <sheetViews>
    <sheetView tabSelected="1" zoomScale="85" zoomScaleNormal="85" workbookViewId="0">
      <selection activeCell="C7" sqref="C7:S7"/>
    </sheetView>
  </sheetViews>
  <sheetFormatPr baseColWidth="10" defaultColWidth="8" defaultRowHeight="15" x14ac:dyDescent="0.25"/>
  <cols>
    <col min="1" max="2" width="8" style="35"/>
    <col min="3" max="3" width="7" style="35" customWidth="1"/>
    <col min="4" max="4" width="16.85546875" style="35" customWidth="1"/>
    <col min="5" max="5" width="28.42578125" style="35" customWidth="1"/>
    <col min="6" max="6" width="28" style="35" customWidth="1"/>
    <col min="7" max="7" width="30.28515625" style="35" customWidth="1"/>
    <col min="8" max="8" width="4.42578125" style="35" customWidth="1"/>
    <col min="9" max="9" width="7.28515625" style="35" customWidth="1"/>
    <col min="10" max="11" width="4.42578125" style="35" hidden="1" customWidth="1"/>
    <col min="12" max="13" width="24" style="35" customWidth="1"/>
    <col min="14" max="14" width="20.85546875" style="35" customWidth="1"/>
    <col min="15" max="15" width="29.42578125" style="35" customWidth="1"/>
    <col min="16" max="16" width="12.7109375" style="35" customWidth="1"/>
    <col min="17" max="17" width="23" style="35" customWidth="1"/>
    <col min="18" max="18" width="18" style="35" customWidth="1"/>
    <col min="19" max="19" width="37.7109375" style="35" customWidth="1"/>
    <col min="20" max="20" width="31.42578125" style="35" customWidth="1"/>
    <col min="21" max="22" width="8" style="35"/>
    <col min="23" max="23" width="0" style="35" hidden="1" customWidth="1"/>
    <col min="24" max="16384" width="8" style="35"/>
  </cols>
  <sheetData>
    <row r="2" spans="3:19" ht="20.25" customHeight="1" x14ac:dyDescent="0.25">
      <c r="C2" s="120" t="s">
        <v>3</v>
      </c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3:19" ht="20.25" customHeight="1" x14ac:dyDescent="0.25">
      <c r="C3" s="120" t="s">
        <v>4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</row>
    <row r="4" spans="3:19" ht="20.25" customHeight="1" x14ac:dyDescent="0.25">
      <c r="C4" s="120" t="s">
        <v>5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</row>
    <row r="5" spans="3:19" ht="20.25" x14ac:dyDescent="0.25"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34"/>
    </row>
    <row r="6" spans="3:19" x14ac:dyDescent="0.25">
      <c r="C6" s="36"/>
      <c r="D6" s="37"/>
      <c r="E6" s="37"/>
      <c r="F6" s="37"/>
      <c r="G6" s="37"/>
    </row>
    <row r="7" spans="3:19" ht="27.75" customHeight="1" x14ac:dyDescent="0.25">
      <c r="C7" s="121" t="s">
        <v>6</v>
      </c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</row>
    <row r="8" spans="3:19" s="38" customFormat="1" ht="27.75" customHeight="1" x14ac:dyDescent="0.25">
      <c r="C8" s="119" t="s">
        <v>7</v>
      </c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</row>
    <row r="9" spans="3:19" ht="43.5" customHeight="1" x14ac:dyDescent="0.25">
      <c r="C9" s="122" t="s">
        <v>8</v>
      </c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</row>
    <row r="10" spans="3:19" s="38" customFormat="1" ht="27.75" customHeight="1" x14ac:dyDescent="0.25">
      <c r="C10" s="119" t="s">
        <v>9</v>
      </c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</row>
    <row r="11" spans="3:19" ht="43.5" customHeight="1" x14ac:dyDescent="0.25">
      <c r="C11" s="123" t="s">
        <v>10</v>
      </c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</row>
    <row r="12" spans="3:19" s="38" customFormat="1" ht="27.75" customHeight="1" x14ac:dyDescent="0.25">
      <c r="C12" s="119" t="s">
        <v>11</v>
      </c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</row>
    <row r="13" spans="3:19" ht="35.25" customHeight="1" x14ac:dyDescent="0.25"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</row>
    <row r="14" spans="3:19" ht="19.5" customHeight="1" x14ac:dyDescent="0.25">
      <c r="C14" s="119" t="s">
        <v>12</v>
      </c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</row>
    <row r="15" spans="3:19" ht="35.25" customHeight="1" x14ac:dyDescent="0.25">
      <c r="C15" s="124" t="s">
        <v>13</v>
      </c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</row>
    <row r="16" spans="3:19" ht="35.25" customHeight="1" x14ac:dyDescent="0.25">
      <c r="C16" s="124" t="s">
        <v>13</v>
      </c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</row>
    <row r="17" spans="3:19" x14ac:dyDescent="0.25">
      <c r="C17" s="36"/>
      <c r="D17" s="37"/>
      <c r="E17" s="37"/>
      <c r="F17" s="37"/>
      <c r="G17" s="37"/>
    </row>
    <row r="18" spans="3:19" ht="23.25" customHeight="1" x14ac:dyDescent="0.25">
      <c r="C18" s="39"/>
      <c r="D18" s="40"/>
      <c r="E18" s="40"/>
      <c r="F18" s="40"/>
      <c r="G18" s="40"/>
      <c r="H18" s="137" t="s">
        <v>14</v>
      </c>
      <c r="I18" s="138"/>
      <c r="J18" s="138"/>
      <c r="K18" s="138"/>
      <c r="L18" s="138"/>
      <c r="M18" s="138"/>
      <c r="N18" s="138"/>
      <c r="O18" s="138"/>
      <c r="P18" s="138"/>
      <c r="Q18" s="138"/>
      <c r="R18" s="139"/>
      <c r="S18" s="129" t="s">
        <v>15</v>
      </c>
    </row>
    <row r="19" spans="3:19" s="42" customFormat="1" ht="96.75" customHeight="1" x14ac:dyDescent="0.25">
      <c r="C19" s="132" t="s">
        <v>16</v>
      </c>
      <c r="D19" s="132" t="s">
        <v>17</v>
      </c>
      <c r="E19" s="132" t="s">
        <v>18</v>
      </c>
      <c r="F19" s="132" t="s">
        <v>19</v>
      </c>
      <c r="G19" s="41" t="s">
        <v>20</v>
      </c>
      <c r="H19" s="134" t="s">
        <v>21</v>
      </c>
      <c r="I19" s="135"/>
      <c r="J19" s="135"/>
      <c r="K19" s="136"/>
      <c r="L19" s="142" t="s">
        <v>22</v>
      </c>
      <c r="M19" s="144" t="s">
        <v>23</v>
      </c>
      <c r="N19" s="146" t="s">
        <v>34</v>
      </c>
      <c r="O19" s="146"/>
      <c r="P19" s="146"/>
      <c r="Q19" s="146"/>
      <c r="R19" s="147"/>
      <c r="S19" s="130"/>
    </row>
    <row r="20" spans="3:19" s="42" customFormat="1" ht="108.75" customHeight="1" x14ac:dyDescent="0.25">
      <c r="C20" s="133"/>
      <c r="D20" s="133"/>
      <c r="E20" s="133"/>
      <c r="F20" s="133"/>
      <c r="G20" s="43" t="s">
        <v>24</v>
      </c>
      <c r="H20" s="44">
        <v>80101500</v>
      </c>
      <c r="I20" s="45">
        <v>80101600</v>
      </c>
      <c r="J20" s="71">
        <v>81111900</v>
      </c>
      <c r="K20" s="71">
        <v>80161700</v>
      </c>
      <c r="L20" s="143"/>
      <c r="M20" s="145"/>
      <c r="N20" s="46" t="s">
        <v>25</v>
      </c>
      <c r="O20" s="47" t="s">
        <v>26</v>
      </c>
      <c r="P20" s="47" t="s">
        <v>27</v>
      </c>
      <c r="Q20" s="47" t="s">
        <v>28</v>
      </c>
      <c r="R20" s="43" t="s">
        <v>29</v>
      </c>
      <c r="S20" s="131"/>
    </row>
    <row r="21" spans="3:19" x14ac:dyDescent="0.25">
      <c r="C21" s="48">
        <v>1</v>
      </c>
      <c r="D21" s="26"/>
      <c r="E21" s="26"/>
      <c r="F21" s="26"/>
      <c r="G21" s="27"/>
      <c r="H21" s="1"/>
      <c r="I21" s="2"/>
      <c r="J21" s="72"/>
      <c r="K21" s="73"/>
      <c r="L21" s="3"/>
      <c r="M21" s="23"/>
      <c r="N21" s="49"/>
      <c r="O21" s="20"/>
      <c r="P21" s="4"/>
      <c r="Q21" s="60" t="e">
        <f>ROUND(O21/(VLOOKUP(P21,SMMLV!$A$3:$B$43,2,FALSE)),2)</f>
        <v>#N/A</v>
      </c>
      <c r="R21" s="61" t="e">
        <f>ROUND(Q21*M21,2)</f>
        <v>#N/A</v>
      </c>
      <c r="S21" s="5"/>
    </row>
    <row r="22" spans="3:19" x14ac:dyDescent="0.25">
      <c r="C22" s="50">
        <v>2</v>
      </c>
      <c r="D22" s="28"/>
      <c r="E22" s="28"/>
      <c r="F22" s="28"/>
      <c r="G22" s="29"/>
      <c r="H22" s="6"/>
      <c r="I22" s="7"/>
      <c r="J22" s="74"/>
      <c r="K22" s="75"/>
      <c r="L22" s="8"/>
      <c r="M22" s="24"/>
      <c r="N22" s="51"/>
      <c r="O22" s="21"/>
      <c r="P22" s="9"/>
      <c r="Q22" s="62" t="e">
        <f>ROUND(O22/(VLOOKUP(P22,SMMLV!$A$3:$B$43,2,FALSE)),2)</f>
        <v>#N/A</v>
      </c>
      <c r="R22" s="63" t="e">
        <f t="shared" ref="R22:R30" si="0">ROUND(Q22*M22,2)</f>
        <v>#N/A</v>
      </c>
      <c r="S22" s="10"/>
    </row>
    <row r="23" spans="3:19" x14ac:dyDescent="0.25">
      <c r="C23" s="50">
        <v>3</v>
      </c>
      <c r="D23" s="30"/>
      <c r="E23" s="30"/>
      <c r="F23" s="30"/>
      <c r="G23" s="31"/>
      <c r="H23" s="6"/>
      <c r="I23" s="7"/>
      <c r="J23" s="74"/>
      <c r="K23" s="75"/>
      <c r="L23" s="8"/>
      <c r="M23" s="24"/>
      <c r="N23" s="51"/>
      <c r="O23" s="21"/>
      <c r="P23" s="9"/>
      <c r="Q23" s="62" t="e">
        <f>ROUND(O23/(VLOOKUP(P23,SMMLV!$A$3:$B$43,2,FALSE)),2)</f>
        <v>#N/A</v>
      </c>
      <c r="R23" s="63" t="e">
        <f t="shared" si="0"/>
        <v>#N/A</v>
      </c>
      <c r="S23" s="10"/>
    </row>
    <row r="24" spans="3:19" x14ac:dyDescent="0.25">
      <c r="C24" s="50">
        <v>4</v>
      </c>
      <c r="D24" s="30"/>
      <c r="E24" s="30"/>
      <c r="F24" s="30"/>
      <c r="G24" s="31"/>
      <c r="H24" s="6"/>
      <c r="I24" s="7"/>
      <c r="J24" s="74"/>
      <c r="K24" s="75"/>
      <c r="L24" s="8"/>
      <c r="M24" s="24"/>
      <c r="N24" s="51"/>
      <c r="O24" s="21"/>
      <c r="P24" s="9"/>
      <c r="Q24" s="62" t="e">
        <f>ROUND(O24/(VLOOKUP(P24,SMMLV!$A$3:$B$43,2,FALSE)),2)</f>
        <v>#N/A</v>
      </c>
      <c r="R24" s="63" t="e">
        <f t="shared" si="0"/>
        <v>#N/A</v>
      </c>
      <c r="S24" s="10"/>
    </row>
    <row r="25" spans="3:19" ht="15" customHeight="1" x14ac:dyDescent="0.25">
      <c r="C25" s="50">
        <v>5</v>
      </c>
      <c r="D25" s="30"/>
      <c r="E25" s="30"/>
      <c r="F25" s="30"/>
      <c r="G25" s="31"/>
      <c r="H25" s="6"/>
      <c r="I25" s="7"/>
      <c r="J25" s="74"/>
      <c r="K25" s="75"/>
      <c r="L25" s="8"/>
      <c r="M25" s="24"/>
      <c r="N25" s="51"/>
      <c r="O25" s="21"/>
      <c r="P25" s="9"/>
      <c r="Q25" s="62" t="e">
        <f>ROUND(O25/(VLOOKUP(P25,SMMLV!$A$3:$B$43,2,FALSE)),2)</f>
        <v>#N/A</v>
      </c>
      <c r="R25" s="63" t="e">
        <f>ROUND(Q25*M25,2)</f>
        <v>#N/A</v>
      </c>
      <c r="S25" s="10"/>
    </row>
    <row r="26" spans="3:19" ht="15" customHeight="1" x14ac:dyDescent="0.25">
      <c r="C26" s="50">
        <v>6</v>
      </c>
      <c r="D26" s="30"/>
      <c r="E26" s="30"/>
      <c r="F26" s="30"/>
      <c r="G26" s="31"/>
      <c r="H26" s="6"/>
      <c r="I26" s="7"/>
      <c r="J26" s="74"/>
      <c r="K26" s="75"/>
      <c r="L26" s="8"/>
      <c r="M26" s="24"/>
      <c r="N26" s="51"/>
      <c r="O26" s="21"/>
      <c r="P26" s="9"/>
      <c r="Q26" s="62" t="e">
        <f>ROUND(O26/(VLOOKUP(P26,SMMLV!$A$3:$B$43,2,FALSE)),2)</f>
        <v>#N/A</v>
      </c>
      <c r="R26" s="63" t="e">
        <f t="shared" si="0"/>
        <v>#N/A</v>
      </c>
      <c r="S26" s="10"/>
    </row>
    <row r="27" spans="3:19" ht="15" customHeight="1" x14ac:dyDescent="0.25">
      <c r="C27" s="50">
        <v>7</v>
      </c>
      <c r="D27" s="30"/>
      <c r="E27" s="30"/>
      <c r="F27" s="30"/>
      <c r="G27" s="31"/>
      <c r="H27" s="6"/>
      <c r="I27" s="7"/>
      <c r="J27" s="74"/>
      <c r="K27" s="75"/>
      <c r="L27" s="8"/>
      <c r="M27" s="24"/>
      <c r="N27" s="51"/>
      <c r="O27" s="21"/>
      <c r="P27" s="9"/>
      <c r="Q27" s="62" t="e">
        <f>ROUND(O27/(VLOOKUP(P27,SMMLV!$A$3:$B$43,2,FALSE)),2)</f>
        <v>#N/A</v>
      </c>
      <c r="R27" s="63" t="e">
        <f t="shared" si="0"/>
        <v>#N/A</v>
      </c>
      <c r="S27" s="10"/>
    </row>
    <row r="28" spans="3:19" ht="15" customHeight="1" x14ac:dyDescent="0.25">
      <c r="C28" s="50">
        <v>8</v>
      </c>
      <c r="D28" s="30"/>
      <c r="E28" s="30"/>
      <c r="F28" s="30"/>
      <c r="G28" s="31"/>
      <c r="H28" s="6"/>
      <c r="I28" s="7"/>
      <c r="J28" s="74"/>
      <c r="K28" s="75"/>
      <c r="L28" s="8"/>
      <c r="M28" s="24"/>
      <c r="N28" s="51"/>
      <c r="O28" s="21"/>
      <c r="P28" s="9"/>
      <c r="Q28" s="62" t="e">
        <f>ROUND(O28/(VLOOKUP(P28,SMMLV!$A$3:$B$43,2,FALSE)),2)</f>
        <v>#N/A</v>
      </c>
      <c r="R28" s="63" t="e">
        <f t="shared" si="0"/>
        <v>#N/A</v>
      </c>
      <c r="S28" s="10"/>
    </row>
    <row r="29" spans="3:19" ht="15" customHeight="1" x14ac:dyDescent="0.25">
      <c r="C29" s="50">
        <v>9</v>
      </c>
      <c r="D29" s="30"/>
      <c r="E29" s="30"/>
      <c r="F29" s="30"/>
      <c r="G29" s="31"/>
      <c r="H29" s="6"/>
      <c r="I29" s="7"/>
      <c r="J29" s="74"/>
      <c r="K29" s="75"/>
      <c r="L29" s="8"/>
      <c r="M29" s="24"/>
      <c r="N29" s="51"/>
      <c r="O29" s="21"/>
      <c r="P29" s="9"/>
      <c r="Q29" s="62" t="e">
        <f>ROUND(O29/(VLOOKUP(P29,SMMLV!$A$3:$B$43,2,FALSE)),2)</f>
        <v>#N/A</v>
      </c>
      <c r="R29" s="63" t="e">
        <f t="shared" si="0"/>
        <v>#N/A</v>
      </c>
      <c r="S29" s="10"/>
    </row>
    <row r="30" spans="3:19" ht="15" customHeight="1" x14ac:dyDescent="0.25">
      <c r="C30" s="52">
        <v>10</v>
      </c>
      <c r="D30" s="32"/>
      <c r="E30" s="32"/>
      <c r="F30" s="32"/>
      <c r="G30" s="33"/>
      <c r="H30" s="11"/>
      <c r="I30" s="12"/>
      <c r="J30" s="76"/>
      <c r="K30" s="77"/>
      <c r="L30" s="13"/>
      <c r="M30" s="25"/>
      <c r="N30" s="53"/>
      <c r="O30" s="22"/>
      <c r="P30" s="14"/>
      <c r="Q30" s="64" t="e">
        <f>ROUND(O30/(VLOOKUP(P30,SMMLV!$A$3:$B$43,2,FALSE)),2)</f>
        <v>#N/A</v>
      </c>
      <c r="R30" s="65" t="e">
        <f t="shared" si="0"/>
        <v>#N/A</v>
      </c>
      <c r="S30" s="15"/>
    </row>
    <row r="31" spans="3:19" ht="33.75" customHeight="1" x14ac:dyDescent="0.25">
      <c r="C31" s="125"/>
      <c r="D31" s="125"/>
      <c r="E31" s="125"/>
      <c r="F31" s="125"/>
      <c r="G31" s="126"/>
      <c r="H31" s="127"/>
      <c r="I31" s="127"/>
      <c r="J31" s="127"/>
      <c r="K31" s="127"/>
      <c r="L31" s="127"/>
      <c r="M31" s="128"/>
      <c r="N31" s="54"/>
      <c r="O31" s="55"/>
      <c r="P31" s="55"/>
      <c r="Q31" s="66" t="s">
        <v>30</v>
      </c>
      <c r="R31" s="67">
        <f>_xlfn.AGGREGATE(9,6,R21:R30)</f>
        <v>0</v>
      </c>
      <c r="S31" s="140"/>
    </row>
    <row r="32" spans="3:19" ht="33.75" customHeight="1" thickBot="1" x14ac:dyDescent="0.3">
      <c r="C32" s="125"/>
      <c r="D32" s="125"/>
      <c r="E32" s="125"/>
      <c r="F32" s="125"/>
      <c r="G32" s="126"/>
      <c r="H32" s="127"/>
      <c r="I32" s="127"/>
      <c r="J32" s="127"/>
      <c r="K32" s="127"/>
      <c r="L32" s="127"/>
      <c r="M32" s="128"/>
      <c r="N32" s="57"/>
      <c r="O32" s="56"/>
      <c r="P32" s="56"/>
      <c r="Q32" s="66" t="s">
        <v>31</v>
      </c>
      <c r="R32" s="68">
        <v>405.18</v>
      </c>
      <c r="S32" s="141"/>
    </row>
    <row r="33" spans="1:23" ht="21.75" thickBot="1" x14ac:dyDescent="0.3">
      <c r="N33" s="58"/>
      <c r="O33" s="59"/>
      <c r="P33" s="59"/>
      <c r="Q33" s="69"/>
      <c r="R33" s="70" t="str">
        <f>IF(R31&gt;=R32,"Cumple","No Cumple")</f>
        <v>No Cumple</v>
      </c>
      <c r="S33" s="59"/>
    </row>
    <row r="34" spans="1:23" ht="15.75" thickBot="1" x14ac:dyDescent="0.3">
      <c r="O34" s="59"/>
      <c r="P34" s="59"/>
      <c r="Q34" s="59"/>
      <c r="R34" s="59"/>
      <c r="S34" s="59"/>
    </row>
    <row r="35" spans="1:23" ht="59.25" customHeight="1" x14ac:dyDescent="0.25">
      <c r="A35" s="168" t="s">
        <v>33</v>
      </c>
      <c r="B35" s="116" t="s">
        <v>38</v>
      </c>
      <c r="C35" s="90"/>
      <c r="D35" s="153" t="s">
        <v>32</v>
      </c>
      <c r="E35" s="153"/>
      <c r="F35" s="153"/>
      <c r="G35" s="153"/>
      <c r="H35" s="153"/>
      <c r="I35" s="153"/>
      <c r="J35" s="153"/>
      <c r="K35" s="153"/>
      <c r="L35" s="153"/>
      <c r="M35" s="166"/>
      <c r="N35"/>
      <c r="O35"/>
      <c r="P35"/>
      <c r="Q35"/>
      <c r="R35"/>
      <c r="S35"/>
      <c r="T35"/>
    </row>
    <row r="36" spans="1:23" ht="18" customHeight="1" x14ac:dyDescent="0.25">
      <c r="A36" s="169"/>
      <c r="B36" s="117"/>
      <c r="C36" s="40"/>
      <c r="D36" s="40"/>
      <c r="E36" s="40"/>
      <c r="F36" s="40"/>
      <c r="G36" s="40"/>
      <c r="H36" s="157"/>
      <c r="I36" s="157"/>
      <c r="J36" s="157"/>
      <c r="K36" s="157"/>
      <c r="L36" s="157"/>
      <c r="M36" s="167"/>
      <c r="N36"/>
      <c r="O36"/>
      <c r="P36" s="156"/>
      <c r="Q36" s="156"/>
      <c r="R36" s="156"/>
      <c r="S36"/>
      <c r="T36"/>
    </row>
    <row r="37" spans="1:23" ht="170.25" customHeight="1" x14ac:dyDescent="0.25">
      <c r="A37" s="169"/>
      <c r="B37" s="117"/>
      <c r="C37" s="148" t="s">
        <v>16</v>
      </c>
      <c r="D37" s="132" t="s">
        <v>17</v>
      </c>
      <c r="E37" s="132" t="s">
        <v>18</v>
      </c>
      <c r="F37" s="132" t="s">
        <v>19</v>
      </c>
      <c r="G37" s="41" t="s">
        <v>20</v>
      </c>
      <c r="H37" s="150" t="s">
        <v>21</v>
      </c>
      <c r="I37" s="151"/>
      <c r="J37" s="151"/>
      <c r="K37" s="152"/>
      <c r="L37" s="154" t="s">
        <v>40</v>
      </c>
      <c r="M37" s="160"/>
      <c r="N37"/>
      <c r="O37"/>
      <c r="P37" s="156"/>
      <c r="Q37" s="156"/>
      <c r="R37" s="156"/>
      <c r="S37"/>
      <c r="T37"/>
    </row>
    <row r="38" spans="1:23" ht="65.25" customHeight="1" x14ac:dyDescent="0.25">
      <c r="A38" s="169"/>
      <c r="B38" s="117"/>
      <c r="C38" s="149"/>
      <c r="D38" s="133"/>
      <c r="E38" s="133"/>
      <c r="F38" s="133"/>
      <c r="G38" s="93" t="s">
        <v>24</v>
      </c>
      <c r="H38" s="97">
        <v>80101500</v>
      </c>
      <c r="I38" s="45">
        <v>80101600</v>
      </c>
      <c r="J38" s="45">
        <v>81111900</v>
      </c>
      <c r="K38" s="98">
        <v>80161700</v>
      </c>
      <c r="L38" s="102" t="s">
        <v>25</v>
      </c>
      <c r="M38" s="161" t="s">
        <v>35</v>
      </c>
      <c r="N38"/>
      <c r="O38"/>
      <c r="P38" s="156"/>
      <c r="Q38" s="156"/>
      <c r="R38" s="156"/>
      <c r="S38"/>
      <c r="T38"/>
    </row>
    <row r="39" spans="1:23" x14ac:dyDescent="0.25">
      <c r="A39" s="169"/>
      <c r="B39" s="117"/>
      <c r="C39" s="87">
        <v>1</v>
      </c>
      <c r="D39" s="78"/>
      <c r="E39" s="78"/>
      <c r="F39" s="78"/>
      <c r="G39" s="94"/>
      <c r="H39" s="79"/>
      <c r="I39" s="80"/>
      <c r="J39" s="80"/>
      <c r="K39" s="99"/>
      <c r="L39" s="106"/>
      <c r="M39" s="162"/>
      <c r="N39"/>
      <c r="O39"/>
      <c r="P39" s="156"/>
      <c r="Q39" s="156"/>
      <c r="R39"/>
      <c r="S39"/>
      <c r="W39">
        <f>IF(P39="cumple",1,0)</f>
        <v>0</v>
      </c>
    </row>
    <row r="40" spans="1:23" x14ac:dyDescent="0.25">
      <c r="A40" s="169"/>
      <c r="B40" s="117"/>
      <c r="C40" s="88">
        <v>2</v>
      </c>
      <c r="D40" s="81"/>
      <c r="E40" s="81"/>
      <c r="F40" s="81"/>
      <c r="G40" s="95"/>
      <c r="H40" s="82"/>
      <c r="I40" s="83"/>
      <c r="J40" s="83"/>
      <c r="K40" s="100"/>
      <c r="L40" s="107"/>
      <c r="M40" s="163"/>
      <c r="N40"/>
      <c r="O40"/>
      <c r="P40" s="156"/>
      <c r="Q40" s="156"/>
      <c r="R40"/>
      <c r="S40"/>
      <c r="W40">
        <f>IF(P40="cumple",1,0)</f>
        <v>0</v>
      </c>
    </row>
    <row r="41" spans="1:23" x14ac:dyDescent="0.25">
      <c r="A41" s="169"/>
      <c r="B41" s="117"/>
      <c r="C41" s="88">
        <v>3</v>
      </c>
      <c r="D41" s="81"/>
      <c r="E41" s="81"/>
      <c r="F41" s="81"/>
      <c r="G41" s="95"/>
      <c r="H41" s="82"/>
      <c r="I41" s="83"/>
      <c r="J41" s="83"/>
      <c r="K41" s="100"/>
      <c r="L41" s="107"/>
      <c r="M41" s="163"/>
      <c r="N41"/>
      <c r="O41"/>
      <c r="P41" s="156"/>
      <c r="Q41" s="156"/>
      <c r="R41"/>
      <c r="S41"/>
      <c r="W41">
        <f>IF(P41="cumple",1,0)</f>
        <v>0</v>
      </c>
    </row>
    <row r="42" spans="1:23" x14ac:dyDescent="0.25">
      <c r="A42" s="169"/>
      <c r="B42" s="117"/>
      <c r="C42" s="89">
        <v>4</v>
      </c>
      <c r="D42" s="84"/>
      <c r="E42" s="84"/>
      <c r="F42" s="84"/>
      <c r="G42" s="96"/>
      <c r="H42" s="85"/>
      <c r="I42" s="86"/>
      <c r="J42" s="86"/>
      <c r="K42" s="101"/>
      <c r="L42" s="108"/>
      <c r="M42" s="164"/>
      <c r="N42"/>
      <c r="O42"/>
      <c r="P42" s="156"/>
      <c r="Q42" s="156"/>
      <c r="R42"/>
      <c r="S42"/>
      <c r="W42">
        <f>IF(P42="cumple",1,0)</f>
        <v>0</v>
      </c>
    </row>
    <row r="43" spans="1:23" x14ac:dyDescent="0.25">
      <c r="A43" s="169"/>
      <c r="B43" s="117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159"/>
      <c r="N43" s="91"/>
      <c r="O43" s="91"/>
      <c r="P43" s="109"/>
      <c r="Q43" s="109"/>
      <c r="R43"/>
      <c r="S43"/>
      <c r="W43"/>
    </row>
    <row r="44" spans="1:23" ht="16.5" customHeight="1" thickBot="1" x14ac:dyDescent="0.3">
      <c r="A44" s="169"/>
      <c r="B44" s="118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165"/>
      <c r="N44" s="109"/>
      <c r="O44" s="109"/>
      <c r="P44"/>
      <c r="Q44"/>
      <c r="R44"/>
      <c r="S44" s="156"/>
      <c r="W44"/>
    </row>
    <row r="45" spans="1:23" x14ac:dyDescent="0.25">
      <c r="A45" s="169"/>
      <c r="B45" s="116" t="s">
        <v>39</v>
      </c>
      <c r="C45" s="90"/>
      <c r="D45" s="90"/>
      <c r="E45" s="158"/>
      <c r="F45"/>
      <c r="G45"/>
      <c r="H45"/>
      <c r="I45"/>
      <c r="J45"/>
      <c r="K45"/>
      <c r="L45"/>
      <c r="M45"/>
      <c r="N45"/>
      <c r="O45" s="109"/>
      <c r="P45"/>
      <c r="Q45"/>
      <c r="R45"/>
      <c r="S45" s="156"/>
    </row>
    <row r="46" spans="1:23" ht="18" customHeight="1" x14ac:dyDescent="0.25">
      <c r="A46" s="169"/>
      <c r="B46" s="117"/>
      <c r="C46" s="91"/>
      <c r="D46" s="91"/>
      <c r="E46" s="159"/>
      <c r="F46"/>
      <c r="G46"/>
      <c r="H46"/>
      <c r="I46"/>
      <c r="J46"/>
      <c r="K46"/>
      <c r="L46"/>
      <c r="M46"/>
      <c r="N46"/>
      <c r="O46"/>
      <c r="P46" s="156"/>
      <c r="Q46" s="156"/>
      <c r="R46" s="156"/>
      <c r="S46"/>
    </row>
    <row r="47" spans="1:23" ht="123.75" customHeight="1" x14ac:dyDescent="0.25">
      <c r="A47" s="169"/>
      <c r="B47" s="117"/>
      <c r="C47" s="115" t="s">
        <v>16</v>
      </c>
      <c r="D47" s="155" t="s">
        <v>43</v>
      </c>
      <c r="E47" s="160"/>
      <c r="F47"/>
      <c r="G47"/>
      <c r="H47"/>
      <c r="I47"/>
      <c r="J47"/>
      <c r="K47"/>
      <c r="L47"/>
      <c r="M47"/>
      <c r="N47"/>
      <c r="O47"/>
      <c r="P47" s="156"/>
      <c r="Q47" s="156"/>
      <c r="R47" s="156"/>
      <c r="S47"/>
    </row>
    <row r="48" spans="1:23" x14ac:dyDescent="0.25">
      <c r="A48" s="169"/>
      <c r="B48" s="117"/>
      <c r="C48" s="115"/>
      <c r="D48" s="47" t="s">
        <v>41</v>
      </c>
      <c r="E48" s="161" t="s">
        <v>42</v>
      </c>
      <c r="F48"/>
      <c r="G48"/>
      <c r="H48"/>
      <c r="I48"/>
      <c r="J48"/>
      <c r="K48"/>
      <c r="L48"/>
      <c r="M48"/>
      <c r="N48"/>
      <c r="O48"/>
      <c r="P48" s="156"/>
      <c r="Q48" s="156"/>
      <c r="R48" s="156"/>
      <c r="S48"/>
    </row>
    <row r="49" spans="1:23" x14ac:dyDescent="0.25">
      <c r="A49" s="169"/>
      <c r="B49" s="117"/>
      <c r="C49" s="110">
        <v>1</v>
      </c>
      <c r="D49" s="103"/>
      <c r="E49" s="162"/>
      <c r="F49"/>
      <c r="G49"/>
      <c r="H49"/>
      <c r="I49"/>
      <c r="J49"/>
      <c r="K49"/>
      <c r="L49"/>
      <c r="M49"/>
      <c r="N49"/>
      <c r="O49"/>
      <c r="P49" s="156"/>
      <c r="Q49" s="156"/>
      <c r="R49"/>
      <c r="S49"/>
      <c r="W49">
        <f>IF(P49="cumple",1,0)</f>
        <v>0</v>
      </c>
    </row>
    <row r="50" spans="1:23" x14ac:dyDescent="0.25">
      <c r="A50" s="169"/>
      <c r="B50" s="117"/>
      <c r="C50" s="111">
        <v>2</v>
      </c>
      <c r="D50" s="104"/>
      <c r="E50" s="163"/>
      <c r="F50"/>
      <c r="G50"/>
      <c r="H50"/>
      <c r="I50"/>
      <c r="J50"/>
      <c r="K50"/>
      <c r="L50"/>
      <c r="M50"/>
      <c r="N50"/>
      <c r="O50"/>
      <c r="P50" s="156"/>
      <c r="Q50" s="156"/>
      <c r="R50"/>
      <c r="S50"/>
      <c r="W50">
        <f>IF(P50="cumple",1,0)</f>
        <v>0</v>
      </c>
    </row>
    <row r="51" spans="1:23" x14ac:dyDescent="0.25">
      <c r="A51" s="169"/>
      <c r="B51" s="117"/>
      <c r="C51" s="111">
        <v>3</v>
      </c>
      <c r="D51" s="104"/>
      <c r="E51" s="163"/>
      <c r="F51"/>
      <c r="G51"/>
      <c r="H51"/>
      <c r="I51"/>
      <c r="J51"/>
      <c r="K51"/>
      <c r="L51"/>
      <c r="M51"/>
      <c r="N51"/>
      <c r="O51"/>
      <c r="P51" s="156"/>
      <c r="Q51" s="156"/>
      <c r="R51"/>
      <c r="S51"/>
      <c r="W51">
        <f>IF(P51="cumple",1,0)</f>
        <v>0</v>
      </c>
    </row>
    <row r="52" spans="1:23" x14ac:dyDescent="0.25">
      <c r="A52" s="169"/>
      <c r="B52" s="117"/>
      <c r="C52" s="112">
        <v>4</v>
      </c>
      <c r="D52" s="105"/>
      <c r="E52" s="164"/>
      <c r="F52"/>
      <c r="G52"/>
      <c r="H52"/>
      <c r="I52"/>
      <c r="J52"/>
      <c r="K52"/>
      <c r="L52"/>
      <c r="M52"/>
      <c r="N52"/>
      <c r="O52"/>
      <c r="P52" s="156"/>
      <c r="Q52" s="156"/>
      <c r="R52"/>
      <c r="S52"/>
      <c r="W52">
        <f>IF(P52="cumple",1,0)</f>
        <v>0</v>
      </c>
    </row>
    <row r="53" spans="1:23" x14ac:dyDescent="0.25">
      <c r="A53" s="169"/>
      <c r="B53" s="117"/>
      <c r="C53" s="91"/>
      <c r="D53" s="91"/>
      <c r="E53" s="159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23" ht="15.75" thickBot="1" x14ac:dyDescent="0.3">
      <c r="A54" s="170"/>
      <c r="B54" s="118"/>
      <c r="C54" s="92"/>
      <c r="D54" s="92"/>
      <c r="E54" s="165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23" x14ac:dyDescent="0.25"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23" x14ac:dyDescent="0.25"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23" x14ac:dyDescent="0.25"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23" x14ac:dyDescent="0.25">
      <c r="N58"/>
      <c r="O58"/>
      <c r="P58"/>
      <c r="Q58"/>
      <c r="R58"/>
      <c r="S58"/>
    </row>
    <row r="59" spans="1:23" x14ac:dyDescent="0.25">
      <c r="L59"/>
      <c r="M59"/>
      <c r="N59"/>
      <c r="O59"/>
      <c r="P59"/>
      <c r="Q59"/>
      <c r="R59"/>
      <c r="S59"/>
    </row>
    <row r="60" spans="1:23" x14ac:dyDescent="0.25">
      <c r="L60" s="109"/>
      <c r="M60" s="109"/>
      <c r="N60"/>
      <c r="O60"/>
      <c r="P60"/>
      <c r="Q60"/>
      <c r="R60"/>
      <c r="S60"/>
    </row>
    <row r="61" spans="1:23" x14ac:dyDescent="0.25">
      <c r="L61" s="109"/>
      <c r="M61" s="109"/>
      <c r="N61"/>
      <c r="O61"/>
      <c r="P61"/>
      <c r="Q61"/>
      <c r="R61"/>
      <c r="S61"/>
    </row>
    <row r="62" spans="1:23" x14ac:dyDescent="0.25">
      <c r="L62" s="109"/>
      <c r="M62" s="109"/>
      <c r="N62"/>
      <c r="O62"/>
      <c r="P62"/>
      <c r="Q62"/>
      <c r="R62"/>
      <c r="S62"/>
    </row>
    <row r="63" spans="1:23" x14ac:dyDescent="0.25">
      <c r="L63" s="109"/>
      <c r="M63" s="109"/>
      <c r="N63"/>
      <c r="O63"/>
      <c r="P63"/>
      <c r="Q63"/>
    </row>
    <row r="64" spans="1:23" x14ac:dyDescent="0.25">
      <c r="L64" s="109"/>
      <c r="M64" s="109"/>
      <c r="N64"/>
      <c r="O64"/>
      <c r="P64"/>
      <c r="Q64"/>
    </row>
    <row r="65" spans="12:17" x14ac:dyDescent="0.25">
      <c r="L65"/>
      <c r="M65"/>
      <c r="N65"/>
      <c r="O65"/>
      <c r="P65"/>
      <c r="Q65"/>
    </row>
    <row r="66" spans="12:17" x14ac:dyDescent="0.25">
      <c r="L66"/>
      <c r="M66"/>
      <c r="N66"/>
      <c r="O66"/>
      <c r="P66"/>
      <c r="Q66"/>
    </row>
  </sheetData>
  <sheetProtection formatCells="0" formatColumns="0" formatRows="0" insertColumns="0" insertRows="0"/>
  <mergeCells count="53">
    <mergeCell ref="D35:M35"/>
    <mergeCell ref="L37:M37"/>
    <mergeCell ref="D47:E47"/>
    <mergeCell ref="R36:R38"/>
    <mergeCell ref="C37:C38"/>
    <mergeCell ref="D37:D38"/>
    <mergeCell ref="E37:E38"/>
    <mergeCell ref="F37:F38"/>
    <mergeCell ref="H37:K37"/>
    <mergeCell ref="C31:G32"/>
    <mergeCell ref="H31:M31"/>
    <mergeCell ref="C15:S15"/>
    <mergeCell ref="C16:S16"/>
    <mergeCell ref="S18:S20"/>
    <mergeCell ref="C19:C20"/>
    <mergeCell ref="D19:D20"/>
    <mergeCell ref="E19:E20"/>
    <mergeCell ref="F19:F20"/>
    <mergeCell ref="H19:K19"/>
    <mergeCell ref="H18:R18"/>
    <mergeCell ref="S31:S32"/>
    <mergeCell ref="H32:M32"/>
    <mergeCell ref="L19:L20"/>
    <mergeCell ref="M19:M20"/>
    <mergeCell ref="N19:R19"/>
    <mergeCell ref="C14:S14"/>
    <mergeCell ref="C2:S2"/>
    <mergeCell ref="C3:S3"/>
    <mergeCell ref="C4:S4"/>
    <mergeCell ref="C5:M5"/>
    <mergeCell ref="C7:S7"/>
    <mergeCell ref="C8:S8"/>
    <mergeCell ref="C9:S9"/>
    <mergeCell ref="C10:S10"/>
    <mergeCell ref="C11:S11"/>
    <mergeCell ref="C12:S12"/>
    <mergeCell ref="C13:S13"/>
    <mergeCell ref="A35:A54"/>
    <mergeCell ref="B35:B44"/>
    <mergeCell ref="B45:B54"/>
    <mergeCell ref="P49:Q49"/>
    <mergeCell ref="P50:Q50"/>
    <mergeCell ref="P51:Q51"/>
    <mergeCell ref="P46:Q48"/>
    <mergeCell ref="P39:Q39"/>
    <mergeCell ref="P40:Q40"/>
    <mergeCell ref="P41:Q41"/>
    <mergeCell ref="P42:Q42"/>
    <mergeCell ref="P36:Q38"/>
    <mergeCell ref="S44:S45"/>
    <mergeCell ref="C47:C48"/>
    <mergeCell ref="P52:Q52"/>
    <mergeCell ref="R46:R48"/>
  </mergeCells>
  <conditionalFormatting sqref="N33">
    <cfRule type="cellIs" dxfId="5" priority="3" operator="equal">
      <formula>"No Cumple"</formula>
    </cfRule>
    <cfRule type="cellIs" dxfId="4" priority="4" operator="equal">
      <formula>"Cumple"</formula>
    </cfRule>
  </conditionalFormatting>
  <conditionalFormatting sqref="N31:P31">
    <cfRule type="cellIs" dxfId="3" priority="6" operator="greaterThanOrEqual">
      <formula>N32</formula>
    </cfRule>
  </conditionalFormatting>
  <conditionalFormatting sqref="R31">
    <cfRule type="cellIs" dxfId="2" priority="5" operator="greaterThanOrEqual">
      <formula>R32</formula>
    </cfRule>
  </conditionalFormatting>
  <conditionalFormatting sqref="R33">
    <cfRule type="cellIs" dxfId="1" priority="1" operator="equal">
      <formula>"No Cumple"</formula>
    </cfRule>
    <cfRule type="cellIs" dxfId="0" priority="2" operator="equal">
      <formula>"Cumple"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SMMLV!$E$3:$E$4</xm:f>
          </x14:formula1>
          <xm:sqref>N39:N42 N49:N52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SMMLV</vt:lpstr>
      <vt:lpstr>EXP PROPONENTE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Elizabeth Romero Buitrago</dc:creator>
  <cp:keywords/>
  <dc:description/>
  <cp:lastModifiedBy>Soraya Yamile Mojica Gonzalez</cp:lastModifiedBy>
  <cp:revision/>
  <dcterms:created xsi:type="dcterms:W3CDTF">2012-08-08T21:27:30Z</dcterms:created>
  <dcterms:modified xsi:type="dcterms:W3CDTF">2024-07-05T16:08:42Z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ramayas@deaj.ramajudicial.gov.co</vt:lpwstr>
  </property>
  <property fmtid="{D5CDD505-2E9C-101B-9397-08002B2CF9AE}" pid="5" name="MSIP_Label_08d7dd68-c1dd-44d2-ba6c-4773849eac9b_SetDate">
    <vt:lpwstr>2018-11-23T17:03:02.4833610Z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