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2ger\Downloads\"/>
    </mc:Choice>
  </mc:AlternateContent>
  <xr:revisionPtr revIDLastSave="0" documentId="8_{0C4F3A78-282D-40BE-A09D-3F0AD334C7D2}" xr6:coauthVersionLast="47" xr6:coauthVersionMax="47" xr10:uidLastSave="{00000000-0000-0000-0000-000000000000}"/>
  <bookViews>
    <workbookView xWindow="-110" yWindow="-110" windowWidth="19420" windowHeight="11500" tabRatio="780" xr2:uid="{00000000-000D-0000-FFFF-FFFF00000000}"/>
  </bookViews>
  <sheets>
    <sheet name="Hoja1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17" l="1"/>
  <c r="F15" i="17"/>
  <c r="F16" i="17"/>
  <c r="F17" i="17"/>
  <c r="F18" i="17"/>
  <c r="K18" i="17" s="1"/>
  <c r="F19" i="17"/>
  <c r="H19" i="17" s="1"/>
  <c r="J19" i="17" s="1"/>
  <c r="F20" i="17"/>
  <c r="H20" i="17" s="1"/>
  <c r="I20" i="17" s="1"/>
  <c r="F21" i="17"/>
  <c r="H21" i="17" s="1"/>
  <c r="I21" i="17" s="1"/>
  <c r="F22" i="17"/>
  <c r="H22" i="17" s="1"/>
  <c r="J22" i="17" s="1"/>
  <c r="F23" i="17"/>
  <c r="H23" i="17" s="1"/>
  <c r="J23" i="17" s="1"/>
  <c r="F24" i="17"/>
  <c r="K24" i="17" s="1"/>
  <c r="F25" i="17"/>
  <c r="H25" i="17" s="1"/>
  <c r="J25" i="17" s="1"/>
  <c r="F26" i="17"/>
  <c r="F27" i="17"/>
  <c r="F13" i="17"/>
  <c r="H14" i="17"/>
  <c r="J14" i="17" s="1"/>
  <c r="K14" i="17"/>
  <c r="H15" i="17"/>
  <c r="I15" i="17" s="1"/>
  <c r="K15" i="17"/>
  <c r="H16" i="17"/>
  <c r="J16" i="17" s="1"/>
  <c r="K16" i="17"/>
  <c r="H17" i="17"/>
  <c r="J17" i="17" s="1"/>
  <c r="K17" i="17"/>
  <c r="H18" i="17"/>
  <c r="I18" i="17" s="1"/>
  <c r="H26" i="17"/>
  <c r="I26" i="17" s="1"/>
  <c r="K26" i="17"/>
  <c r="H27" i="17"/>
  <c r="I27" i="17" s="1"/>
  <c r="K27" i="17"/>
  <c r="H24" i="17" l="1"/>
  <c r="I24" i="17" s="1"/>
  <c r="K23" i="17"/>
  <c r="K22" i="17"/>
  <c r="K21" i="17"/>
  <c r="K20" i="17"/>
  <c r="K25" i="17"/>
  <c r="L25" i="17" s="1"/>
  <c r="K19" i="17"/>
  <c r="L19" i="17" s="1"/>
  <c r="I16" i="17"/>
  <c r="J20" i="17"/>
  <c r="I22" i="17"/>
  <c r="I23" i="17"/>
  <c r="I19" i="17"/>
  <c r="I17" i="17"/>
  <c r="I25" i="17"/>
  <c r="L17" i="17"/>
  <c r="I14" i="17"/>
  <c r="L23" i="17"/>
  <c r="J26" i="17"/>
  <c r="L26" i="17" s="1"/>
  <c r="L22" i="17"/>
  <c r="L14" i="17"/>
  <c r="L16" i="17"/>
  <c r="J24" i="17"/>
  <c r="L24" i="17" s="1"/>
  <c r="J18" i="17"/>
  <c r="L18" i="17" s="1"/>
  <c r="J27" i="17"/>
  <c r="L27" i="17" s="1"/>
  <c r="J21" i="17"/>
  <c r="J15" i="17"/>
  <c r="L15" i="17" s="1"/>
  <c r="H13" i="17"/>
  <c r="L21" i="17" l="1"/>
  <c r="L20" i="17"/>
  <c r="K13" i="17"/>
  <c r="J13" i="17"/>
  <c r="I13" i="17"/>
  <c r="L13" i="17" l="1"/>
  <c r="K28" i="17"/>
  <c r="H28" i="17"/>
  <c r="I28" i="17" l="1"/>
  <c r="J28" i="17"/>
  <c r="L28" i="17"/>
</calcChain>
</file>

<file path=xl/sharedStrings.xml><?xml version="1.0" encoding="utf-8"?>
<sst xmlns="http://schemas.openxmlformats.org/spreadsheetml/2006/main" count="77" uniqueCount="62">
  <si>
    <t>OBJETO:</t>
  </si>
  <si>
    <t>PROVEEDOR:</t>
  </si>
  <si>
    <t>NIT:</t>
  </si>
  <si>
    <t>NOMBRE REPRESENTATE LEGAL:</t>
  </si>
  <si>
    <t>C.C.</t>
  </si>
  <si>
    <t>CONTACTO:</t>
  </si>
  <si>
    <t xml:space="preserve">CORREO ELECTRÓNICO: </t>
  </si>
  <si>
    <t>TELÉFONO FIJO Y/O CELULAR:</t>
  </si>
  <si>
    <t>ÍTEM</t>
  </si>
  <si>
    <t>UNIDAD DE MANEJO</t>
  </si>
  <si>
    <t>CANTIDAD</t>
  </si>
  <si>
    <t>PROPUESTA ECONÓMICA</t>
  </si>
  <si>
    <t>VALOR IVA</t>
  </si>
  <si>
    <t xml:space="preserve">VALOR UNITARIO 
IVA INCLUIDO </t>
  </si>
  <si>
    <t>VALOR 
TOTAL IVA</t>
  </si>
  <si>
    <t>VALOR TOTAL INCLUIDO IVA</t>
  </si>
  <si>
    <t>TOTALES</t>
  </si>
  <si>
    <t>_________________________________________________________</t>
  </si>
  <si>
    <t>El contrato se adjudicará por el valor total del presupuesto oficial</t>
  </si>
  <si>
    <t>El menor valor propuesto, respecto del valor unitario será, en principio, el factor determinante entre los proponentes para elegir el contratista, sin perjuicio del cumplimiento de los requisitos habilitantes.</t>
  </si>
  <si>
    <t xml:space="preserve">La ejecución del presupuesto será destinada por la unidad ejecutora, el valor para cada artículo indicado por el proponente ganador en el Anexo - propuesta económica, será la base de liquidación para los pagos. </t>
  </si>
  <si>
    <r>
      <t xml:space="preserve">DESCRIPCIÓN
</t>
    </r>
    <r>
      <rPr>
        <b/>
        <i/>
        <sz val="12"/>
        <rFont val="Arial"/>
        <family val="2"/>
      </rPr>
      <t>(Ver detalle en ficha técnica publicada por la entidad)</t>
    </r>
  </si>
  <si>
    <r>
      <t xml:space="preserve">VALOR UNITARIO ANTES DE IVA 
</t>
    </r>
    <r>
      <rPr>
        <b/>
        <i/>
        <sz val="12"/>
        <rFont val="Arial"/>
        <family val="2"/>
      </rPr>
      <t>(digite los valores sin puntos ni comas)</t>
    </r>
  </si>
  <si>
    <r>
      <t xml:space="preserve">En el </t>
    </r>
    <r>
      <rPr>
        <b/>
        <sz val="12"/>
        <rFont val="Arial"/>
        <family val="2"/>
      </rPr>
      <t>Anexo - propuesta económica</t>
    </r>
    <r>
      <rPr>
        <sz val="12"/>
        <rFont val="Arial"/>
        <family val="2"/>
      </rPr>
      <t xml:space="preserve"> deberá ser presentada en precios unitarios para cada artículo</t>
    </r>
  </si>
  <si>
    <t>PRESUPUESTO OFICIAL</t>
  </si>
  <si>
    <t>SUBTOTAL</t>
  </si>
  <si>
    <t>N° PROCESO:</t>
  </si>
  <si>
    <t>REGIMEN AL CUAL PERTENECE:</t>
  </si>
  <si>
    <r>
      <t>El proponente deberá responder en la plataforma SECOP II al ítem “</t>
    </r>
    <r>
      <rPr>
        <b/>
        <i/>
        <sz val="12"/>
        <rFont val="Arial"/>
        <family val="2"/>
      </rPr>
      <t>Lista de artículos”</t>
    </r>
    <r>
      <rPr>
        <sz val="12"/>
        <rFont val="Arial"/>
        <family val="2"/>
      </rPr>
      <t xml:space="preserve"> poniendo el valor total del presupuesto oficial.</t>
    </r>
  </si>
  <si>
    <t>En todo caso de no utilizarse todo el recurso económico disponible, al terminar el plazo de ejecución, se liquidará el contrato con el saldo a favor de la Institución Universitaria Pascual Bravo.</t>
  </si>
  <si>
    <t>PRECIO TECHO ESTABLECIDO VALOR UNITARIO  ANTES DE IVA</t>
  </si>
  <si>
    <t xml:space="preserve">NO RESPONSABLE DE IVA ______ </t>
  </si>
  <si>
    <t>OTRO_______ CUAL:</t>
  </si>
  <si>
    <t xml:space="preserve">
PROPUESTA ECONÓMICA
RECUERDE NO EXCEDER EL PRESUPUESTO OFICIAL POR ITEM NI EL PRESUPUESTO OFICIAL TOTAL Y RECUERDE NO MODIFICAR ESTE FORMATO, SO PENA DE RECHAZO DE LA PROPUESTA
</t>
  </si>
  <si>
    <t>%
IVA</t>
  </si>
  <si>
    <t>Pantalón dama labores administrativas de oficina.</t>
  </si>
  <si>
    <t>Blusas dama labores administrativas de oficina.</t>
  </si>
  <si>
    <t>Zapatos dama *</t>
  </si>
  <si>
    <t>Pantalón caballero labores administrativas de oficina.</t>
  </si>
  <si>
    <t>Camisa para caballero labores administrativas de oficina.</t>
  </si>
  <si>
    <t>Zapato formal para hombre. Zapatos Caballero para el personal asistencial de oficina y vigilancia *</t>
  </si>
  <si>
    <t>Pantalón para caballero (Jean azul oscuro prelavado), para el personal de mensajería y laboratorios.</t>
  </si>
  <si>
    <t>Camisa tipo Polo hombre, para el personal de mensajería y laboratorios, bordada con el logo símbolo de la Institución Universitaria. **</t>
  </si>
  <si>
    <t>Zapatos caballeros para el personal de mensajería y laboratorios, son zapatos casuales para hombre con cordón, color negro. Suela blanca en goma y exterior sintético</t>
  </si>
  <si>
    <t>Camisa para caballero, para personal de Servicios Generales, bordada con el logo símbolo de la Institución Universitaria. **</t>
  </si>
  <si>
    <t>Pantalón para caballero (Jean azul oscuro prelavado), para el personal de mantenimiento.</t>
  </si>
  <si>
    <t>Gorra tipo Chavo en tela Dril Vulcano, color caqui.</t>
  </si>
  <si>
    <t>Pantalón para caballero personal con funciones de vigilancia. (Color Azul Oscuro)</t>
  </si>
  <si>
    <t>Camisa Caballero Manga Corta personal con funciones de vigilancia (Blanca con el logo símbolo de la Institución). **</t>
  </si>
  <si>
    <t>UNIDAD</t>
  </si>
  <si>
    <t>PAR</t>
  </si>
  <si>
    <t>Suministro de elementos de dotación de vestuario y calzado para el personal de la Institución Universitaria Pascual Bravo.</t>
  </si>
  <si>
    <t>$ 46.460.520</t>
  </si>
  <si>
    <t>Firma del Representante Legal y sello de la empresa
ANGIE CAMILA REALPE HERRERA
C.C. 1.030.693.625 de Bogotá
Representante Legal ABR CONTRATOS SAS
NIT. 901613735-4</t>
  </si>
  <si>
    <t>ABR CONTRATOS SAS</t>
  </si>
  <si>
    <t>ANGIE CAMILA REALPE HERRERA</t>
  </si>
  <si>
    <t>abrcontratos@gmail.com</t>
  </si>
  <si>
    <t>316 625 0568</t>
  </si>
  <si>
    <t xml:space="preserve">  RESPONSABLE DE IVA __X___   </t>
  </si>
  <si>
    <t>SIE 008 DE 2024</t>
  </si>
  <si>
    <t>901613735-4</t>
  </si>
  <si>
    <t>1.030.693.625 de Bogotá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</si>
</sst>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_);[Red]\(&quot;$&quot;\ #,##0\)"/>
    <numFmt numFmtId="165" formatCode="&quot;$&quot;\ #,##0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i/>
      <sz val="12"/>
      <name val="Arial"/>
      <family val="2"/>
    </font>
    <font>
      <b/>
      <sz val="12"/>
      <color theme="3"/>
      <name val="Arial"/>
      <family val="2"/>
    </font>
    <font>
      <sz val="12"/>
      <color theme="1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1" fillId="0" borderId="0"/>
    <xf numFmtId="0" fontId="1" fillId="0" borderId="0"/>
    <xf numFmtId="0" fontId="13" fillId="0" borderId="0" applyNumberFormat="0" applyFill="0" applyBorder="0" applyAlignment="0" applyProtection="0"/>
  </cellStyleXfs>
  <cellXfs count="84">
    <xf numFmtId="0" fontId="0" fillId="0" borderId="0" xfId="0"/>
    <xf numFmtId="0" fontId="7" fillId="0" borderId="0" xfId="0" applyFont="1" applyAlignment="1">
      <alignment vertical="center"/>
    </xf>
    <xf numFmtId="1" fontId="7" fillId="0" borderId="0" xfId="0" applyNumberFormat="1" applyFont="1" applyAlignment="1">
      <alignment vertical="center"/>
    </xf>
    <xf numFmtId="165" fontId="12" fillId="0" borderId="3" xfId="7" applyNumberFormat="1" applyFont="1" applyFill="1" applyBorder="1" applyAlignment="1" applyProtection="1">
      <alignment horizontal="center" vertical="center" wrapText="1"/>
    </xf>
    <xf numFmtId="165" fontId="12" fillId="0" borderId="18" xfId="7" applyNumberFormat="1" applyFont="1" applyFill="1" applyBorder="1" applyAlignment="1" applyProtection="1">
      <alignment horizontal="center" vertical="center" wrapText="1"/>
    </xf>
    <xf numFmtId="165" fontId="12" fillId="0" borderId="22" xfId="7" applyNumberFormat="1" applyFont="1" applyFill="1" applyBorder="1" applyAlignment="1" applyProtection="1">
      <alignment horizontal="center" vertical="center" wrapText="1"/>
    </xf>
    <xf numFmtId="165" fontId="11" fillId="3" borderId="14" xfId="6" applyNumberFormat="1" applyFont="1" applyFill="1" applyBorder="1" applyAlignment="1" applyProtection="1">
      <alignment horizontal="center" vertical="center"/>
    </xf>
    <xf numFmtId="0" fontId="9" fillId="0" borderId="3" xfId="7" applyFont="1" applyBorder="1" applyAlignment="1" applyProtection="1">
      <alignment horizontal="center" vertical="center"/>
    </xf>
    <xf numFmtId="0" fontId="12" fillId="2" borderId="3" xfId="7" applyFont="1" applyFill="1" applyBorder="1" applyAlignment="1" applyProtection="1">
      <alignment horizontal="justify" vertical="center" wrapText="1"/>
    </xf>
    <xf numFmtId="0" fontId="12" fillId="2" borderId="3" xfId="7" applyFont="1" applyFill="1" applyBorder="1" applyAlignment="1" applyProtection="1">
      <alignment horizontal="center" vertical="center" wrapText="1"/>
    </xf>
    <xf numFmtId="0" fontId="12" fillId="2" borderId="4" xfId="7" applyNumberFormat="1" applyFont="1" applyFill="1" applyBorder="1" applyAlignment="1" applyProtection="1">
      <alignment horizontal="center" vertical="center" wrapText="1"/>
    </xf>
    <xf numFmtId="0" fontId="8" fillId="0" borderId="3" xfId="6" applyFont="1" applyFill="1" applyBorder="1" applyAlignment="1" applyProtection="1">
      <alignment horizontal="center" vertical="center" wrapText="1"/>
    </xf>
    <xf numFmtId="0" fontId="8" fillId="0" borderId="18" xfId="6" applyFont="1" applyFill="1" applyBorder="1" applyAlignment="1" applyProtection="1">
      <alignment horizontal="center" vertical="center" wrapText="1"/>
    </xf>
    <xf numFmtId="165" fontId="8" fillId="0" borderId="14" xfId="6" applyNumberFormat="1" applyFont="1" applyFill="1" applyBorder="1" applyAlignment="1" applyProtection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4" borderId="17" xfId="6" applyFont="1" applyFill="1" applyBorder="1" applyAlignment="1">
      <alignment horizontal="center" vertical="center" wrapText="1"/>
    </xf>
    <xf numFmtId="1" fontId="8" fillId="4" borderId="3" xfId="6" applyNumberFormat="1" applyFont="1" applyFill="1" applyBorder="1" applyAlignment="1">
      <alignment horizontal="center" vertical="center" wrapText="1"/>
    </xf>
    <xf numFmtId="165" fontId="12" fillId="4" borderId="17" xfId="7" applyNumberFormat="1" applyFont="1" applyFill="1" applyBorder="1" applyAlignment="1" applyProtection="1">
      <alignment horizontal="center" vertical="center" wrapText="1"/>
      <protection locked="0"/>
    </xf>
    <xf numFmtId="9" fontId="12" fillId="4" borderId="3" xfId="2" applyFont="1" applyFill="1" applyBorder="1" applyAlignment="1" applyProtection="1">
      <alignment horizontal="center" vertical="center"/>
      <protection locked="0"/>
    </xf>
    <xf numFmtId="0" fontId="9" fillId="0" borderId="3" xfId="7" applyFont="1" applyFill="1" applyBorder="1" applyAlignment="1" applyProtection="1">
      <alignment horizontal="center" vertical="center" wrapText="1"/>
    </xf>
    <xf numFmtId="0" fontId="9" fillId="0" borderId="3" xfId="7" applyFont="1" applyFill="1" applyBorder="1" applyAlignment="1">
      <alignment horizontal="left" vertical="center"/>
    </xf>
    <xf numFmtId="0" fontId="12" fillId="0" borderId="3" xfId="7" applyFont="1" applyFill="1" applyBorder="1" applyAlignment="1" applyProtection="1">
      <alignment horizontal="center" vertical="center" wrapText="1"/>
    </xf>
    <xf numFmtId="0" fontId="12" fillId="0" borderId="3" xfId="7" applyFont="1" applyFill="1" applyBorder="1" applyAlignment="1" applyProtection="1">
      <alignment horizontal="center" vertical="center"/>
    </xf>
    <xf numFmtId="164" fontId="9" fillId="0" borderId="3" xfId="7" applyNumberFormat="1" applyFont="1" applyFill="1" applyBorder="1" applyAlignment="1">
      <alignment horizontal="center" vertical="center" wrapText="1"/>
    </xf>
    <xf numFmtId="164" fontId="12" fillId="0" borderId="3" xfId="7" applyNumberFormat="1" applyFont="1" applyFill="1" applyBorder="1" applyAlignment="1" applyProtection="1">
      <alignment horizontal="center" vertical="center" wrapText="1"/>
    </xf>
    <xf numFmtId="164" fontId="9" fillId="0" borderId="3" xfId="7" applyNumberFormat="1" applyFont="1" applyFill="1" applyBorder="1" applyAlignment="1" applyProtection="1">
      <alignment horizontal="center" vertical="center" wrapText="1"/>
    </xf>
    <xf numFmtId="0" fontId="8" fillId="0" borderId="3" xfId="6" applyFont="1" applyFill="1" applyBorder="1" applyAlignment="1" applyProtection="1">
      <alignment horizontal="right" vertical="center" wrapText="1"/>
    </xf>
    <xf numFmtId="0" fontId="8" fillId="0" borderId="14" xfId="6" applyFont="1" applyFill="1" applyBorder="1" applyAlignment="1" applyProtection="1">
      <alignment horizontal="right" vertical="center" wrapText="1"/>
    </xf>
    <xf numFmtId="0" fontId="9" fillId="0" borderId="3" xfId="7" applyFont="1" applyFill="1" applyBorder="1" applyAlignment="1">
      <alignment horizontal="center" vertical="center"/>
    </xf>
    <xf numFmtId="0" fontId="12" fillId="4" borderId="3" xfId="7" applyFont="1" applyFill="1" applyBorder="1" applyAlignment="1">
      <alignment horizontal="center" vertical="center"/>
    </xf>
    <xf numFmtId="0" fontId="12" fillId="4" borderId="3" xfId="7" applyFont="1" applyFill="1" applyBorder="1" applyAlignment="1">
      <alignment horizontal="left" vertical="center"/>
    </xf>
    <xf numFmtId="0" fontId="12" fillId="4" borderId="3" xfId="7" applyFont="1" applyFill="1" applyBorder="1" applyAlignment="1" applyProtection="1">
      <alignment horizontal="left" vertical="center"/>
    </xf>
    <xf numFmtId="0" fontId="8" fillId="0" borderId="19" xfId="6" applyFont="1" applyFill="1" applyBorder="1" applyAlignment="1">
      <alignment horizontal="center" vertical="center"/>
    </xf>
    <xf numFmtId="0" fontId="8" fillId="0" borderId="20" xfId="6" applyFont="1" applyFill="1" applyBorder="1" applyAlignment="1">
      <alignment horizontal="center" vertical="center"/>
    </xf>
    <xf numFmtId="0" fontId="8" fillId="0" borderId="21" xfId="6" applyFont="1" applyFill="1" applyBorder="1" applyAlignment="1">
      <alignment horizontal="center" vertical="center"/>
    </xf>
    <xf numFmtId="0" fontId="9" fillId="0" borderId="4" xfId="7" applyFont="1" applyFill="1" applyBorder="1" applyAlignment="1">
      <alignment horizontal="left" vertical="center"/>
    </xf>
    <xf numFmtId="0" fontId="9" fillId="0" borderId="6" xfId="7" applyFont="1" applyFill="1" applyBorder="1" applyAlignment="1">
      <alignment horizontal="left" vertical="center"/>
    </xf>
    <xf numFmtId="0" fontId="12" fillId="4" borderId="4" xfId="7" applyFont="1" applyFill="1" applyBorder="1" applyAlignment="1">
      <alignment horizontal="left" vertical="center"/>
    </xf>
    <xf numFmtId="0" fontId="12" fillId="4" borderId="5" xfId="7" applyFont="1" applyFill="1" applyBorder="1" applyAlignment="1">
      <alignment horizontal="left" vertical="center"/>
    </xf>
    <xf numFmtId="0" fontId="12" fillId="4" borderId="6" xfId="7" applyFont="1" applyFill="1" applyBorder="1" applyAlignment="1">
      <alignment horizontal="left" vertical="center"/>
    </xf>
    <xf numFmtId="0" fontId="13" fillId="4" borderId="3" xfId="10" applyFill="1" applyBorder="1" applyAlignment="1" applyProtection="1">
      <alignment horizontal="left" vertical="center"/>
    </xf>
    <xf numFmtId="0" fontId="12" fillId="4" borderId="3" xfId="7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7" fillId="0" borderId="11" xfId="0" applyFont="1" applyBorder="1" applyAlignment="1" applyProtection="1">
      <alignment horizontal="center"/>
      <protection locked="0"/>
    </xf>
    <xf numFmtId="0" fontId="7" fillId="0" borderId="7" xfId="0" applyFont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center"/>
      <protection locked="0"/>
    </xf>
    <xf numFmtId="0" fontId="7" fillId="0" borderId="15" xfId="0" applyFont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7" fillId="0" borderId="16" xfId="0" applyFont="1" applyBorder="1" applyAlignment="1" applyProtection="1">
      <alignment horizontal="center"/>
      <protection locked="0"/>
    </xf>
    <xf numFmtId="0" fontId="8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8" fillId="0" borderId="23" xfId="6" applyFont="1" applyFill="1" applyBorder="1" applyAlignment="1" applyProtection="1">
      <alignment horizontal="center" vertical="center" wrapText="1"/>
    </xf>
    <xf numFmtId="0" fontId="8" fillId="0" borderId="24" xfId="6" applyFont="1" applyFill="1" applyBorder="1" applyAlignment="1" applyProtection="1">
      <alignment horizontal="center" vertical="center" wrapText="1"/>
    </xf>
    <xf numFmtId="0" fontId="9" fillId="4" borderId="11" xfId="7" applyFont="1" applyFill="1" applyBorder="1" applyAlignment="1">
      <alignment horizontal="center" vertical="center"/>
    </xf>
    <xf numFmtId="0" fontId="9" fillId="4" borderId="7" xfId="7" applyFont="1" applyFill="1" applyBorder="1" applyAlignment="1">
      <alignment horizontal="center" vertical="center"/>
    </xf>
    <xf numFmtId="0" fontId="9" fillId="4" borderId="8" xfId="7" applyFont="1" applyFill="1" applyBorder="1" applyAlignment="1">
      <alignment horizontal="center" vertical="center"/>
    </xf>
    <xf numFmtId="0" fontId="8" fillId="0" borderId="3" xfId="6" applyFont="1" applyFill="1" applyBorder="1" applyAlignment="1" applyProtection="1">
      <alignment horizontal="center" vertical="center" wrapText="1"/>
    </xf>
    <xf numFmtId="0" fontId="8" fillId="0" borderId="4" xfId="6" applyFont="1" applyFill="1" applyBorder="1" applyAlignment="1" applyProtection="1">
      <alignment horizontal="center" vertical="center" wrapText="1"/>
    </xf>
    <xf numFmtId="0" fontId="9" fillId="4" borderId="25" xfId="7" applyFont="1" applyFill="1" applyBorder="1" applyAlignment="1" applyProtection="1">
      <alignment horizontal="center" vertical="center"/>
      <protection locked="0"/>
    </xf>
    <xf numFmtId="0" fontId="9" fillId="4" borderId="27" xfId="7" applyFont="1" applyFill="1" applyBorder="1" applyAlignment="1" applyProtection="1">
      <alignment horizontal="center" vertical="center"/>
      <protection locked="0"/>
    </xf>
    <xf numFmtId="0" fontId="9" fillId="4" borderId="26" xfId="7" applyFont="1" applyFill="1" applyBorder="1" applyAlignment="1" applyProtection="1">
      <alignment horizontal="center" vertical="center"/>
      <protection locked="0"/>
    </xf>
    <xf numFmtId="0" fontId="9" fillId="4" borderId="25" xfId="7" applyFont="1" applyFill="1" applyBorder="1" applyAlignment="1" applyProtection="1">
      <alignment horizontal="left" vertical="center"/>
      <protection locked="0"/>
    </xf>
    <xf numFmtId="0" fontId="9" fillId="4" borderId="27" xfId="7" applyFont="1" applyFill="1" applyBorder="1" applyAlignment="1" applyProtection="1">
      <alignment horizontal="left" vertical="center"/>
      <protection locked="0"/>
    </xf>
    <xf numFmtId="0" fontId="9" fillId="4" borderId="26" xfId="7" applyFont="1" applyFill="1" applyBorder="1" applyAlignment="1" applyProtection="1">
      <alignment horizontal="left" vertical="center"/>
      <protection locked="0"/>
    </xf>
  </cellXfs>
  <cellStyles count="11">
    <cellStyle name="Hipervínculo" xfId="10" builtinId="8"/>
    <cellStyle name="Millares 2" xfId="1" xr:uid="{00000000-0005-0000-0000-000000000000}"/>
    <cellStyle name="Millares 2 2" xfId="4" xr:uid="{00000000-0005-0000-0000-000001000000}"/>
    <cellStyle name="Normal" xfId="0" builtinId="0"/>
    <cellStyle name="Normal 2" xfId="3" xr:uid="{00000000-0005-0000-0000-000003000000}"/>
    <cellStyle name="Normal 3" xfId="8" xr:uid="{3F578439-57CF-4811-BBD2-6C3C39E340A3}"/>
    <cellStyle name="Normal 4" xfId="9" xr:uid="{8AB5D2B7-9F9B-41CB-8EF0-9B63D89F3E26}"/>
    <cellStyle name="Porcentaje" xfId="2" builtinId="5"/>
    <cellStyle name="Porcentaje 2" xfId="5" xr:uid="{00000000-0005-0000-0000-000005000000}"/>
    <cellStyle name="Título 3" xfId="6" builtinId="18"/>
    <cellStyle name="Total" xfId="7" builtinId="2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6893C6"/>
      <color rgb="FFECCECC"/>
      <color rgb="FFAFDBBD"/>
      <color rgb="FFCC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0</xdr:row>
      <xdr:rowOff>76200</xdr:rowOff>
    </xdr:from>
    <xdr:to>
      <xdr:col>2</xdr:col>
      <xdr:colOff>762000</xdr:colOff>
      <xdr:row>0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07E50EC-4D14-407F-9ECB-DF478CD94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52475" y="7620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1495425</xdr:colOff>
      <xdr:row>0</xdr:row>
      <xdr:rowOff>66675</xdr:rowOff>
    </xdr:from>
    <xdr:to>
      <xdr:col>2</xdr:col>
      <xdr:colOff>1495425</xdr:colOff>
      <xdr:row>0</xdr:row>
      <xdr:rowOff>66675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DCAB7262-CA5A-471E-8D37-21774946E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66900" y="66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914400</xdr:colOff>
      <xdr:row>1</xdr:row>
      <xdr:rowOff>0</xdr:rowOff>
    </xdr:from>
    <xdr:to>
      <xdr:col>2</xdr:col>
      <xdr:colOff>914400</xdr:colOff>
      <xdr:row>1</xdr:row>
      <xdr:rowOff>483998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5AF92637-ED7A-4EE4-9F9C-C7524B23F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5875" y="438150"/>
          <a:ext cx="0" cy="3220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66675</xdr:colOff>
      <xdr:row>0</xdr:row>
      <xdr:rowOff>0</xdr:rowOff>
    </xdr:from>
    <xdr:to>
      <xdr:col>2</xdr:col>
      <xdr:colOff>2981325</xdr:colOff>
      <xdr:row>1</xdr:row>
      <xdr:rowOff>576356</xdr:rowOff>
    </xdr:to>
    <xdr:pic>
      <xdr:nvPicPr>
        <xdr:cNvPr id="8" name="Imagen 718">
          <a:extLst>
            <a:ext uri="{FF2B5EF4-FFF2-40B4-BE49-F238E27FC236}">
              <a16:creationId xmlns:a16="http://schemas.microsoft.com/office/drawing/2014/main" id="{7B355C0C-4C30-4465-B3C7-FC59418C45C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7" t="2837" r="46097" b="-2837"/>
        <a:stretch/>
      </xdr:blipFill>
      <xdr:spPr bwMode="auto">
        <a:xfrm>
          <a:off x="828675" y="0"/>
          <a:ext cx="3362325" cy="12526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28575</xdr:colOff>
      <xdr:row>0</xdr:row>
      <xdr:rowOff>0</xdr:rowOff>
    </xdr:from>
    <xdr:to>
      <xdr:col>12</xdr:col>
      <xdr:colOff>1228725</xdr:colOff>
      <xdr:row>1</xdr:row>
      <xdr:rowOff>363855</xdr:rowOff>
    </xdr:to>
    <xdr:pic>
      <xdr:nvPicPr>
        <xdr:cNvPr id="9" name="Imagen 718">
          <a:extLst>
            <a:ext uri="{FF2B5EF4-FFF2-40B4-BE49-F238E27FC236}">
              <a16:creationId xmlns:a16="http://schemas.microsoft.com/office/drawing/2014/main" id="{B83204CF-7894-492F-852C-543C5AD43CF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165" t="7802"/>
        <a:stretch/>
      </xdr:blipFill>
      <xdr:spPr bwMode="auto">
        <a:xfrm>
          <a:off x="12934950" y="0"/>
          <a:ext cx="1200150" cy="1040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549088</xdr:colOff>
      <xdr:row>37</xdr:row>
      <xdr:rowOff>78441</xdr:rowOff>
    </xdr:from>
    <xdr:to>
      <xdr:col>7</xdr:col>
      <xdr:colOff>471244</xdr:colOff>
      <xdr:row>39</xdr:row>
      <xdr:rowOff>161626</xdr:rowOff>
    </xdr:to>
    <xdr:pic>
      <xdr:nvPicPr>
        <xdr:cNvPr id="2" name="Image 3" descr="Un dibujo en blanco y negro&#10;&#10;Descripción generada automáticamente con confianza baja">
          <a:extLst>
            <a:ext uri="{FF2B5EF4-FFF2-40B4-BE49-F238E27FC236}">
              <a16:creationId xmlns:a16="http://schemas.microsoft.com/office/drawing/2014/main" id="{1D1A4714-90E2-BDAA-19F4-A4BA30C245F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544235" y="14545235"/>
          <a:ext cx="1681480" cy="4641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rcontrato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8300D-29AB-4A00-9484-21CD5D186195}">
  <dimension ref="B1:M42"/>
  <sheetViews>
    <sheetView showGridLines="0" tabSelected="1" zoomScale="69" zoomScaleNormal="69" workbookViewId="0">
      <selection activeCell="B1" sqref="B1:M2"/>
    </sheetView>
  </sheetViews>
  <sheetFormatPr baseColWidth="10" defaultColWidth="11.453125" defaultRowHeight="15.5" x14ac:dyDescent="0.25"/>
  <cols>
    <col min="1" max="1" width="11.453125" style="1"/>
    <col min="2" max="2" width="6.7265625" style="1" customWidth="1"/>
    <col min="3" max="3" width="47.1796875" style="1" customWidth="1"/>
    <col min="4" max="4" width="11.26953125" style="1" customWidth="1"/>
    <col min="5" max="5" width="13.26953125" style="1" bestFit="1" customWidth="1"/>
    <col min="6" max="6" width="20.54296875" style="1" customWidth="1"/>
    <col min="7" max="7" width="5.81640625" style="2" bestFit="1" customWidth="1"/>
    <col min="8" max="8" width="13.26953125" style="2" customWidth="1"/>
    <col min="9" max="9" width="17.1796875" style="2" customWidth="1"/>
    <col min="10" max="10" width="13.81640625" style="2" bestFit="1" customWidth="1"/>
    <col min="11" max="11" width="15.26953125" style="2" bestFit="1" customWidth="1"/>
    <col min="12" max="12" width="16.81640625" style="1" bestFit="1" customWidth="1"/>
    <col min="13" max="13" width="20.1796875" style="1" customWidth="1"/>
    <col min="14" max="16384" width="11.453125" style="1"/>
  </cols>
  <sheetData>
    <row r="1" spans="2:13" ht="53.25" customHeight="1" x14ac:dyDescent="0.25">
      <c r="B1" s="22" t="s">
        <v>33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2:13" ht="66" customHeight="1" x14ac:dyDescent="0.25"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39.75" customHeight="1" x14ac:dyDescent="0.25">
      <c r="B3" s="23" t="s">
        <v>0</v>
      </c>
      <c r="C3" s="23"/>
      <c r="D3" s="24" t="s">
        <v>51</v>
      </c>
      <c r="E3" s="24"/>
      <c r="F3" s="24"/>
      <c r="G3" s="24"/>
      <c r="H3" s="24"/>
      <c r="I3" s="24"/>
      <c r="J3" s="24"/>
      <c r="K3" s="24"/>
      <c r="L3" s="26" t="s">
        <v>24</v>
      </c>
      <c r="M3" s="26"/>
    </row>
    <row r="4" spans="2:13" x14ac:dyDescent="0.25">
      <c r="B4" s="23" t="s">
        <v>26</v>
      </c>
      <c r="C4" s="23"/>
      <c r="D4" s="24" t="s">
        <v>59</v>
      </c>
      <c r="E4" s="25"/>
      <c r="F4" s="25"/>
      <c r="G4" s="25"/>
      <c r="H4" s="25"/>
      <c r="I4" s="25"/>
      <c r="J4" s="25"/>
      <c r="K4" s="25"/>
      <c r="L4" s="27" t="s">
        <v>52</v>
      </c>
      <c r="M4" s="28"/>
    </row>
    <row r="5" spans="2:13" x14ac:dyDescent="0.25">
      <c r="B5" s="23" t="s">
        <v>1</v>
      </c>
      <c r="C5" s="23"/>
      <c r="D5" s="33" t="s">
        <v>54</v>
      </c>
      <c r="E5" s="33"/>
      <c r="F5" s="33"/>
      <c r="G5" s="33"/>
      <c r="H5" s="33"/>
      <c r="I5" s="33"/>
      <c r="J5" s="33"/>
      <c r="K5" s="33"/>
      <c r="L5" s="31" t="s">
        <v>2</v>
      </c>
      <c r="M5" s="32" t="s">
        <v>60</v>
      </c>
    </row>
    <row r="6" spans="2:13" x14ac:dyDescent="0.25">
      <c r="B6" s="23" t="s">
        <v>3</v>
      </c>
      <c r="C6" s="23"/>
      <c r="D6" s="34" t="s">
        <v>54</v>
      </c>
      <c r="E6" s="34"/>
      <c r="F6" s="34"/>
      <c r="G6" s="34"/>
      <c r="H6" s="34"/>
      <c r="I6" s="34"/>
      <c r="J6" s="34"/>
      <c r="K6" s="34"/>
      <c r="L6" s="31"/>
      <c r="M6" s="32"/>
    </row>
    <row r="7" spans="2:13" x14ac:dyDescent="0.25">
      <c r="B7" s="23" t="s">
        <v>5</v>
      </c>
      <c r="C7" s="23"/>
      <c r="D7" s="34" t="s">
        <v>55</v>
      </c>
      <c r="E7" s="34"/>
      <c r="F7" s="34"/>
      <c r="G7" s="34"/>
      <c r="H7" s="34"/>
      <c r="I7" s="34"/>
      <c r="J7" s="34"/>
      <c r="K7" s="34"/>
      <c r="L7" s="31" t="s">
        <v>4</v>
      </c>
      <c r="M7" s="44" t="s">
        <v>61</v>
      </c>
    </row>
    <row r="8" spans="2:13" x14ac:dyDescent="0.25">
      <c r="B8" s="38" t="s">
        <v>6</v>
      </c>
      <c r="C8" s="39"/>
      <c r="D8" s="43" t="s">
        <v>56</v>
      </c>
      <c r="E8" s="34"/>
      <c r="F8" s="34"/>
      <c r="G8" s="34"/>
      <c r="H8" s="34"/>
      <c r="I8" s="34"/>
      <c r="J8" s="34"/>
      <c r="K8" s="34"/>
      <c r="L8" s="31"/>
      <c r="M8" s="44"/>
    </row>
    <row r="9" spans="2:13" x14ac:dyDescent="0.25">
      <c r="B9" s="23" t="s">
        <v>7</v>
      </c>
      <c r="C9" s="23"/>
      <c r="D9" s="40" t="s">
        <v>57</v>
      </c>
      <c r="E9" s="41"/>
      <c r="F9" s="41"/>
      <c r="G9" s="41"/>
      <c r="H9" s="41"/>
      <c r="I9" s="41"/>
      <c r="J9" s="41"/>
      <c r="K9" s="41"/>
      <c r="L9" s="41"/>
      <c r="M9" s="42"/>
    </row>
    <row r="10" spans="2:13" ht="18" customHeight="1" thickBot="1" x14ac:dyDescent="0.3">
      <c r="B10" s="23" t="s">
        <v>27</v>
      </c>
      <c r="C10" s="23"/>
      <c r="D10" s="73" t="s">
        <v>58</v>
      </c>
      <c r="E10" s="74"/>
      <c r="F10" s="75"/>
      <c r="G10" s="78" t="s">
        <v>31</v>
      </c>
      <c r="H10" s="79"/>
      <c r="I10" s="79"/>
      <c r="J10" s="80"/>
      <c r="K10" s="81" t="s">
        <v>32</v>
      </c>
      <c r="L10" s="82"/>
      <c r="M10" s="83"/>
    </row>
    <row r="11" spans="2:13" x14ac:dyDescent="0.25">
      <c r="B11" s="76" t="s">
        <v>8</v>
      </c>
      <c r="C11" s="76" t="s">
        <v>21</v>
      </c>
      <c r="D11" s="76" t="s">
        <v>9</v>
      </c>
      <c r="E11" s="77" t="s">
        <v>10</v>
      </c>
      <c r="F11" s="35" t="s">
        <v>11</v>
      </c>
      <c r="G11" s="36"/>
      <c r="H11" s="36"/>
      <c r="I11" s="36"/>
      <c r="J11" s="36"/>
      <c r="K11" s="36"/>
      <c r="L11" s="37"/>
      <c r="M11" s="71" t="s">
        <v>30</v>
      </c>
    </row>
    <row r="12" spans="2:13" ht="77.5" x14ac:dyDescent="0.25">
      <c r="B12" s="76"/>
      <c r="C12" s="76"/>
      <c r="D12" s="76"/>
      <c r="E12" s="77"/>
      <c r="F12" s="18" t="s">
        <v>22</v>
      </c>
      <c r="G12" s="19" t="s">
        <v>34</v>
      </c>
      <c r="H12" s="11" t="s">
        <v>12</v>
      </c>
      <c r="I12" s="11" t="s">
        <v>13</v>
      </c>
      <c r="J12" s="11" t="s">
        <v>14</v>
      </c>
      <c r="K12" s="11" t="s">
        <v>25</v>
      </c>
      <c r="L12" s="12" t="s">
        <v>15</v>
      </c>
      <c r="M12" s="72"/>
    </row>
    <row r="13" spans="2:13" ht="31" x14ac:dyDescent="0.25">
      <c r="B13" s="7">
        <v>1</v>
      </c>
      <c r="C13" s="8" t="s">
        <v>35</v>
      </c>
      <c r="D13" s="9" t="s">
        <v>49</v>
      </c>
      <c r="E13" s="10">
        <v>63</v>
      </c>
      <c r="F13" s="20">
        <f>M13-2</f>
        <v>79755</v>
      </c>
      <c r="G13" s="21">
        <v>0.19</v>
      </c>
      <c r="H13" s="3">
        <f>F13*G13</f>
        <v>15153.45</v>
      </c>
      <c r="I13" s="3">
        <f>SUM(F13+H13)</f>
        <v>94908.45</v>
      </c>
      <c r="J13" s="3">
        <f>H13*E13</f>
        <v>954667.35000000009</v>
      </c>
      <c r="K13" s="3">
        <f>F13*E13</f>
        <v>5024565</v>
      </c>
      <c r="L13" s="4">
        <f>K13+J13</f>
        <v>5979232.3499999996</v>
      </c>
      <c r="M13" s="5">
        <v>79757</v>
      </c>
    </row>
    <row r="14" spans="2:13" ht="31" x14ac:dyDescent="0.25">
      <c r="B14" s="7">
        <v>2</v>
      </c>
      <c r="C14" s="8" t="s">
        <v>36</v>
      </c>
      <c r="D14" s="9" t="s">
        <v>49</v>
      </c>
      <c r="E14" s="10">
        <v>63</v>
      </c>
      <c r="F14" s="20">
        <f t="shared" ref="F14:F27" si="0">M14-2</f>
        <v>73732</v>
      </c>
      <c r="G14" s="21">
        <v>0.19</v>
      </c>
      <c r="H14" s="3">
        <f t="shared" ref="H14:H27" si="1">F14*G14</f>
        <v>14009.08</v>
      </c>
      <c r="I14" s="3">
        <f t="shared" ref="I14:I27" si="2">SUM(F14+H14)</f>
        <v>87741.08</v>
      </c>
      <c r="J14" s="3">
        <f t="shared" ref="J14:J27" si="3">H14*E14</f>
        <v>882572.04</v>
      </c>
      <c r="K14" s="3">
        <f t="shared" ref="K14:K27" si="4">F14*E14</f>
        <v>4645116</v>
      </c>
      <c r="L14" s="4">
        <f t="shared" ref="L14:L27" si="5">K14+J14</f>
        <v>5527688.04</v>
      </c>
      <c r="M14" s="5">
        <v>73734</v>
      </c>
    </row>
    <row r="15" spans="2:13" x14ac:dyDescent="0.25">
      <c r="B15" s="7">
        <v>3</v>
      </c>
      <c r="C15" s="8" t="s">
        <v>37</v>
      </c>
      <c r="D15" s="9" t="s">
        <v>50</v>
      </c>
      <c r="E15" s="10">
        <v>63</v>
      </c>
      <c r="F15" s="20">
        <f t="shared" si="0"/>
        <v>115264</v>
      </c>
      <c r="G15" s="21">
        <v>0.19</v>
      </c>
      <c r="H15" s="3">
        <f t="shared" si="1"/>
        <v>21900.16</v>
      </c>
      <c r="I15" s="3">
        <f t="shared" si="2"/>
        <v>137164.16</v>
      </c>
      <c r="J15" s="3">
        <f t="shared" si="3"/>
        <v>1379710.08</v>
      </c>
      <c r="K15" s="3">
        <f t="shared" si="4"/>
        <v>7261632</v>
      </c>
      <c r="L15" s="4">
        <f t="shared" si="5"/>
        <v>8641342.0800000001</v>
      </c>
      <c r="M15" s="5">
        <v>115266</v>
      </c>
    </row>
    <row r="16" spans="2:13" ht="31" x14ac:dyDescent="0.25">
      <c r="B16" s="7">
        <v>4</v>
      </c>
      <c r="C16" s="8" t="s">
        <v>38</v>
      </c>
      <c r="D16" s="9" t="s">
        <v>49</v>
      </c>
      <c r="E16" s="10">
        <v>36</v>
      </c>
      <c r="F16" s="20">
        <f t="shared" si="0"/>
        <v>80878</v>
      </c>
      <c r="G16" s="21">
        <v>0.19</v>
      </c>
      <c r="H16" s="3">
        <f t="shared" si="1"/>
        <v>15366.82</v>
      </c>
      <c r="I16" s="3">
        <f t="shared" si="2"/>
        <v>96244.82</v>
      </c>
      <c r="J16" s="3">
        <f t="shared" si="3"/>
        <v>553205.52</v>
      </c>
      <c r="K16" s="3">
        <f t="shared" si="4"/>
        <v>2911608</v>
      </c>
      <c r="L16" s="4">
        <f t="shared" si="5"/>
        <v>3464813.52</v>
      </c>
      <c r="M16" s="5">
        <v>80880</v>
      </c>
    </row>
    <row r="17" spans="2:13" ht="31" x14ac:dyDescent="0.25">
      <c r="B17" s="7">
        <v>5</v>
      </c>
      <c r="C17" s="8" t="s">
        <v>39</v>
      </c>
      <c r="D17" s="9" t="s">
        <v>49</v>
      </c>
      <c r="E17" s="10">
        <v>36</v>
      </c>
      <c r="F17" s="20">
        <f t="shared" si="0"/>
        <v>78828</v>
      </c>
      <c r="G17" s="21">
        <v>0.19</v>
      </c>
      <c r="H17" s="3">
        <f t="shared" si="1"/>
        <v>14977.32</v>
      </c>
      <c r="I17" s="3">
        <f t="shared" si="2"/>
        <v>93805.32</v>
      </c>
      <c r="J17" s="3">
        <f t="shared" si="3"/>
        <v>539183.52</v>
      </c>
      <c r="K17" s="3">
        <f t="shared" si="4"/>
        <v>2837808</v>
      </c>
      <c r="L17" s="4">
        <f t="shared" si="5"/>
        <v>3376991.52</v>
      </c>
      <c r="M17" s="5">
        <v>78830</v>
      </c>
    </row>
    <row r="18" spans="2:13" ht="46.5" x14ac:dyDescent="0.25">
      <c r="B18" s="7">
        <v>6</v>
      </c>
      <c r="C18" s="8" t="s">
        <v>40</v>
      </c>
      <c r="D18" s="9" t="s">
        <v>50</v>
      </c>
      <c r="E18" s="10">
        <v>45</v>
      </c>
      <c r="F18" s="20">
        <f t="shared" si="0"/>
        <v>126614</v>
      </c>
      <c r="G18" s="21">
        <v>0.19</v>
      </c>
      <c r="H18" s="3">
        <f t="shared" si="1"/>
        <v>24056.66</v>
      </c>
      <c r="I18" s="3">
        <f t="shared" si="2"/>
        <v>150670.66</v>
      </c>
      <c r="J18" s="3">
        <f t="shared" si="3"/>
        <v>1082549.7</v>
      </c>
      <c r="K18" s="3">
        <f t="shared" si="4"/>
        <v>5697630</v>
      </c>
      <c r="L18" s="4">
        <f t="shared" si="5"/>
        <v>6780179.7000000002</v>
      </c>
      <c r="M18" s="5">
        <v>126616</v>
      </c>
    </row>
    <row r="19" spans="2:13" ht="46.5" x14ac:dyDescent="0.25">
      <c r="B19" s="7">
        <v>7</v>
      </c>
      <c r="C19" s="8" t="s">
        <v>41</v>
      </c>
      <c r="D19" s="9" t="s">
        <v>49</v>
      </c>
      <c r="E19" s="10">
        <v>27</v>
      </c>
      <c r="F19" s="20">
        <f t="shared" si="0"/>
        <v>63523</v>
      </c>
      <c r="G19" s="21">
        <v>0.19</v>
      </c>
      <c r="H19" s="3">
        <f t="shared" si="1"/>
        <v>12069.37</v>
      </c>
      <c r="I19" s="3">
        <f t="shared" si="2"/>
        <v>75592.37</v>
      </c>
      <c r="J19" s="3">
        <f t="shared" si="3"/>
        <v>325872.99000000005</v>
      </c>
      <c r="K19" s="3">
        <f t="shared" si="4"/>
        <v>1715121</v>
      </c>
      <c r="L19" s="4">
        <f t="shared" si="5"/>
        <v>2040993.99</v>
      </c>
      <c r="M19" s="5">
        <v>63525</v>
      </c>
    </row>
    <row r="20" spans="2:13" ht="46.5" x14ac:dyDescent="0.25">
      <c r="B20" s="7">
        <v>8</v>
      </c>
      <c r="C20" s="8" t="s">
        <v>42</v>
      </c>
      <c r="D20" s="9" t="s">
        <v>49</v>
      </c>
      <c r="E20" s="10">
        <v>9</v>
      </c>
      <c r="F20" s="20">
        <f t="shared" si="0"/>
        <v>68428</v>
      </c>
      <c r="G20" s="21">
        <v>0.19</v>
      </c>
      <c r="H20" s="3">
        <f t="shared" si="1"/>
        <v>13001.32</v>
      </c>
      <c r="I20" s="3">
        <f t="shared" si="2"/>
        <v>81429.320000000007</v>
      </c>
      <c r="J20" s="3">
        <f t="shared" si="3"/>
        <v>117011.88</v>
      </c>
      <c r="K20" s="3">
        <f t="shared" si="4"/>
        <v>615852</v>
      </c>
      <c r="L20" s="4">
        <f t="shared" si="5"/>
        <v>732863.88</v>
      </c>
      <c r="M20" s="5">
        <v>68430</v>
      </c>
    </row>
    <row r="21" spans="2:13" ht="77.5" x14ac:dyDescent="0.25">
      <c r="B21" s="7">
        <v>9</v>
      </c>
      <c r="C21" s="8" t="s">
        <v>43</v>
      </c>
      <c r="D21" s="9" t="s">
        <v>50</v>
      </c>
      <c r="E21" s="10">
        <v>9</v>
      </c>
      <c r="F21" s="20">
        <f t="shared" si="0"/>
        <v>80026</v>
      </c>
      <c r="G21" s="21">
        <v>0.19</v>
      </c>
      <c r="H21" s="3">
        <f t="shared" si="1"/>
        <v>15204.94</v>
      </c>
      <c r="I21" s="3">
        <f t="shared" si="2"/>
        <v>95230.94</v>
      </c>
      <c r="J21" s="3">
        <f t="shared" si="3"/>
        <v>136844.46</v>
      </c>
      <c r="K21" s="3">
        <f t="shared" si="4"/>
        <v>720234</v>
      </c>
      <c r="L21" s="4">
        <f t="shared" si="5"/>
        <v>857078.46</v>
      </c>
      <c r="M21" s="5">
        <v>80028</v>
      </c>
    </row>
    <row r="22" spans="2:13" ht="46.5" x14ac:dyDescent="0.25">
      <c r="B22" s="7">
        <v>10</v>
      </c>
      <c r="C22" s="8" t="s">
        <v>44</v>
      </c>
      <c r="D22" s="9" t="s">
        <v>49</v>
      </c>
      <c r="E22" s="10">
        <v>27</v>
      </c>
      <c r="F22" s="20">
        <f t="shared" si="0"/>
        <v>73459</v>
      </c>
      <c r="G22" s="21">
        <v>0.19</v>
      </c>
      <c r="H22" s="3">
        <f t="shared" si="1"/>
        <v>13957.210000000001</v>
      </c>
      <c r="I22" s="3">
        <f t="shared" si="2"/>
        <v>87416.21</v>
      </c>
      <c r="J22" s="3">
        <f t="shared" si="3"/>
        <v>376844.67000000004</v>
      </c>
      <c r="K22" s="3">
        <f t="shared" si="4"/>
        <v>1983393</v>
      </c>
      <c r="L22" s="4">
        <f t="shared" si="5"/>
        <v>2360237.67</v>
      </c>
      <c r="M22" s="5">
        <v>73461</v>
      </c>
    </row>
    <row r="23" spans="2:13" ht="46.5" x14ac:dyDescent="0.25">
      <c r="B23" s="7">
        <v>11</v>
      </c>
      <c r="C23" s="8" t="s">
        <v>45</v>
      </c>
      <c r="D23" s="9" t="s">
        <v>49</v>
      </c>
      <c r="E23" s="10">
        <v>27</v>
      </c>
      <c r="F23" s="20">
        <f t="shared" si="0"/>
        <v>52013</v>
      </c>
      <c r="G23" s="21">
        <v>0.19</v>
      </c>
      <c r="H23" s="3">
        <f t="shared" si="1"/>
        <v>9882.4699999999993</v>
      </c>
      <c r="I23" s="3">
        <f t="shared" si="2"/>
        <v>61895.47</v>
      </c>
      <c r="J23" s="3">
        <f t="shared" si="3"/>
        <v>266826.69</v>
      </c>
      <c r="K23" s="3">
        <f t="shared" si="4"/>
        <v>1404351</v>
      </c>
      <c r="L23" s="4">
        <f t="shared" si="5"/>
        <v>1671177.69</v>
      </c>
      <c r="M23" s="5">
        <v>52015</v>
      </c>
    </row>
    <row r="24" spans="2:13" ht="31" x14ac:dyDescent="0.25">
      <c r="B24" s="7">
        <v>12</v>
      </c>
      <c r="C24" s="8" t="s">
        <v>46</v>
      </c>
      <c r="D24" s="9" t="s">
        <v>49</v>
      </c>
      <c r="E24" s="10">
        <v>18</v>
      </c>
      <c r="F24" s="20">
        <f t="shared" si="0"/>
        <v>65627</v>
      </c>
      <c r="G24" s="21">
        <v>0.19</v>
      </c>
      <c r="H24" s="3">
        <f t="shared" si="1"/>
        <v>12469.130000000001</v>
      </c>
      <c r="I24" s="3">
        <f t="shared" si="2"/>
        <v>78096.13</v>
      </c>
      <c r="J24" s="3">
        <f t="shared" si="3"/>
        <v>224444.34000000003</v>
      </c>
      <c r="K24" s="3">
        <f t="shared" si="4"/>
        <v>1181286</v>
      </c>
      <c r="L24" s="4">
        <f t="shared" si="5"/>
        <v>1405730.34</v>
      </c>
      <c r="M24" s="5">
        <v>65629</v>
      </c>
    </row>
    <row r="25" spans="2:13" ht="46.5" x14ac:dyDescent="0.25">
      <c r="B25" s="7">
        <v>13</v>
      </c>
      <c r="C25" s="8" t="s">
        <v>40</v>
      </c>
      <c r="D25" s="9" t="s">
        <v>50</v>
      </c>
      <c r="E25" s="10">
        <v>18</v>
      </c>
      <c r="F25" s="20">
        <f t="shared" si="0"/>
        <v>105040</v>
      </c>
      <c r="G25" s="21">
        <v>0.19</v>
      </c>
      <c r="H25" s="3">
        <f t="shared" si="1"/>
        <v>19957.599999999999</v>
      </c>
      <c r="I25" s="3">
        <f t="shared" si="2"/>
        <v>124997.6</v>
      </c>
      <c r="J25" s="3">
        <f t="shared" si="3"/>
        <v>359236.8</v>
      </c>
      <c r="K25" s="3">
        <f t="shared" si="4"/>
        <v>1890720</v>
      </c>
      <c r="L25" s="4">
        <f t="shared" si="5"/>
        <v>2249956.7999999998</v>
      </c>
      <c r="M25" s="5">
        <v>105042</v>
      </c>
    </row>
    <row r="26" spans="2:13" ht="31" x14ac:dyDescent="0.25">
      <c r="B26" s="7">
        <v>14</v>
      </c>
      <c r="C26" s="8" t="s">
        <v>47</v>
      </c>
      <c r="D26" s="9" t="s">
        <v>49</v>
      </c>
      <c r="E26" s="10">
        <v>9</v>
      </c>
      <c r="F26" s="20">
        <f t="shared" si="0"/>
        <v>71140</v>
      </c>
      <c r="G26" s="21">
        <v>0.19</v>
      </c>
      <c r="H26" s="3">
        <f t="shared" si="1"/>
        <v>13516.6</v>
      </c>
      <c r="I26" s="3">
        <f t="shared" si="2"/>
        <v>84656.6</v>
      </c>
      <c r="J26" s="3">
        <f t="shared" si="3"/>
        <v>121649.40000000001</v>
      </c>
      <c r="K26" s="3">
        <f t="shared" si="4"/>
        <v>640260</v>
      </c>
      <c r="L26" s="4">
        <f t="shared" si="5"/>
        <v>761909.4</v>
      </c>
      <c r="M26" s="5">
        <v>71142</v>
      </c>
    </row>
    <row r="27" spans="2:13" ht="46.5" x14ac:dyDescent="0.25">
      <c r="B27" s="7">
        <v>15</v>
      </c>
      <c r="C27" s="8" t="s">
        <v>48</v>
      </c>
      <c r="D27" s="9" t="s">
        <v>49</v>
      </c>
      <c r="E27" s="10">
        <v>9</v>
      </c>
      <c r="F27" s="20">
        <f t="shared" si="0"/>
        <v>56866</v>
      </c>
      <c r="G27" s="21">
        <v>0.19</v>
      </c>
      <c r="H27" s="3">
        <f t="shared" si="1"/>
        <v>10804.54</v>
      </c>
      <c r="I27" s="3">
        <f t="shared" si="2"/>
        <v>67670.540000000008</v>
      </c>
      <c r="J27" s="3">
        <f t="shared" si="3"/>
        <v>97240.860000000015</v>
      </c>
      <c r="K27" s="3">
        <f t="shared" si="4"/>
        <v>511794</v>
      </c>
      <c r="L27" s="4">
        <f t="shared" si="5"/>
        <v>609034.86</v>
      </c>
      <c r="M27" s="5">
        <v>56868</v>
      </c>
    </row>
    <row r="28" spans="2:13" x14ac:dyDescent="0.25">
      <c r="B28" s="29" t="s">
        <v>16</v>
      </c>
      <c r="C28" s="29"/>
      <c r="D28" s="29"/>
      <c r="E28" s="29"/>
      <c r="F28" s="30"/>
      <c r="G28" s="30"/>
      <c r="H28" s="13">
        <f>SUM(H13:H27)</f>
        <v>226326.67000000004</v>
      </c>
      <c r="I28" s="13">
        <f>SUM(I13:I27)</f>
        <v>1417519.67</v>
      </c>
      <c r="J28" s="13">
        <f>SUM(J13:J27)</f>
        <v>7417860.3000000007</v>
      </c>
      <c r="K28" s="13">
        <f>SUM(K13:K27)</f>
        <v>39041370</v>
      </c>
      <c r="L28" s="13">
        <f>SUM(L13:L27)</f>
        <v>46459230.300000004</v>
      </c>
      <c r="M28" s="6"/>
    </row>
    <row r="29" spans="2:13" x14ac:dyDescent="0.25"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</row>
    <row r="30" spans="2:13" x14ac:dyDescent="0.25">
      <c r="B30" s="14">
        <v>1</v>
      </c>
      <c r="C30" s="52" t="s">
        <v>18</v>
      </c>
      <c r="D30" s="52"/>
      <c r="E30" s="52"/>
      <c r="F30" s="52"/>
      <c r="G30" s="52"/>
      <c r="H30" s="52"/>
      <c r="I30" s="52"/>
      <c r="J30" s="52"/>
      <c r="K30" s="52"/>
      <c r="L30" s="52"/>
      <c r="M30" s="15"/>
    </row>
    <row r="31" spans="2:13" x14ac:dyDescent="0.25">
      <c r="B31" s="14">
        <v>2</v>
      </c>
      <c r="C31" s="53" t="s">
        <v>28</v>
      </c>
      <c r="D31" s="53"/>
      <c r="E31" s="53"/>
      <c r="F31" s="53"/>
      <c r="G31" s="53"/>
      <c r="H31" s="53"/>
      <c r="I31" s="53"/>
      <c r="J31" s="53"/>
      <c r="K31" s="53"/>
      <c r="L31" s="53"/>
      <c r="M31" s="15"/>
    </row>
    <row r="32" spans="2:13" x14ac:dyDescent="0.25">
      <c r="B32" s="14">
        <v>3</v>
      </c>
      <c r="C32" s="52" t="s">
        <v>23</v>
      </c>
      <c r="D32" s="52"/>
      <c r="E32" s="52"/>
      <c r="F32" s="52"/>
      <c r="G32" s="52"/>
      <c r="H32" s="52"/>
      <c r="I32" s="52"/>
      <c r="J32" s="52"/>
      <c r="K32" s="52"/>
      <c r="L32" s="52"/>
      <c r="M32" s="15"/>
    </row>
    <row r="33" spans="2:13" ht="15.75" customHeight="1" x14ac:dyDescent="0.25">
      <c r="B33" s="61">
        <v>4</v>
      </c>
      <c r="C33" s="55" t="s">
        <v>19</v>
      </c>
      <c r="D33" s="56"/>
      <c r="E33" s="56"/>
      <c r="F33" s="56"/>
      <c r="G33" s="56"/>
      <c r="H33" s="56"/>
      <c r="I33" s="56"/>
      <c r="J33" s="56"/>
      <c r="K33" s="56"/>
      <c r="L33" s="57"/>
      <c r="M33" s="15"/>
    </row>
    <row r="34" spans="2:13" ht="15.75" customHeight="1" x14ac:dyDescent="0.25">
      <c r="B34" s="62"/>
      <c r="C34" s="58"/>
      <c r="D34" s="59"/>
      <c r="E34" s="59"/>
      <c r="F34" s="59"/>
      <c r="G34" s="59"/>
      <c r="H34" s="59"/>
      <c r="I34" s="59"/>
      <c r="J34" s="59"/>
      <c r="K34" s="59"/>
      <c r="L34" s="60"/>
      <c r="M34" s="15"/>
    </row>
    <row r="35" spans="2:13" x14ac:dyDescent="0.25">
      <c r="B35" s="14">
        <v>5</v>
      </c>
      <c r="C35" s="54" t="s">
        <v>20</v>
      </c>
      <c r="D35" s="54"/>
      <c r="E35" s="54"/>
      <c r="F35" s="54"/>
      <c r="G35" s="54"/>
      <c r="H35" s="54"/>
      <c r="I35" s="54"/>
      <c r="J35" s="54"/>
      <c r="K35" s="54"/>
      <c r="L35" s="54"/>
      <c r="M35" s="15"/>
    </row>
    <row r="36" spans="2:13" ht="15.75" customHeight="1" x14ac:dyDescent="0.25">
      <c r="B36" s="69">
        <v>6</v>
      </c>
      <c r="C36" s="70" t="s">
        <v>29</v>
      </c>
      <c r="D36" s="70"/>
      <c r="E36" s="70"/>
      <c r="F36" s="70"/>
      <c r="G36" s="70"/>
      <c r="H36" s="70"/>
      <c r="I36" s="70"/>
      <c r="J36" s="70"/>
      <c r="K36" s="70"/>
      <c r="L36" s="70"/>
      <c r="M36" s="16"/>
    </row>
    <row r="37" spans="2:13" ht="15.75" customHeight="1" x14ac:dyDescent="0.25">
      <c r="B37" s="69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17"/>
    </row>
    <row r="38" spans="2:13" x14ac:dyDescent="0.25">
      <c r="B38" s="63" t="s">
        <v>17</v>
      </c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5"/>
    </row>
    <row r="39" spans="2:13" x14ac:dyDescent="0.25">
      <c r="B39" s="66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8"/>
    </row>
    <row r="40" spans="2:13" x14ac:dyDescent="0.25">
      <c r="B40" s="66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8"/>
    </row>
    <row r="41" spans="2:13" ht="15.75" customHeight="1" x14ac:dyDescent="0.25">
      <c r="B41" s="45" t="s">
        <v>53</v>
      </c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7"/>
    </row>
    <row r="42" spans="2:13" ht="54.75" customHeight="1" x14ac:dyDescent="0.25">
      <c r="B42" s="48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50"/>
    </row>
  </sheetData>
  <protectedRanges>
    <protectedRange sqref="D10 M7:M8 M5 B8:K8 D9:G9 J9:L9 D5:K7 F13:G27" name="DATOS_1"/>
  </protectedRanges>
  <mergeCells count="43">
    <mergeCell ref="D7:K7"/>
    <mergeCell ref="M11:M12"/>
    <mergeCell ref="D10:F10"/>
    <mergeCell ref="B11:B12"/>
    <mergeCell ref="C11:C12"/>
    <mergeCell ref="D11:D12"/>
    <mergeCell ref="E11:E12"/>
    <mergeCell ref="G10:J10"/>
    <mergeCell ref="K10:M10"/>
    <mergeCell ref="B41:M42"/>
    <mergeCell ref="B29:M29"/>
    <mergeCell ref="C30:L30"/>
    <mergeCell ref="C31:L31"/>
    <mergeCell ref="C32:L32"/>
    <mergeCell ref="C35:L35"/>
    <mergeCell ref="C33:L34"/>
    <mergeCell ref="B33:B34"/>
    <mergeCell ref="B38:M40"/>
    <mergeCell ref="B36:B37"/>
    <mergeCell ref="C36:L37"/>
    <mergeCell ref="B28:G28"/>
    <mergeCell ref="B9:C9"/>
    <mergeCell ref="B10:C10"/>
    <mergeCell ref="L5:L6"/>
    <mergeCell ref="M5:M6"/>
    <mergeCell ref="B5:C5"/>
    <mergeCell ref="D5:K5"/>
    <mergeCell ref="B6:C6"/>
    <mergeCell ref="D6:K6"/>
    <mergeCell ref="F11:L11"/>
    <mergeCell ref="B8:C8"/>
    <mergeCell ref="D9:M9"/>
    <mergeCell ref="D8:K8"/>
    <mergeCell ref="L7:L8"/>
    <mergeCell ref="M7:M8"/>
    <mergeCell ref="B7:C7"/>
    <mergeCell ref="B1:M2"/>
    <mergeCell ref="B3:C3"/>
    <mergeCell ref="D3:K3"/>
    <mergeCell ref="B4:C4"/>
    <mergeCell ref="D4:K4"/>
    <mergeCell ref="L3:M3"/>
    <mergeCell ref="L4:M4"/>
  </mergeCells>
  <conditionalFormatting sqref="F13:F27">
    <cfRule type="cellIs" dxfId="1" priority="2" operator="greaterThan">
      <formula>M13</formula>
    </cfRule>
  </conditionalFormatting>
  <conditionalFormatting sqref="F14">
    <cfRule type="cellIs" dxfId="0" priority="1" operator="greaterThan">
      <formula>$M$14</formula>
    </cfRule>
  </conditionalFormatting>
  <hyperlinks>
    <hyperlink ref="D8" r:id="rId1" xr:uid="{B4755815-07BC-445E-A79F-BFF30B8FC156}"/>
  </hyperlinks>
  <pageMargins left="0.7" right="0.7" top="0.75" bottom="0.75" header="0.3" footer="0.3"/>
  <pageSetup paperSize="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E30302-745C-4545-8920-87291033ABDE}">
  <ds:schemaRefs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2006/metadata/properties"/>
    <ds:schemaRef ds:uri="http://purl.org/dc/elements/1.1/"/>
    <ds:schemaRef ds:uri="http://purl.org/dc/dcmitype/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pjgomez</dc:creator>
  <cp:keywords/>
  <dc:description/>
  <cp:lastModifiedBy>CRISTHIAN BELTRAN</cp:lastModifiedBy>
  <cp:revision/>
  <dcterms:created xsi:type="dcterms:W3CDTF">2006-11-20T19:37:40Z</dcterms:created>
  <dcterms:modified xsi:type="dcterms:W3CDTF">2024-07-12T04:13:36Z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