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andraLilianaMartine\Documents\2024\SUBASTAS\MATERIALES DE REFERENCIA\CONTRATOS\"/>
    </mc:Choice>
  </mc:AlternateContent>
  <bookViews>
    <workbookView xWindow="0" yWindow="0" windowWidth="28800" windowHeight="11730"/>
  </bookViews>
  <sheets>
    <sheet name="ESPECIFICACIONES TECNICAS" sheetId="1" r:id="rId1"/>
    <sheet name="ESTUDIO DE MERCADO " sheetId="2" r:id="rId2"/>
    <sheet name="REGIONALIZACION 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Q403" i="3" l="1"/>
  <c r="BP403" i="3"/>
  <c r="BO403" i="3"/>
  <c r="BM403" i="3"/>
  <c r="BK403" i="3"/>
  <c r="BJ403" i="3"/>
  <c r="BI403" i="3"/>
  <c r="BG403" i="3"/>
  <c r="BE403" i="3"/>
  <c r="BD403" i="3"/>
  <c r="BF403" i="3" s="1"/>
  <c r="BA403" i="3"/>
  <c r="AZ403" i="3"/>
  <c r="AW403" i="3"/>
  <c r="AV403" i="3"/>
  <c r="AT403" i="3"/>
  <c r="AS403" i="3"/>
  <c r="AQ403" i="3"/>
  <c r="AP403" i="3"/>
  <c r="AO403" i="3"/>
  <c r="AJ403" i="3"/>
  <c r="AG403" i="3"/>
  <c r="AA403" i="3"/>
  <c r="X403" i="3"/>
  <c r="U403" i="3"/>
  <c r="T403" i="3"/>
  <c r="Q403" i="3"/>
  <c r="M403" i="3"/>
  <c r="J403" i="3"/>
  <c r="AT394" i="2"/>
  <c r="AS394" i="2"/>
  <c r="AI394" i="2"/>
  <c r="AF394" i="2"/>
  <c r="Z394" i="2"/>
  <c r="W394" i="2"/>
  <c r="T394" i="2"/>
  <c r="S394" i="2"/>
  <c r="P394" i="2"/>
  <c r="L394" i="2"/>
  <c r="I394" i="2"/>
  <c r="AK403" i="3" l="1"/>
  <c r="AM403" i="3" s="1"/>
  <c r="AR403" i="3"/>
  <c r="AY403" i="3"/>
  <c r="BR403" i="3"/>
  <c r="AU403" i="3"/>
  <c r="BC403" i="3"/>
  <c r="BS403" i="3" s="1"/>
  <c r="BB403" i="3"/>
  <c r="AJ394" i="2"/>
  <c r="AV394" i="2" s="1"/>
  <c r="G394" i="3"/>
  <c r="H394" i="3" s="1"/>
  <c r="I394" i="3" s="1"/>
  <c r="G386" i="3"/>
  <c r="H386" i="3" s="1"/>
  <c r="I386" i="3" s="1"/>
  <c r="G378" i="3"/>
  <c r="H378" i="3" s="1"/>
  <c r="G370" i="3"/>
  <c r="G369" i="3"/>
  <c r="G368" i="3"/>
  <c r="G367" i="3"/>
  <c r="E644" i="3"/>
  <c r="E424" i="3"/>
  <c r="BQ402" i="3"/>
  <c r="BP402" i="3"/>
  <c r="BO402" i="3"/>
  <c r="BM402" i="3"/>
  <c r="BK402" i="3"/>
  <c r="BJ402" i="3"/>
  <c r="BI402" i="3"/>
  <c r="BG402" i="3"/>
  <c r="BE402" i="3"/>
  <c r="BD402" i="3"/>
  <c r="BA402" i="3"/>
  <c r="AZ402" i="3"/>
  <c r="AW402" i="3"/>
  <c r="AV402" i="3"/>
  <c r="AT402" i="3"/>
  <c r="AS402" i="3"/>
  <c r="AQ402" i="3"/>
  <c r="AP402" i="3"/>
  <c r="AO402" i="3"/>
  <c r="AJ402" i="3"/>
  <c r="AG402" i="3"/>
  <c r="AA402" i="3"/>
  <c r="X402" i="3"/>
  <c r="U402" i="3"/>
  <c r="Q402" i="3"/>
  <c r="M402" i="3"/>
  <c r="J402" i="3"/>
  <c r="BQ401" i="3"/>
  <c r="BP401" i="3"/>
  <c r="BO401" i="3"/>
  <c r="BJ404" i="3" s="1"/>
  <c r="E643" i="3" s="1"/>
  <c r="BM401" i="3"/>
  <c r="BK401" i="3"/>
  <c r="BJ401" i="3"/>
  <c r="BI401" i="3"/>
  <c r="BG404" i="3" s="1"/>
  <c r="E642" i="3" s="1"/>
  <c r="BG401" i="3"/>
  <c r="BE401" i="3"/>
  <c r="BD401" i="3"/>
  <c r="BA401" i="3"/>
  <c r="AZ401" i="3"/>
  <c r="AW401" i="3"/>
  <c r="AV401" i="3"/>
  <c r="AT401" i="3"/>
  <c r="AS401" i="3"/>
  <c r="AQ401" i="3"/>
  <c r="AP401" i="3"/>
  <c r="AO401" i="3"/>
  <c r="AJ401" i="3"/>
  <c r="AG401" i="3"/>
  <c r="AA401" i="3"/>
  <c r="X401" i="3"/>
  <c r="U401" i="3"/>
  <c r="Q401" i="3"/>
  <c r="M401" i="3"/>
  <c r="J401" i="3"/>
  <c r="BQ359" i="3"/>
  <c r="BP359" i="3"/>
  <c r="BO359" i="3"/>
  <c r="BM359" i="3"/>
  <c r="BK359" i="3"/>
  <c r="BJ359" i="3"/>
  <c r="BI359" i="3"/>
  <c r="BG359" i="3"/>
  <c r="BE359" i="3"/>
  <c r="BD359" i="3"/>
  <c r="BA359" i="3"/>
  <c r="AZ359" i="3"/>
  <c r="AW359" i="3"/>
  <c r="AV359" i="3"/>
  <c r="AT359" i="3"/>
  <c r="AS359" i="3"/>
  <c r="AQ359" i="3"/>
  <c r="AP359" i="3"/>
  <c r="AO359" i="3"/>
  <c r="AJ359" i="3"/>
  <c r="AG359" i="3"/>
  <c r="AA359" i="3"/>
  <c r="X359" i="3"/>
  <c r="U359" i="3"/>
  <c r="Q359" i="3"/>
  <c r="P359" i="3"/>
  <c r="M359" i="3"/>
  <c r="J359" i="3"/>
  <c r="BQ358" i="3"/>
  <c r="BP358" i="3"/>
  <c r="BO358" i="3"/>
  <c r="BM358" i="3"/>
  <c r="BK358" i="3"/>
  <c r="BJ358" i="3"/>
  <c r="BI358" i="3"/>
  <c r="BG358" i="3"/>
  <c r="BE358" i="3"/>
  <c r="BD358" i="3"/>
  <c r="BA358" i="3"/>
  <c r="AZ358" i="3"/>
  <c r="AW358" i="3"/>
  <c r="AV358" i="3"/>
  <c r="AT358" i="3"/>
  <c r="AS358" i="3"/>
  <c r="AQ358" i="3"/>
  <c r="AP358" i="3"/>
  <c r="AO358" i="3"/>
  <c r="AJ358" i="3"/>
  <c r="AG358" i="3"/>
  <c r="AA358" i="3"/>
  <c r="X358" i="3"/>
  <c r="U358" i="3"/>
  <c r="Q358" i="3"/>
  <c r="M358" i="3"/>
  <c r="J358" i="3"/>
  <c r="BQ357" i="3"/>
  <c r="BP357" i="3"/>
  <c r="BO357" i="3"/>
  <c r="BM357" i="3"/>
  <c r="BK357" i="3"/>
  <c r="BJ357" i="3"/>
  <c r="BI357" i="3"/>
  <c r="BG357" i="3"/>
  <c r="BE357" i="3"/>
  <c r="BD357" i="3"/>
  <c r="BA357" i="3"/>
  <c r="AZ357" i="3"/>
  <c r="AW357" i="3"/>
  <c r="AV357" i="3"/>
  <c r="AT357" i="3"/>
  <c r="AS357" i="3"/>
  <c r="AQ357" i="3"/>
  <c r="AP357" i="3"/>
  <c r="AO357" i="3"/>
  <c r="AJ357" i="3"/>
  <c r="AG357" i="3"/>
  <c r="AA357" i="3"/>
  <c r="X357" i="3"/>
  <c r="U357" i="3"/>
  <c r="Q357" i="3"/>
  <c r="M357" i="3"/>
  <c r="J357" i="3"/>
  <c r="BQ356" i="3"/>
  <c r="BP356" i="3"/>
  <c r="BO356" i="3"/>
  <c r="BM356" i="3"/>
  <c r="BK356" i="3"/>
  <c r="BJ356" i="3"/>
  <c r="BI356" i="3"/>
  <c r="BG356" i="3"/>
  <c r="BE356" i="3"/>
  <c r="BD356" i="3"/>
  <c r="BA356" i="3"/>
  <c r="AZ356" i="3"/>
  <c r="AW356" i="3"/>
  <c r="AV356" i="3"/>
  <c r="AT356" i="3"/>
  <c r="AS356" i="3"/>
  <c r="AQ356" i="3"/>
  <c r="AP356" i="3"/>
  <c r="AO356" i="3"/>
  <c r="AJ356" i="3"/>
  <c r="AG356" i="3"/>
  <c r="AA356" i="3"/>
  <c r="X356" i="3"/>
  <c r="U356" i="3"/>
  <c r="Q356" i="3"/>
  <c r="M356" i="3"/>
  <c r="J356" i="3"/>
  <c r="BQ355" i="3"/>
  <c r="BP355" i="3"/>
  <c r="BO355" i="3"/>
  <c r="BM355" i="3"/>
  <c r="BK355" i="3"/>
  <c r="BJ355" i="3"/>
  <c r="BI355" i="3"/>
  <c r="BG355" i="3"/>
  <c r="BE355" i="3"/>
  <c r="BD355" i="3"/>
  <c r="BA355" i="3"/>
  <c r="AZ355" i="3"/>
  <c r="AW355" i="3"/>
  <c r="AV355" i="3"/>
  <c r="AT355" i="3"/>
  <c r="AS355" i="3"/>
  <c r="AQ355" i="3"/>
  <c r="AP355" i="3"/>
  <c r="AO355" i="3"/>
  <c r="AJ355" i="3"/>
  <c r="AG355" i="3"/>
  <c r="AA355" i="3"/>
  <c r="X355" i="3"/>
  <c r="U355" i="3"/>
  <c r="Q355" i="3"/>
  <c r="M355" i="3"/>
  <c r="J355" i="3"/>
  <c r="BQ354" i="3"/>
  <c r="BP354" i="3"/>
  <c r="BO354" i="3"/>
  <c r="BM354" i="3"/>
  <c r="BK354" i="3"/>
  <c r="BJ354" i="3"/>
  <c r="BI354" i="3"/>
  <c r="BG354" i="3"/>
  <c r="BE354" i="3"/>
  <c r="BD354" i="3"/>
  <c r="BA354" i="3"/>
  <c r="AZ354" i="3"/>
  <c r="AW354" i="3"/>
  <c r="AV354" i="3"/>
  <c r="AT354" i="3"/>
  <c r="AS354" i="3"/>
  <c r="AQ354" i="3"/>
  <c r="AP354" i="3"/>
  <c r="AO354" i="3"/>
  <c r="AJ354" i="3"/>
  <c r="AG354" i="3"/>
  <c r="AA354" i="3"/>
  <c r="X354" i="3"/>
  <c r="U354" i="3"/>
  <c r="Q354" i="3"/>
  <c r="M354" i="3"/>
  <c r="J354" i="3"/>
  <c r="BQ353" i="3"/>
  <c r="BP353" i="3"/>
  <c r="BO353" i="3"/>
  <c r="BM353" i="3"/>
  <c r="BK353" i="3"/>
  <c r="BJ353" i="3"/>
  <c r="BI353" i="3"/>
  <c r="BG353" i="3"/>
  <c r="BE353" i="3"/>
  <c r="BD353" i="3"/>
  <c r="BA353" i="3"/>
  <c r="AZ353" i="3"/>
  <c r="AW353" i="3"/>
  <c r="AV353" i="3"/>
  <c r="AT353" i="3"/>
  <c r="AS353" i="3"/>
  <c r="AQ353" i="3"/>
  <c r="AP353" i="3"/>
  <c r="AO353" i="3"/>
  <c r="AJ353" i="3"/>
  <c r="AG353" i="3"/>
  <c r="AA353" i="3"/>
  <c r="X353" i="3"/>
  <c r="U353" i="3"/>
  <c r="Q353" i="3"/>
  <c r="M353" i="3"/>
  <c r="J353" i="3"/>
  <c r="BQ352" i="3"/>
  <c r="BP352" i="3"/>
  <c r="BO352" i="3"/>
  <c r="BM352" i="3"/>
  <c r="BK352" i="3"/>
  <c r="BJ352" i="3"/>
  <c r="BI352" i="3"/>
  <c r="BG352" i="3"/>
  <c r="BE352" i="3"/>
  <c r="BD352" i="3"/>
  <c r="BA352" i="3"/>
  <c r="AZ352" i="3"/>
  <c r="AW352" i="3"/>
  <c r="AV352" i="3"/>
  <c r="AT352" i="3"/>
  <c r="AS352" i="3"/>
  <c r="AQ352" i="3"/>
  <c r="AP352" i="3"/>
  <c r="AO352" i="3"/>
  <c r="AJ352" i="3"/>
  <c r="AG352" i="3"/>
  <c r="AA352" i="3"/>
  <c r="X352" i="3"/>
  <c r="U352" i="3"/>
  <c r="Q352" i="3"/>
  <c r="M352" i="3"/>
  <c r="J352" i="3"/>
  <c r="BQ351" i="3"/>
  <c r="BP351" i="3"/>
  <c r="BO351" i="3"/>
  <c r="BM351" i="3"/>
  <c r="BK351" i="3"/>
  <c r="BJ351" i="3"/>
  <c r="BI351" i="3"/>
  <c r="BG351" i="3"/>
  <c r="BE351" i="3"/>
  <c r="BD351" i="3"/>
  <c r="BA351" i="3"/>
  <c r="AZ351" i="3"/>
  <c r="AW351" i="3"/>
  <c r="AV351" i="3"/>
  <c r="AT351" i="3"/>
  <c r="AS351" i="3"/>
  <c r="AQ351" i="3"/>
  <c r="AP351" i="3"/>
  <c r="AO351" i="3"/>
  <c r="AJ351" i="3"/>
  <c r="AG351" i="3"/>
  <c r="AA351" i="3"/>
  <c r="X351" i="3"/>
  <c r="U351" i="3"/>
  <c r="Q351" i="3"/>
  <c r="M351" i="3"/>
  <c r="J351" i="3"/>
  <c r="BQ350" i="3"/>
  <c r="BP350" i="3"/>
  <c r="BO350" i="3"/>
  <c r="BM350" i="3"/>
  <c r="BK350" i="3"/>
  <c r="BJ350" i="3"/>
  <c r="BI350" i="3"/>
  <c r="BG350" i="3"/>
  <c r="BE350" i="3"/>
  <c r="BD350" i="3"/>
  <c r="BA350" i="3"/>
  <c r="AZ350" i="3"/>
  <c r="AW350" i="3"/>
  <c r="AV350" i="3"/>
  <c r="AT350" i="3"/>
  <c r="AS350" i="3"/>
  <c r="AQ350" i="3"/>
  <c r="AP350" i="3"/>
  <c r="AO350" i="3"/>
  <c r="AJ350" i="3"/>
  <c r="AG350" i="3"/>
  <c r="AA350" i="3"/>
  <c r="X350" i="3"/>
  <c r="U350" i="3"/>
  <c r="Q350" i="3"/>
  <c r="M350" i="3"/>
  <c r="J350" i="3"/>
  <c r="BQ349" i="3"/>
  <c r="BP349" i="3"/>
  <c r="BO349" i="3"/>
  <c r="BM349" i="3"/>
  <c r="BK349" i="3"/>
  <c r="BJ349" i="3"/>
  <c r="BI349" i="3"/>
  <c r="BG349" i="3"/>
  <c r="BE349" i="3"/>
  <c r="BD349" i="3"/>
  <c r="BA349" i="3"/>
  <c r="AZ349" i="3"/>
  <c r="AW349" i="3"/>
  <c r="AV349" i="3"/>
  <c r="AT349" i="3"/>
  <c r="AS349" i="3"/>
  <c r="AQ349" i="3"/>
  <c r="AP349" i="3"/>
  <c r="AO349" i="3"/>
  <c r="AJ349" i="3"/>
  <c r="AG349" i="3"/>
  <c r="AA349" i="3"/>
  <c r="X349" i="3"/>
  <c r="U349" i="3"/>
  <c r="Q349" i="3"/>
  <c r="M349" i="3"/>
  <c r="J349" i="3"/>
  <c r="BQ348" i="3"/>
  <c r="BP348" i="3"/>
  <c r="BO348" i="3"/>
  <c r="BM348" i="3"/>
  <c r="BK348" i="3"/>
  <c r="BJ348" i="3"/>
  <c r="BI348" i="3"/>
  <c r="BG348" i="3"/>
  <c r="BE348" i="3"/>
  <c r="BD348" i="3"/>
  <c r="BA348" i="3"/>
  <c r="AZ348" i="3"/>
  <c r="AW348" i="3"/>
  <c r="AV348" i="3"/>
  <c r="AT348" i="3"/>
  <c r="AS348" i="3"/>
  <c r="AQ348" i="3"/>
  <c r="AP348" i="3"/>
  <c r="AO348" i="3"/>
  <c r="AJ348" i="3"/>
  <c r="AG348" i="3"/>
  <c r="AA348" i="3"/>
  <c r="X348" i="3"/>
  <c r="U348" i="3"/>
  <c r="Q348" i="3"/>
  <c r="M348" i="3"/>
  <c r="J348" i="3"/>
  <c r="BQ347" i="3"/>
  <c r="BP347" i="3"/>
  <c r="BO347" i="3"/>
  <c r="BM347" i="3"/>
  <c r="BK347" i="3"/>
  <c r="BJ347" i="3"/>
  <c r="BI347" i="3"/>
  <c r="BG347" i="3"/>
  <c r="BE347" i="3"/>
  <c r="BD347" i="3"/>
  <c r="BA347" i="3"/>
  <c r="AZ347" i="3"/>
  <c r="AW347" i="3"/>
  <c r="AV347" i="3"/>
  <c r="AT347" i="3"/>
  <c r="AS347" i="3"/>
  <c r="AQ347" i="3"/>
  <c r="AP347" i="3"/>
  <c r="AO347" i="3"/>
  <c r="AJ347" i="3"/>
  <c r="AG347" i="3"/>
  <c r="AA347" i="3"/>
  <c r="X347" i="3"/>
  <c r="U347" i="3"/>
  <c r="Q347" i="3"/>
  <c r="P347" i="3"/>
  <c r="M347" i="3"/>
  <c r="J347" i="3"/>
  <c r="BQ346" i="3"/>
  <c r="BP346" i="3"/>
  <c r="BO346" i="3"/>
  <c r="BM346" i="3"/>
  <c r="BK346" i="3"/>
  <c r="BJ346" i="3"/>
  <c r="BI346" i="3"/>
  <c r="BG346" i="3"/>
  <c r="BE346" i="3"/>
  <c r="BD346" i="3"/>
  <c r="BA346" i="3"/>
  <c r="AZ346" i="3"/>
  <c r="AW346" i="3"/>
  <c r="AV346" i="3"/>
  <c r="AT346" i="3"/>
  <c r="AS346" i="3"/>
  <c r="AQ346" i="3"/>
  <c r="AP346" i="3"/>
  <c r="AO346" i="3"/>
  <c r="AJ346" i="3"/>
  <c r="AG346" i="3"/>
  <c r="AA346" i="3"/>
  <c r="X346" i="3"/>
  <c r="U346" i="3"/>
  <c r="Q346" i="3"/>
  <c r="P346" i="3"/>
  <c r="M346" i="3"/>
  <c r="J346" i="3"/>
  <c r="BQ345" i="3"/>
  <c r="BP345" i="3"/>
  <c r="BO345" i="3"/>
  <c r="BM345" i="3"/>
  <c r="BK345" i="3"/>
  <c r="BJ345" i="3"/>
  <c r="BI345" i="3"/>
  <c r="BG345" i="3"/>
  <c r="BE345" i="3"/>
  <c r="BD345" i="3"/>
  <c r="BA345" i="3"/>
  <c r="AZ345" i="3"/>
  <c r="AW345" i="3"/>
  <c r="AV345" i="3"/>
  <c r="AT345" i="3"/>
  <c r="AS345" i="3"/>
  <c r="AQ345" i="3"/>
  <c r="AP345" i="3"/>
  <c r="AO345" i="3"/>
  <c r="AJ345" i="3"/>
  <c r="AG345" i="3"/>
  <c r="AA345" i="3"/>
  <c r="X345" i="3"/>
  <c r="U345" i="3"/>
  <c r="Q345" i="3"/>
  <c r="P345" i="3"/>
  <c r="M345" i="3"/>
  <c r="J345" i="3"/>
  <c r="BQ344" i="3"/>
  <c r="BP344" i="3"/>
  <c r="BO344" i="3"/>
  <c r="BM344" i="3"/>
  <c r="BK344" i="3"/>
  <c r="BJ344" i="3"/>
  <c r="BI344" i="3"/>
  <c r="BG344" i="3"/>
  <c r="BE344" i="3"/>
  <c r="BD344" i="3"/>
  <c r="BA344" i="3"/>
  <c r="AZ344" i="3"/>
  <c r="AW344" i="3"/>
  <c r="AV344" i="3"/>
  <c r="AT344" i="3"/>
  <c r="AS344" i="3"/>
  <c r="AQ344" i="3"/>
  <c r="AP344" i="3"/>
  <c r="AO344" i="3"/>
  <c r="AJ344" i="3"/>
  <c r="AG344" i="3"/>
  <c r="AA344" i="3"/>
  <c r="X344" i="3"/>
  <c r="U344" i="3"/>
  <c r="Q344" i="3"/>
  <c r="M344" i="3"/>
  <c r="J344" i="3"/>
  <c r="BQ343" i="3"/>
  <c r="BP343" i="3"/>
  <c r="BO343" i="3"/>
  <c r="BM343" i="3"/>
  <c r="BK343" i="3"/>
  <c r="BJ343" i="3"/>
  <c r="BI343" i="3"/>
  <c r="BG343" i="3"/>
  <c r="BE343" i="3"/>
  <c r="BD343" i="3"/>
  <c r="BA343" i="3"/>
  <c r="AZ343" i="3"/>
  <c r="AW343" i="3"/>
  <c r="AV343" i="3"/>
  <c r="AT343" i="3"/>
  <c r="AS343" i="3"/>
  <c r="AQ343" i="3"/>
  <c r="AP343" i="3"/>
  <c r="AO343" i="3"/>
  <c r="AJ343" i="3"/>
  <c r="AG343" i="3"/>
  <c r="AA343" i="3"/>
  <c r="X343" i="3"/>
  <c r="U343" i="3"/>
  <c r="Q343" i="3"/>
  <c r="M343" i="3"/>
  <c r="J343" i="3"/>
  <c r="BQ342" i="3"/>
  <c r="BP342" i="3"/>
  <c r="BO342" i="3"/>
  <c r="BM342" i="3"/>
  <c r="BK342" i="3"/>
  <c r="BJ342" i="3"/>
  <c r="BI342" i="3"/>
  <c r="BG342" i="3"/>
  <c r="BE342" i="3"/>
  <c r="BD342" i="3"/>
  <c r="BA342" i="3"/>
  <c r="AZ342" i="3"/>
  <c r="AW342" i="3"/>
  <c r="AV342" i="3"/>
  <c r="AT342" i="3"/>
  <c r="AS342" i="3"/>
  <c r="AQ342" i="3"/>
  <c r="AP342" i="3"/>
  <c r="AO342" i="3"/>
  <c r="AJ342" i="3"/>
  <c r="AG342" i="3"/>
  <c r="AA342" i="3"/>
  <c r="X342" i="3"/>
  <c r="U342" i="3"/>
  <c r="Q342" i="3"/>
  <c r="M342" i="3"/>
  <c r="J342" i="3"/>
  <c r="BQ341" i="3"/>
  <c r="BP341" i="3"/>
  <c r="BO341" i="3"/>
  <c r="BM341" i="3"/>
  <c r="BK341" i="3"/>
  <c r="BJ341" i="3"/>
  <c r="BI341" i="3"/>
  <c r="BG341" i="3"/>
  <c r="BE341" i="3"/>
  <c r="BD341" i="3"/>
  <c r="BA341" i="3"/>
  <c r="AZ341" i="3"/>
  <c r="AW341" i="3"/>
  <c r="AV341" i="3"/>
  <c r="AT341" i="3"/>
  <c r="AS341" i="3"/>
  <c r="AQ341" i="3"/>
  <c r="AP341" i="3"/>
  <c r="AO341" i="3"/>
  <c r="AJ341" i="3"/>
  <c r="AG341" i="3"/>
  <c r="AA341" i="3"/>
  <c r="X341" i="3"/>
  <c r="U341" i="3"/>
  <c r="Q341" i="3"/>
  <c r="M341" i="3"/>
  <c r="J341" i="3"/>
  <c r="BQ340" i="3"/>
  <c r="BP340" i="3"/>
  <c r="BO340" i="3"/>
  <c r="BM340" i="3"/>
  <c r="BK340" i="3"/>
  <c r="BJ340" i="3"/>
  <c r="BI340" i="3"/>
  <c r="BG340" i="3"/>
  <c r="BE340" i="3"/>
  <c r="BD340" i="3"/>
  <c r="BA340" i="3"/>
  <c r="AZ340" i="3"/>
  <c r="AW340" i="3"/>
  <c r="AV340" i="3"/>
  <c r="AT340" i="3"/>
  <c r="AS340" i="3"/>
  <c r="AQ340" i="3"/>
  <c r="AP340" i="3"/>
  <c r="AO340" i="3"/>
  <c r="AJ340" i="3"/>
  <c r="AG340" i="3"/>
  <c r="AA340" i="3"/>
  <c r="X340" i="3"/>
  <c r="U340" i="3"/>
  <c r="Q340" i="3"/>
  <c r="M340" i="3"/>
  <c r="J340" i="3"/>
  <c r="BQ339" i="3"/>
  <c r="BP339" i="3"/>
  <c r="BO339" i="3"/>
  <c r="BM339" i="3"/>
  <c r="BK339" i="3"/>
  <c r="BJ339" i="3"/>
  <c r="BI339" i="3"/>
  <c r="BG339" i="3"/>
  <c r="BE339" i="3"/>
  <c r="BD339" i="3"/>
  <c r="BA339" i="3"/>
  <c r="AZ339" i="3"/>
  <c r="AW339" i="3"/>
  <c r="AV339" i="3"/>
  <c r="AT339" i="3"/>
  <c r="AS339" i="3"/>
  <c r="AQ339" i="3"/>
  <c r="AP339" i="3"/>
  <c r="AO339" i="3"/>
  <c r="AJ339" i="3"/>
  <c r="AG339" i="3"/>
  <c r="AA339" i="3"/>
  <c r="X339" i="3"/>
  <c r="U339" i="3"/>
  <c r="Q339" i="3"/>
  <c r="M339" i="3"/>
  <c r="J339" i="3"/>
  <c r="BQ338" i="3"/>
  <c r="BP338" i="3"/>
  <c r="BO338" i="3"/>
  <c r="BM338" i="3"/>
  <c r="BK338" i="3"/>
  <c r="BJ338" i="3"/>
  <c r="BI338" i="3"/>
  <c r="BG338" i="3"/>
  <c r="BE338" i="3"/>
  <c r="BD338" i="3"/>
  <c r="BA338" i="3"/>
  <c r="AZ338" i="3"/>
  <c r="AW338" i="3"/>
  <c r="AV338" i="3"/>
  <c r="AT338" i="3"/>
  <c r="AS338" i="3"/>
  <c r="AQ338" i="3"/>
  <c r="AP338" i="3"/>
  <c r="AO338" i="3"/>
  <c r="AJ338" i="3"/>
  <c r="AG338" i="3"/>
  <c r="AA338" i="3"/>
  <c r="X338" i="3"/>
  <c r="U338" i="3"/>
  <c r="Q338" i="3"/>
  <c r="M338" i="3"/>
  <c r="J338" i="3"/>
  <c r="BQ337" i="3"/>
  <c r="BP337" i="3"/>
  <c r="BO337" i="3"/>
  <c r="BM337" i="3"/>
  <c r="BK337" i="3"/>
  <c r="BJ337" i="3"/>
  <c r="BI337" i="3"/>
  <c r="BG337" i="3"/>
  <c r="BE337" i="3"/>
  <c r="BD337" i="3"/>
  <c r="BA337" i="3"/>
  <c r="AZ337" i="3"/>
  <c r="AW337" i="3"/>
  <c r="AV337" i="3"/>
  <c r="AT337" i="3"/>
  <c r="AS337" i="3"/>
  <c r="AQ337" i="3"/>
  <c r="AP337" i="3"/>
  <c r="AO337" i="3"/>
  <c r="AJ337" i="3"/>
  <c r="AG337" i="3"/>
  <c r="AA337" i="3"/>
  <c r="X337" i="3"/>
  <c r="U337" i="3"/>
  <c r="Q337" i="3"/>
  <c r="M337" i="3"/>
  <c r="J337" i="3"/>
  <c r="BQ336" i="3"/>
  <c r="BP336" i="3"/>
  <c r="BO336" i="3"/>
  <c r="BM336" i="3"/>
  <c r="BK336" i="3"/>
  <c r="BJ336" i="3"/>
  <c r="BG336" i="3"/>
  <c r="BH336" i="3" s="1"/>
  <c r="BI336" i="3" s="1"/>
  <c r="BE336" i="3"/>
  <c r="BD336" i="3"/>
  <c r="BA336" i="3"/>
  <c r="AZ336" i="3"/>
  <c r="AW336" i="3"/>
  <c r="AV336" i="3"/>
  <c r="AT336" i="3"/>
  <c r="AS336" i="3"/>
  <c r="AQ336" i="3"/>
  <c r="AP336" i="3"/>
  <c r="AO336" i="3"/>
  <c r="AJ336" i="3"/>
  <c r="AG336" i="3"/>
  <c r="AA336" i="3"/>
  <c r="X336" i="3"/>
  <c r="U336" i="3"/>
  <c r="Q336" i="3"/>
  <c r="M336" i="3"/>
  <c r="J336" i="3"/>
  <c r="BQ329" i="3"/>
  <c r="BP329" i="3"/>
  <c r="BO329" i="3"/>
  <c r="BM329" i="3"/>
  <c r="BK329" i="3"/>
  <c r="BJ329" i="3"/>
  <c r="BI329" i="3"/>
  <c r="BG329" i="3"/>
  <c r="BE329" i="3"/>
  <c r="BD329" i="3"/>
  <c r="BA329" i="3"/>
  <c r="AZ329" i="3"/>
  <c r="AW329" i="3"/>
  <c r="AV329" i="3"/>
  <c r="AT329" i="3"/>
  <c r="AS329" i="3"/>
  <c r="AQ329" i="3"/>
  <c r="AP329" i="3"/>
  <c r="AO329" i="3"/>
  <c r="AJ329" i="3"/>
  <c r="AG329" i="3"/>
  <c r="AA329" i="3"/>
  <c r="X329" i="3"/>
  <c r="U329" i="3"/>
  <c r="Q329" i="3"/>
  <c r="M329" i="3"/>
  <c r="J329" i="3"/>
  <c r="BQ328" i="3"/>
  <c r="BP328" i="3"/>
  <c r="BO328" i="3"/>
  <c r="BM328" i="3"/>
  <c r="BK328" i="3"/>
  <c r="BJ328" i="3"/>
  <c r="BI328" i="3"/>
  <c r="BG328" i="3"/>
  <c r="BE328" i="3"/>
  <c r="BD328" i="3"/>
  <c r="BA328" i="3"/>
  <c r="AZ328" i="3"/>
  <c r="AW328" i="3"/>
  <c r="AV328" i="3"/>
  <c r="AT328" i="3"/>
  <c r="AS328" i="3"/>
  <c r="AQ328" i="3"/>
  <c r="AP328" i="3"/>
  <c r="AO328" i="3"/>
  <c r="AJ328" i="3"/>
  <c r="AG328" i="3"/>
  <c r="AA328" i="3"/>
  <c r="X328" i="3"/>
  <c r="U328" i="3"/>
  <c r="Q328" i="3"/>
  <c r="M328" i="3"/>
  <c r="J328" i="3"/>
  <c r="BQ327" i="3"/>
  <c r="BP327" i="3"/>
  <c r="BO327" i="3"/>
  <c r="BM327" i="3"/>
  <c r="BK327" i="3"/>
  <c r="BJ327" i="3"/>
  <c r="BI327" i="3"/>
  <c r="BG327" i="3"/>
  <c r="BE327" i="3"/>
  <c r="BD327" i="3"/>
  <c r="BA327" i="3"/>
  <c r="AZ327" i="3"/>
  <c r="AW327" i="3"/>
  <c r="AV327" i="3"/>
  <c r="AT327" i="3"/>
  <c r="AS327" i="3"/>
  <c r="AQ327" i="3"/>
  <c r="AP327" i="3"/>
  <c r="AO327" i="3"/>
  <c r="AJ327" i="3"/>
  <c r="AG327" i="3"/>
  <c r="AA327" i="3"/>
  <c r="X327" i="3"/>
  <c r="U327" i="3"/>
  <c r="Q327" i="3"/>
  <c r="M327" i="3"/>
  <c r="J327" i="3"/>
  <c r="BQ326" i="3"/>
  <c r="BP326" i="3"/>
  <c r="BO326" i="3"/>
  <c r="BM326" i="3"/>
  <c r="BK326" i="3"/>
  <c r="BJ326" i="3"/>
  <c r="BI326" i="3"/>
  <c r="BG326" i="3"/>
  <c r="BE326" i="3"/>
  <c r="BD326" i="3"/>
  <c r="BA326" i="3"/>
  <c r="AZ326" i="3"/>
  <c r="AW326" i="3"/>
  <c r="AV326" i="3"/>
  <c r="AT326" i="3"/>
  <c r="AS326" i="3"/>
  <c r="AQ326" i="3"/>
  <c r="AP326" i="3"/>
  <c r="AO326" i="3"/>
  <c r="AJ326" i="3"/>
  <c r="AG326" i="3"/>
  <c r="AA326" i="3"/>
  <c r="X326" i="3"/>
  <c r="U326" i="3"/>
  <c r="Q326" i="3"/>
  <c r="M326" i="3"/>
  <c r="J326" i="3"/>
  <c r="BQ325" i="3"/>
  <c r="BP325" i="3"/>
  <c r="BO325" i="3"/>
  <c r="BM325" i="3"/>
  <c r="BK325" i="3"/>
  <c r="BJ325" i="3"/>
  <c r="BI325" i="3"/>
  <c r="BG325" i="3"/>
  <c r="BE325" i="3"/>
  <c r="BD325" i="3"/>
  <c r="BA325" i="3"/>
  <c r="AZ325" i="3"/>
  <c r="AW325" i="3"/>
  <c r="AV325" i="3"/>
  <c r="AT325" i="3"/>
  <c r="AS325" i="3"/>
  <c r="AQ325" i="3"/>
  <c r="AP325" i="3"/>
  <c r="AO325" i="3"/>
  <c r="AJ325" i="3"/>
  <c r="AG325" i="3"/>
  <c r="AA325" i="3"/>
  <c r="X325" i="3"/>
  <c r="U325" i="3"/>
  <c r="Q325" i="3"/>
  <c r="M325" i="3"/>
  <c r="J325" i="3"/>
  <c r="BQ324" i="3"/>
  <c r="BP324" i="3"/>
  <c r="BO324" i="3"/>
  <c r="BM324" i="3"/>
  <c r="BK324" i="3"/>
  <c r="BJ324" i="3"/>
  <c r="BI324" i="3"/>
  <c r="BG324" i="3"/>
  <c r="BE324" i="3"/>
  <c r="BD324" i="3"/>
  <c r="BA324" i="3"/>
  <c r="AZ324" i="3"/>
  <c r="AW324" i="3"/>
  <c r="AV324" i="3"/>
  <c r="AT324" i="3"/>
  <c r="AS324" i="3"/>
  <c r="AQ324" i="3"/>
  <c r="AP324" i="3"/>
  <c r="AO324" i="3"/>
  <c r="AJ324" i="3"/>
  <c r="AG324" i="3"/>
  <c r="AA324" i="3"/>
  <c r="X324" i="3"/>
  <c r="U324" i="3"/>
  <c r="Q324" i="3"/>
  <c r="M324" i="3"/>
  <c r="J324" i="3"/>
  <c r="BQ323" i="3"/>
  <c r="BP323" i="3"/>
  <c r="BO323" i="3"/>
  <c r="BM323" i="3"/>
  <c r="BK323" i="3"/>
  <c r="BJ323" i="3"/>
  <c r="BI323" i="3"/>
  <c r="BG323" i="3"/>
  <c r="BE323" i="3"/>
  <c r="BD323" i="3"/>
  <c r="BA323" i="3"/>
  <c r="AZ323" i="3"/>
  <c r="AW323" i="3"/>
  <c r="AV323" i="3"/>
  <c r="AT323" i="3"/>
  <c r="AS323" i="3"/>
  <c r="AQ323" i="3"/>
  <c r="AP323" i="3"/>
  <c r="AO323" i="3"/>
  <c r="AJ323" i="3"/>
  <c r="AG323" i="3"/>
  <c r="AA323" i="3"/>
  <c r="X323" i="3"/>
  <c r="U323" i="3"/>
  <c r="Q323" i="3"/>
  <c r="M323" i="3"/>
  <c r="J323" i="3"/>
  <c r="BQ322" i="3"/>
  <c r="BP322" i="3"/>
  <c r="BO322" i="3"/>
  <c r="BM322" i="3"/>
  <c r="BK322" i="3"/>
  <c r="BJ322" i="3"/>
  <c r="BI322" i="3"/>
  <c r="BG322" i="3"/>
  <c r="BE322" i="3"/>
  <c r="BD322" i="3"/>
  <c r="BA322" i="3"/>
  <c r="AZ322" i="3"/>
  <c r="AW322" i="3"/>
  <c r="AV322" i="3"/>
  <c r="AT322" i="3"/>
  <c r="AS322" i="3"/>
  <c r="AQ322" i="3"/>
  <c r="AP322" i="3"/>
  <c r="AO322" i="3"/>
  <c r="AJ322" i="3"/>
  <c r="AG322" i="3"/>
  <c r="AA322" i="3"/>
  <c r="X322" i="3"/>
  <c r="U322" i="3"/>
  <c r="Q322" i="3"/>
  <c r="M322" i="3"/>
  <c r="J322" i="3"/>
  <c r="BQ321" i="3"/>
  <c r="BP321" i="3"/>
  <c r="BO321" i="3"/>
  <c r="BM321" i="3"/>
  <c r="BK321" i="3"/>
  <c r="BJ321" i="3"/>
  <c r="BI321" i="3"/>
  <c r="BG321" i="3"/>
  <c r="BE321" i="3"/>
  <c r="BD321" i="3"/>
  <c r="BA321" i="3"/>
  <c r="AZ321" i="3"/>
  <c r="AW321" i="3"/>
  <c r="AV321" i="3"/>
  <c r="AT321" i="3"/>
  <c r="AS321" i="3"/>
  <c r="AQ321" i="3"/>
  <c r="AP321" i="3"/>
  <c r="AO321" i="3"/>
  <c r="AJ321" i="3"/>
  <c r="AG321" i="3"/>
  <c r="AA321" i="3"/>
  <c r="X321" i="3"/>
  <c r="U321" i="3"/>
  <c r="Q321" i="3"/>
  <c r="M321" i="3"/>
  <c r="J321" i="3"/>
  <c r="BQ320" i="3"/>
  <c r="BP320" i="3"/>
  <c r="BO320" i="3"/>
  <c r="BM320" i="3"/>
  <c r="BK320" i="3"/>
  <c r="BJ320" i="3"/>
  <c r="BI320" i="3"/>
  <c r="BG320" i="3"/>
  <c r="BE320" i="3"/>
  <c r="BD320" i="3"/>
  <c r="BA320" i="3"/>
  <c r="AZ320" i="3"/>
  <c r="AW320" i="3"/>
  <c r="AV320" i="3"/>
  <c r="AT320" i="3"/>
  <c r="AS320" i="3"/>
  <c r="AQ320" i="3"/>
  <c r="AP320" i="3"/>
  <c r="AO320" i="3"/>
  <c r="AJ320" i="3"/>
  <c r="AG320" i="3"/>
  <c r="AA320" i="3"/>
  <c r="X320" i="3"/>
  <c r="U320" i="3"/>
  <c r="Q320" i="3"/>
  <c r="M320" i="3"/>
  <c r="J320" i="3"/>
  <c r="BQ319" i="3"/>
  <c r="BP319" i="3"/>
  <c r="BO319" i="3"/>
  <c r="BM319" i="3"/>
  <c r="BK319" i="3"/>
  <c r="BJ319" i="3"/>
  <c r="BI319" i="3"/>
  <c r="BG319" i="3"/>
  <c r="BE319" i="3"/>
  <c r="BD319" i="3"/>
  <c r="BA319" i="3"/>
  <c r="AZ319" i="3"/>
  <c r="AW319" i="3"/>
  <c r="AV319" i="3"/>
  <c r="AT319" i="3"/>
  <c r="AS319" i="3"/>
  <c r="AQ319" i="3"/>
  <c r="AP319" i="3"/>
  <c r="AO319" i="3"/>
  <c r="AJ319" i="3"/>
  <c r="AG319" i="3"/>
  <c r="AA319" i="3"/>
  <c r="X319" i="3"/>
  <c r="U319" i="3"/>
  <c r="Q319" i="3"/>
  <c r="M319" i="3"/>
  <c r="J319" i="3"/>
  <c r="BQ318" i="3"/>
  <c r="BP318" i="3"/>
  <c r="BO318" i="3"/>
  <c r="BM318" i="3"/>
  <c r="BK318" i="3"/>
  <c r="BJ318" i="3"/>
  <c r="BI318" i="3"/>
  <c r="BG318" i="3"/>
  <c r="BE318" i="3"/>
  <c r="BD318" i="3"/>
  <c r="BA318" i="3"/>
  <c r="AZ318" i="3"/>
  <c r="AW318" i="3"/>
  <c r="AV318" i="3"/>
  <c r="AT318" i="3"/>
  <c r="AS318" i="3"/>
  <c r="AQ318" i="3"/>
  <c r="AP318" i="3"/>
  <c r="AO318" i="3"/>
  <c r="AJ318" i="3"/>
  <c r="AG318" i="3"/>
  <c r="AA318" i="3"/>
  <c r="X318" i="3"/>
  <c r="U318" i="3"/>
  <c r="Q318" i="3"/>
  <c r="M318" i="3"/>
  <c r="J318" i="3"/>
  <c r="BQ311" i="3"/>
  <c r="BP311" i="3"/>
  <c r="BO311" i="3"/>
  <c r="BM311" i="3"/>
  <c r="BK311" i="3"/>
  <c r="BJ311" i="3"/>
  <c r="BI311" i="3"/>
  <c r="BG311" i="3"/>
  <c r="BE311" i="3"/>
  <c r="BD311" i="3"/>
  <c r="BA311" i="3"/>
  <c r="AZ311" i="3"/>
  <c r="AW311" i="3"/>
  <c r="AV311" i="3"/>
  <c r="AT311" i="3"/>
  <c r="AS311" i="3"/>
  <c r="AQ311" i="3"/>
  <c r="AP311" i="3"/>
  <c r="AO311" i="3"/>
  <c r="AJ311" i="3"/>
  <c r="AG311" i="3"/>
  <c r="AA311" i="3"/>
  <c r="X311" i="3"/>
  <c r="U311" i="3"/>
  <c r="Q311" i="3"/>
  <c r="M311" i="3"/>
  <c r="J311" i="3"/>
  <c r="BQ310" i="3"/>
  <c r="BP310" i="3"/>
  <c r="BO310" i="3"/>
  <c r="BM310" i="3"/>
  <c r="BK310" i="3"/>
  <c r="BJ310" i="3"/>
  <c r="BI310" i="3"/>
  <c r="BG310" i="3"/>
  <c r="BE310" i="3"/>
  <c r="BD310" i="3"/>
  <c r="BA310" i="3"/>
  <c r="AZ310" i="3"/>
  <c r="AW310" i="3"/>
  <c r="AV310" i="3"/>
  <c r="AT310" i="3"/>
  <c r="AS310" i="3"/>
  <c r="AQ310" i="3"/>
  <c r="AP310" i="3"/>
  <c r="AO310" i="3"/>
  <c r="AJ310" i="3"/>
  <c r="AG310" i="3"/>
  <c r="AA310" i="3"/>
  <c r="X310" i="3"/>
  <c r="U310" i="3"/>
  <c r="Q310" i="3"/>
  <c r="M310" i="3"/>
  <c r="J310" i="3"/>
  <c r="BQ309" i="3"/>
  <c r="BP309" i="3"/>
  <c r="BO309" i="3"/>
  <c r="BM309" i="3"/>
  <c r="BK309" i="3"/>
  <c r="BJ309" i="3"/>
  <c r="BI309" i="3"/>
  <c r="BG309" i="3"/>
  <c r="BE309" i="3"/>
  <c r="BD309" i="3"/>
  <c r="BA309" i="3"/>
  <c r="AZ309" i="3"/>
  <c r="AW309" i="3"/>
  <c r="AV309" i="3"/>
  <c r="AT309" i="3"/>
  <c r="AS309" i="3"/>
  <c r="AQ309" i="3"/>
  <c r="AP309" i="3"/>
  <c r="AO309" i="3"/>
  <c r="AJ309" i="3"/>
  <c r="AG309" i="3"/>
  <c r="AA309" i="3"/>
  <c r="X309" i="3"/>
  <c r="U309" i="3"/>
  <c r="Q309" i="3"/>
  <c r="M309" i="3"/>
  <c r="J309" i="3"/>
  <c r="BQ308" i="3"/>
  <c r="BP308" i="3"/>
  <c r="BO308" i="3"/>
  <c r="BM308" i="3"/>
  <c r="BK308" i="3"/>
  <c r="BJ308" i="3"/>
  <c r="BI308" i="3"/>
  <c r="BG308" i="3"/>
  <c r="BE308" i="3"/>
  <c r="BD308" i="3"/>
  <c r="BA308" i="3"/>
  <c r="AZ308" i="3"/>
  <c r="AW308" i="3"/>
  <c r="AV308" i="3"/>
  <c r="AT308" i="3"/>
  <c r="AS308" i="3"/>
  <c r="AQ308" i="3"/>
  <c r="AP308" i="3"/>
  <c r="AO308" i="3"/>
  <c r="AJ308" i="3"/>
  <c r="AG308" i="3"/>
  <c r="AA308" i="3"/>
  <c r="X308" i="3"/>
  <c r="U308" i="3"/>
  <c r="Q308" i="3"/>
  <c r="M308" i="3"/>
  <c r="J308" i="3"/>
  <c r="BQ307" i="3"/>
  <c r="BP307" i="3"/>
  <c r="BO307" i="3"/>
  <c r="BM307" i="3"/>
  <c r="BK307" i="3"/>
  <c r="BJ307" i="3"/>
  <c r="BI307" i="3"/>
  <c r="BG307" i="3"/>
  <c r="BE307" i="3"/>
  <c r="BD307" i="3"/>
  <c r="BA307" i="3"/>
  <c r="AZ307" i="3"/>
  <c r="AW307" i="3"/>
  <c r="AV307" i="3"/>
  <c r="AT307" i="3"/>
  <c r="AS307" i="3"/>
  <c r="AQ307" i="3"/>
  <c r="AP307" i="3"/>
  <c r="AO307" i="3"/>
  <c r="AJ307" i="3"/>
  <c r="AG307" i="3"/>
  <c r="AA307" i="3"/>
  <c r="X307" i="3"/>
  <c r="U307" i="3"/>
  <c r="Q307" i="3"/>
  <c r="M307" i="3"/>
  <c r="J307" i="3"/>
  <c r="BQ306" i="3"/>
  <c r="BP306" i="3"/>
  <c r="BO306" i="3"/>
  <c r="BM306" i="3"/>
  <c r="BK306" i="3"/>
  <c r="BJ306" i="3"/>
  <c r="BI306" i="3"/>
  <c r="BG306" i="3"/>
  <c r="BE306" i="3"/>
  <c r="BD306" i="3"/>
  <c r="BA306" i="3"/>
  <c r="AZ306" i="3"/>
  <c r="AW306" i="3"/>
  <c r="AV306" i="3"/>
  <c r="AT306" i="3"/>
  <c r="AS306" i="3"/>
  <c r="AQ306" i="3"/>
  <c r="AP306" i="3"/>
  <c r="AO306" i="3"/>
  <c r="AJ306" i="3"/>
  <c r="AG306" i="3"/>
  <c r="AA306" i="3"/>
  <c r="X306" i="3"/>
  <c r="U306" i="3"/>
  <c r="Q306" i="3"/>
  <c r="M306" i="3"/>
  <c r="J306" i="3"/>
  <c r="BQ305" i="3"/>
  <c r="BP305" i="3"/>
  <c r="BO305" i="3"/>
  <c r="BM305" i="3"/>
  <c r="BK305" i="3"/>
  <c r="BJ305" i="3"/>
  <c r="BI305" i="3"/>
  <c r="BG305" i="3"/>
  <c r="BE305" i="3"/>
  <c r="BD305" i="3"/>
  <c r="BA305" i="3"/>
  <c r="AZ305" i="3"/>
  <c r="AW305" i="3"/>
  <c r="AV305" i="3"/>
  <c r="AT305" i="3"/>
  <c r="AS305" i="3"/>
  <c r="AQ305" i="3"/>
  <c r="AP305" i="3"/>
  <c r="AO305" i="3"/>
  <c r="AJ305" i="3"/>
  <c r="AG305" i="3"/>
  <c r="AA305" i="3"/>
  <c r="X305" i="3"/>
  <c r="U305" i="3"/>
  <c r="Q305" i="3"/>
  <c r="M305" i="3"/>
  <c r="J305" i="3"/>
  <c r="BQ304" i="3"/>
  <c r="BP304" i="3"/>
  <c r="BO304" i="3"/>
  <c r="BM304" i="3"/>
  <c r="BK304" i="3"/>
  <c r="BJ304" i="3"/>
  <c r="BI304" i="3"/>
  <c r="BG304" i="3"/>
  <c r="BE304" i="3"/>
  <c r="BD304" i="3"/>
  <c r="BA304" i="3"/>
  <c r="AZ304" i="3"/>
  <c r="AW304" i="3"/>
  <c r="AV304" i="3"/>
  <c r="AT304" i="3"/>
  <c r="AS304" i="3"/>
  <c r="AQ304" i="3"/>
  <c r="AP304" i="3"/>
  <c r="AO304" i="3"/>
  <c r="AJ304" i="3"/>
  <c r="AG304" i="3"/>
  <c r="AA304" i="3"/>
  <c r="X304" i="3"/>
  <c r="U304" i="3"/>
  <c r="Q304" i="3"/>
  <c r="M304" i="3"/>
  <c r="J304" i="3"/>
  <c r="BQ303" i="3"/>
  <c r="BP303" i="3"/>
  <c r="BO303" i="3"/>
  <c r="BM303" i="3"/>
  <c r="BK303" i="3"/>
  <c r="BJ303" i="3"/>
  <c r="BI303" i="3"/>
  <c r="BG303" i="3"/>
  <c r="BE303" i="3"/>
  <c r="BD303" i="3"/>
  <c r="BA303" i="3"/>
  <c r="AZ303" i="3"/>
  <c r="AW303" i="3"/>
  <c r="AV303" i="3"/>
  <c r="AT303" i="3"/>
  <c r="AS303" i="3"/>
  <c r="AQ303" i="3"/>
  <c r="AP303" i="3"/>
  <c r="AO303" i="3"/>
  <c r="AJ303" i="3"/>
  <c r="AG303" i="3"/>
  <c r="AA303" i="3"/>
  <c r="X303" i="3"/>
  <c r="U303" i="3"/>
  <c r="Q303" i="3"/>
  <c r="M303" i="3"/>
  <c r="J303" i="3"/>
  <c r="BQ302" i="3"/>
  <c r="BP302" i="3"/>
  <c r="BO302" i="3"/>
  <c r="BM302" i="3"/>
  <c r="BK302" i="3"/>
  <c r="BJ302" i="3"/>
  <c r="BI302" i="3"/>
  <c r="BG302" i="3"/>
  <c r="BE302" i="3"/>
  <c r="BD302" i="3"/>
  <c r="BA302" i="3"/>
  <c r="AZ302" i="3"/>
  <c r="AW302" i="3"/>
  <c r="AV302" i="3"/>
  <c r="AT302" i="3"/>
  <c r="AS302" i="3"/>
  <c r="AQ302" i="3"/>
  <c r="AP302" i="3"/>
  <c r="AO302" i="3"/>
  <c r="AJ302" i="3"/>
  <c r="AG302" i="3"/>
  <c r="AA302" i="3"/>
  <c r="X302" i="3"/>
  <c r="U302" i="3"/>
  <c r="Q302" i="3"/>
  <c r="M302" i="3"/>
  <c r="J302" i="3"/>
  <c r="BQ295" i="3"/>
  <c r="BP295" i="3"/>
  <c r="BO295" i="3"/>
  <c r="BM295" i="3"/>
  <c r="BK295" i="3"/>
  <c r="BJ295" i="3"/>
  <c r="BI295" i="3"/>
  <c r="BG295" i="3"/>
  <c r="BE295" i="3"/>
  <c r="BD295" i="3"/>
  <c r="BA295" i="3"/>
  <c r="AZ295" i="3"/>
  <c r="AW295" i="3"/>
  <c r="AV295" i="3"/>
  <c r="AT295" i="3"/>
  <c r="AS295" i="3"/>
  <c r="AQ295" i="3"/>
  <c r="AP295" i="3"/>
  <c r="AO295" i="3"/>
  <c r="AJ295" i="3"/>
  <c r="AG295" i="3"/>
  <c r="AA295" i="3"/>
  <c r="X295" i="3"/>
  <c r="U295" i="3"/>
  <c r="T295" i="3"/>
  <c r="Q295" i="3"/>
  <c r="P295" i="3"/>
  <c r="M295" i="3"/>
  <c r="J295" i="3"/>
  <c r="BQ294" i="3"/>
  <c r="BP294" i="3"/>
  <c r="BM294" i="3"/>
  <c r="BK294" i="3"/>
  <c r="BJ294" i="3"/>
  <c r="BI294" i="3"/>
  <c r="BG294" i="3"/>
  <c r="BE294" i="3"/>
  <c r="BD294" i="3"/>
  <c r="BA294" i="3"/>
  <c r="AZ294" i="3"/>
  <c r="AW294" i="3"/>
  <c r="AV294" i="3"/>
  <c r="AT294" i="3"/>
  <c r="AS294" i="3"/>
  <c r="AQ294" i="3"/>
  <c r="AP294" i="3"/>
  <c r="AO294" i="3"/>
  <c r="AJ294" i="3"/>
  <c r="AD294" i="3"/>
  <c r="AG294" i="3" s="1"/>
  <c r="AA294" i="3"/>
  <c r="X294" i="3"/>
  <c r="U294" i="3"/>
  <c r="T294" i="3"/>
  <c r="Q294" i="3"/>
  <c r="P294" i="3"/>
  <c r="M294" i="3"/>
  <c r="J294" i="3"/>
  <c r="BQ293" i="3"/>
  <c r="BP293" i="3"/>
  <c r="BM293" i="3"/>
  <c r="BK293" i="3"/>
  <c r="BJ293" i="3"/>
  <c r="BI293" i="3"/>
  <c r="BG293" i="3"/>
  <c r="BE293" i="3"/>
  <c r="BD293" i="3"/>
  <c r="BA293" i="3"/>
  <c r="AZ293" i="3"/>
  <c r="AW293" i="3"/>
  <c r="AV293" i="3"/>
  <c r="AT293" i="3"/>
  <c r="AS293" i="3"/>
  <c r="AQ293" i="3"/>
  <c r="AP293" i="3"/>
  <c r="AO293" i="3"/>
  <c r="AJ293" i="3"/>
  <c r="AD293" i="3"/>
  <c r="AG293" i="3" s="1"/>
  <c r="AA293" i="3"/>
  <c r="X293" i="3"/>
  <c r="U293" i="3"/>
  <c r="T293" i="3"/>
  <c r="Q293" i="3"/>
  <c r="M293" i="3"/>
  <c r="J293" i="3"/>
  <c r="BQ292" i="3"/>
  <c r="BP292" i="3"/>
  <c r="BO292" i="3"/>
  <c r="BM292" i="3"/>
  <c r="BK292" i="3"/>
  <c r="BJ292" i="3"/>
  <c r="BI292" i="3"/>
  <c r="BG292" i="3"/>
  <c r="BE292" i="3"/>
  <c r="BD292" i="3"/>
  <c r="BA292" i="3"/>
  <c r="AZ292" i="3"/>
  <c r="AW292" i="3"/>
  <c r="AV292" i="3"/>
  <c r="AT292" i="3"/>
  <c r="AS292" i="3"/>
  <c r="AQ292" i="3"/>
  <c r="AP292" i="3"/>
  <c r="AO292" i="3"/>
  <c r="AJ292" i="3"/>
  <c r="AG292" i="3"/>
  <c r="AA292" i="3"/>
  <c r="X292" i="3"/>
  <c r="U292" i="3"/>
  <c r="Q292" i="3"/>
  <c r="P292" i="3"/>
  <c r="M292" i="3"/>
  <c r="J292" i="3"/>
  <c r="BQ291" i="3"/>
  <c r="BP291" i="3"/>
  <c r="BO291" i="3"/>
  <c r="BM291" i="3"/>
  <c r="BK291" i="3"/>
  <c r="BJ291" i="3"/>
  <c r="BG291" i="3"/>
  <c r="BH291" i="3" s="1"/>
  <c r="BI291" i="3" s="1"/>
  <c r="BE291" i="3"/>
  <c r="BD291" i="3"/>
  <c r="BA291" i="3"/>
  <c r="AZ291" i="3"/>
  <c r="AW291" i="3"/>
  <c r="AV291" i="3"/>
  <c r="AT291" i="3"/>
  <c r="AS291" i="3"/>
  <c r="AQ291" i="3"/>
  <c r="AP291" i="3"/>
  <c r="AO291" i="3"/>
  <c r="AJ291" i="3"/>
  <c r="AG291" i="3"/>
  <c r="Z291" i="3"/>
  <c r="AA291" i="3" s="1"/>
  <c r="X291" i="3"/>
  <c r="U291" i="3"/>
  <c r="T291" i="3"/>
  <c r="Q291" i="3"/>
  <c r="P291" i="3"/>
  <c r="M291" i="3"/>
  <c r="J291" i="3"/>
  <c r="BQ290" i="3"/>
  <c r="BP290" i="3"/>
  <c r="BO290" i="3"/>
  <c r="BM290" i="3"/>
  <c r="BK290" i="3"/>
  <c r="BJ290" i="3"/>
  <c r="BI290" i="3"/>
  <c r="BG290" i="3"/>
  <c r="BE290" i="3"/>
  <c r="BD290" i="3"/>
  <c r="BA290" i="3"/>
  <c r="AZ290" i="3"/>
  <c r="AW290" i="3"/>
  <c r="AV290" i="3"/>
  <c r="AT290" i="3"/>
  <c r="AS290" i="3"/>
  <c r="AQ290" i="3"/>
  <c r="AP290" i="3"/>
  <c r="AO290" i="3"/>
  <c r="AJ290" i="3"/>
  <c r="AG290" i="3"/>
  <c r="AA290" i="3"/>
  <c r="X290" i="3"/>
  <c r="U290" i="3"/>
  <c r="T290" i="3"/>
  <c r="Q290" i="3"/>
  <c r="M290" i="3"/>
  <c r="J290" i="3"/>
  <c r="BQ289" i="3"/>
  <c r="BP289" i="3"/>
  <c r="BO289" i="3"/>
  <c r="BM289" i="3"/>
  <c r="BK289" i="3"/>
  <c r="BJ289" i="3"/>
  <c r="BG289" i="3"/>
  <c r="BH289" i="3" s="1"/>
  <c r="BI289" i="3" s="1"/>
  <c r="BE289" i="3"/>
  <c r="BD289" i="3"/>
  <c r="BA289" i="3"/>
  <c r="AZ289" i="3"/>
  <c r="AW289" i="3"/>
  <c r="AV289" i="3"/>
  <c r="AT289" i="3"/>
  <c r="AS289" i="3"/>
  <c r="AQ289" i="3"/>
  <c r="AP289" i="3"/>
  <c r="AO289" i="3"/>
  <c r="AJ289" i="3"/>
  <c r="AG289" i="3"/>
  <c r="Z289" i="3"/>
  <c r="AA289" i="3" s="1"/>
  <c r="X289" i="3"/>
  <c r="U289" i="3"/>
  <c r="T289" i="3"/>
  <c r="Q289" i="3"/>
  <c r="M289" i="3"/>
  <c r="J289" i="3"/>
  <c r="BQ288" i="3"/>
  <c r="BP288" i="3"/>
  <c r="BO288" i="3"/>
  <c r="BM288" i="3"/>
  <c r="BK288" i="3"/>
  <c r="BJ288" i="3"/>
  <c r="BI288" i="3"/>
  <c r="BG288" i="3"/>
  <c r="BE288" i="3"/>
  <c r="BD288" i="3"/>
  <c r="BA288" i="3"/>
  <c r="AZ288" i="3"/>
  <c r="AW288" i="3"/>
  <c r="AV288" i="3"/>
  <c r="AT288" i="3"/>
  <c r="AS288" i="3"/>
  <c r="AQ288" i="3"/>
  <c r="AP288" i="3"/>
  <c r="AO288" i="3"/>
  <c r="AJ288" i="3"/>
  <c r="AG288" i="3"/>
  <c r="AA288" i="3"/>
  <c r="X288" i="3"/>
  <c r="U288" i="3"/>
  <c r="T288" i="3"/>
  <c r="Q288" i="3"/>
  <c r="P288" i="3"/>
  <c r="M288" i="3"/>
  <c r="J288" i="3"/>
  <c r="BQ281" i="3"/>
  <c r="BP281" i="3"/>
  <c r="BO281" i="3"/>
  <c r="BM281" i="3"/>
  <c r="BK281" i="3"/>
  <c r="BJ281" i="3"/>
  <c r="BI281" i="3"/>
  <c r="BG281" i="3"/>
  <c r="BE281" i="3"/>
  <c r="BD281" i="3"/>
  <c r="BA281" i="3"/>
  <c r="AZ281" i="3"/>
  <c r="AW281" i="3"/>
  <c r="AV281" i="3"/>
  <c r="AT281" i="3"/>
  <c r="AS281" i="3"/>
  <c r="AQ281" i="3"/>
  <c r="AP281" i="3"/>
  <c r="AO281" i="3"/>
  <c r="AJ281" i="3"/>
  <c r="AG281" i="3"/>
  <c r="AA281" i="3"/>
  <c r="X281" i="3"/>
  <c r="U281" i="3"/>
  <c r="Q281" i="3"/>
  <c r="M281" i="3"/>
  <c r="J281" i="3"/>
  <c r="BQ280" i="3"/>
  <c r="BP280" i="3"/>
  <c r="BM280" i="3"/>
  <c r="BK280" i="3"/>
  <c r="BJ280" i="3"/>
  <c r="BI280" i="3"/>
  <c r="BG280" i="3"/>
  <c r="BE280" i="3"/>
  <c r="BD280" i="3"/>
  <c r="BA280" i="3"/>
  <c r="AZ280" i="3"/>
  <c r="AW280" i="3"/>
  <c r="AV280" i="3"/>
  <c r="AT280" i="3"/>
  <c r="AS280" i="3"/>
  <c r="AQ280" i="3"/>
  <c r="AP280" i="3"/>
  <c r="AO280" i="3"/>
  <c r="AJ280" i="3"/>
  <c r="AD280" i="3"/>
  <c r="AG280" i="3" s="1"/>
  <c r="AA280" i="3"/>
  <c r="X280" i="3"/>
  <c r="U280" i="3"/>
  <c r="Q280" i="3"/>
  <c r="M280" i="3"/>
  <c r="J280" i="3"/>
  <c r="BQ273" i="3"/>
  <c r="BP273" i="3"/>
  <c r="BO273" i="3"/>
  <c r="BM273" i="3"/>
  <c r="BK273" i="3"/>
  <c r="BJ273" i="3"/>
  <c r="BI273" i="3"/>
  <c r="BG273" i="3"/>
  <c r="BE273" i="3"/>
  <c r="BD273" i="3"/>
  <c r="BA273" i="3"/>
  <c r="AZ273" i="3"/>
  <c r="AW273" i="3"/>
  <c r="AV273" i="3"/>
  <c r="AT273" i="3"/>
  <c r="AS273" i="3"/>
  <c r="AQ273" i="3"/>
  <c r="AP273" i="3"/>
  <c r="AO273" i="3"/>
  <c r="AJ273" i="3"/>
  <c r="AG273" i="3"/>
  <c r="AA273" i="3"/>
  <c r="X273" i="3"/>
  <c r="U273" i="3"/>
  <c r="Q273" i="3"/>
  <c r="P273" i="3"/>
  <c r="M273" i="3"/>
  <c r="J273" i="3"/>
  <c r="BQ272" i="3"/>
  <c r="BP272" i="3"/>
  <c r="BM272" i="3"/>
  <c r="BK272" i="3"/>
  <c r="BJ272" i="3"/>
  <c r="BI272" i="3"/>
  <c r="BG272" i="3"/>
  <c r="BE272" i="3"/>
  <c r="BD272" i="3"/>
  <c r="BA272" i="3"/>
  <c r="AZ272" i="3"/>
  <c r="AW272" i="3"/>
  <c r="AV272" i="3"/>
  <c r="AT272" i="3"/>
  <c r="AS272" i="3"/>
  <c r="AQ272" i="3"/>
  <c r="AP272" i="3"/>
  <c r="AO272" i="3"/>
  <c r="AJ272" i="3"/>
  <c r="AD272" i="3"/>
  <c r="AG272" i="3" s="1"/>
  <c r="AA272" i="3"/>
  <c r="X272" i="3"/>
  <c r="U272" i="3"/>
  <c r="T272" i="3"/>
  <c r="Q272" i="3"/>
  <c r="P272" i="3"/>
  <c r="M272" i="3"/>
  <c r="J272" i="3"/>
  <c r="BQ271" i="3"/>
  <c r="BP271" i="3"/>
  <c r="BM271" i="3"/>
  <c r="BK271" i="3"/>
  <c r="BJ271" i="3"/>
  <c r="BI271" i="3"/>
  <c r="BG271" i="3"/>
  <c r="BE271" i="3"/>
  <c r="BD271" i="3"/>
  <c r="BA271" i="3"/>
  <c r="AZ271" i="3"/>
  <c r="AW271" i="3"/>
  <c r="AV271" i="3"/>
  <c r="AT271" i="3"/>
  <c r="AS271" i="3"/>
  <c r="AQ271" i="3"/>
  <c r="AP271" i="3"/>
  <c r="AO271" i="3"/>
  <c r="AJ271" i="3"/>
  <c r="AD271" i="3"/>
  <c r="AG271" i="3" s="1"/>
  <c r="AA271" i="3"/>
  <c r="X271" i="3"/>
  <c r="U271" i="3"/>
  <c r="T271" i="3"/>
  <c r="Q271" i="3"/>
  <c r="P271" i="3"/>
  <c r="M271" i="3"/>
  <c r="J271" i="3"/>
  <c r="BQ264" i="3"/>
  <c r="BP264" i="3"/>
  <c r="BO264" i="3"/>
  <c r="BM264" i="3"/>
  <c r="BK264" i="3"/>
  <c r="BJ264" i="3"/>
  <c r="BI264" i="3"/>
  <c r="BG264" i="3"/>
  <c r="BE264" i="3"/>
  <c r="BD264" i="3"/>
  <c r="BA264" i="3"/>
  <c r="AZ264" i="3"/>
  <c r="AW264" i="3"/>
  <c r="AV264" i="3"/>
  <c r="AT264" i="3"/>
  <c r="AS264" i="3"/>
  <c r="AQ264" i="3"/>
  <c r="AP264" i="3"/>
  <c r="AO264" i="3"/>
  <c r="AJ264" i="3"/>
  <c r="AG264" i="3"/>
  <c r="AA264" i="3"/>
  <c r="X264" i="3"/>
  <c r="U264" i="3"/>
  <c r="T264" i="3"/>
  <c r="Q264" i="3"/>
  <c r="P264" i="3"/>
  <c r="M264" i="3"/>
  <c r="J264" i="3"/>
  <c r="BQ263" i="3"/>
  <c r="BP263" i="3"/>
  <c r="BO263" i="3"/>
  <c r="BM263" i="3"/>
  <c r="BK263" i="3"/>
  <c r="BJ263" i="3"/>
  <c r="BI263" i="3"/>
  <c r="BG263" i="3"/>
  <c r="BE263" i="3"/>
  <c r="BD263" i="3"/>
  <c r="BA263" i="3"/>
  <c r="AZ263" i="3"/>
  <c r="AW263" i="3"/>
  <c r="AV263" i="3"/>
  <c r="AT263" i="3"/>
  <c r="AS263" i="3"/>
  <c r="AQ263" i="3"/>
  <c r="AP263" i="3"/>
  <c r="AO263" i="3"/>
  <c r="AJ263" i="3"/>
  <c r="AG263" i="3"/>
  <c r="AA263" i="3"/>
  <c r="X263" i="3"/>
  <c r="U263" i="3"/>
  <c r="T263" i="3"/>
  <c r="Q263" i="3"/>
  <c r="P263" i="3"/>
  <c r="M263" i="3"/>
  <c r="J263" i="3"/>
  <c r="BQ262" i="3"/>
  <c r="BP262" i="3"/>
  <c r="BO262" i="3"/>
  <c r="BM262" i="3"/>
  <c r="BK262" i="3"/>
  <c r="BJ262" i="3"/>
  <c r="BI262" i="3"/>
  <c r="BG262" i="3"/>
  <c r="BE262" i="3"/>
  <c r="BD262" i="3"/>
  <c r="BA262" i="3"/>
  <c r="AZ262" i="3"/>
  <c r="AW262" i="3"/>
  <c r="AV262" i="3"/>
  <c r="AT262" i="3"/>
  <c r="AS262" i="3"/>
  <c r="AQ262" i="3"/>
  <c r="AP262" i="3"/>
  <c r="AO262" i="3"/>
  <c r="AJ262" i="3"/>
  <c r="AG262" i="3"/>
  <c r="AA262" i="3"/>
  <c r="X262" i="3"/>
  <c r="U262" i="3"/>
  <c r="Q262" i="3"/>
  <c r="P262" i="3"/>
  <c r="M262" i="3"/>
  <c r="J262" i="3"/>
  <c r="BQ261" i="3"/>
  <c r="BP261" i="3"/>
  <c r="BO261" i="3"/>
  <c r="BM261" i="3"/>
  <c r="BK261" i="3"/>
  <c r="BJ261" i="3"/>
  <c r="BI261" i="3"/>
  <c r="BG261" i="3"/>
  <c r="BE261" i="3"/>
  <c r="BD261" i="3"/>
  <c r="BA261" i="3"/>
  <c r="AZ261" i="3"/>
  <c r="AW261" i="3"/>
  <c r="AV261" i="3"/>
  <c r="AT261" i="3"/>
  <c r="AS261" i="3"/>
  <c r="AQ261" i="3"/>
  <c r="AP261" i="3"/>
  <c r="AO261" i="3"/>
  <c r="AJ261" i="3"/>
  <c r="AG261" i="3"/>
  <c r="AA261" i="3"/>
  <c r="X261" i="3"/>
  <c r="U261" i="3"/>
  <c r="Q261" i="3"/>
  <c r="M261" i="3"/>
  <c r="J261" i="3"/>
  <c r="BQ260" i="3"/>
  <c r="BP260" i="3"/>
  <c r="BO260" i="3"/>
  <c r="BM260" i="3"/>
  <c r="BK260" i="3"/>
  <c r="BJ260" i="3"/>
  <c r="BI260" i="3"/>
  <c r="BG260" i="3"/>
  <c r="BE260" i="3"/>
  <c r="BD260" i="3"/>
  <c r="BA260" i="3"/>
  <c r="AZ260" i="3"/>
  <c r="AW260" i="3"/>
  <c r="AV260" i="3"/>
  <c r="AT260" i="3"/>
  <c r="AS260" i="3"/>
  <c r="AQ260" i="3"/>
  <c r="AP260" i="3"/>
  <c r="AO260" i="3"/>
  <c r="AJ260" i="3"/>
  <c r="AG260" i="3"/>
  <c r="AA260" i="3"/>
  <c r="X260" i="3"/>
  <c r="U260" i="3"/>
  <c r="Q260" i="3"/>
  <c r="M260" i="3"/>
  <c r="J260" i="3"/>
  <c r="BQ259" i="3"/>
  <c r="BP259" i="3"/>
  <c r="BO259" i="3"/>
  <c r="BM259" i="3"/>
  <c r="BK259" i="3"/>
  <c r="BJ259" i="3"/>
  <c r="BI259" i="3"/>
  <c r="BG259" i="3"/>
  <c r="BE259" i="3"/>
  <c r="BD259" i="3"/>
  <c r="BA259" i="3"/>
  <c r="AZ259" i="3"/>
  <c r="AW259" i="3"/>
  <c r="AV259" i="3"/>
  <c r="AT259" i="3"/>
  <c r="AS259" i="3"/>
  <c r="AQ259" i="3"/>
  <c r="AP259" i="3"/>
  <c r="AO259" i="3"/>
  <c r="AJ259" i="3"/>
  <c r="AG259" i="3"/>
  <c r="AA259" i="3"/>
  <c r="X259" i="3"/>
  <c r="U259" i="3"/>
  <c r="T259" i="3"/>
  <c r="Q259" i="3"/>
  <c r="P259" i="3"/>
  <c r="M259" i="3"/>
  <c r="J259" i="3"/>
  <c r="BQ258" i="3"/>
  <c r="BP258" i="3"/>
  <c r="BO258" i="3"/>
  <c r="BM258" i="3"/>
  <c r="BK258" i="3"/>
  <c r="BJ258" i="3"/>
  <c r="BI258" i="3"/>
  <c r="BG258" i="3"/>
  <c r="BE258" i="3"/>
  <c r="BD258" i="3"/>
  <c r="BA258" i="3"/>
  <c r="AZ258" i="3"/>
  <c r="AW258" i="3"/>
  <c r="AV258" i="3"/>
  <c r="AT258" i="3"/>
  <c r="AS258" i="3"/>
  <c r="AQ258" i="3"/>
  <c r="AP258" i="3"/>
  <c r="AO258" i="3"/>
  <c r="AJ258" i="3"/>
  <c r="AG258" i="3"/>
  <c r="AA258" i="3"/>
  <c r="X258" i="3"/>
  <c r="U258" i="3"/>
  <c r="Q258" i="3"/>
  <c r="M258" i="3"/>
  <c r="J258" i="3"/>
  <c r="BQ257" i="3"/>
  <c r="BP257" i="3"/>
  <c r="BO257" i="3"/>
  <c r="BM257" i="3"/>
  <c r="BK257" i="3"/>
  <c r="BJ257" i="3"/>
  <c r="BI257" i="3"/>
  <c r="BG257" i="3"/>
  <c r="BE257" i="3"/>
  <c r="BD257" i="3"/>
  <c r="BA257" i="3"/>
  <c r="AZ257" i="3"/>
  <c r="AW257" i="3"/>
  <c r="AV257" i="3"/>
  <c r="AT257" i="3"/>
  <c r="AS257" i="3"/>
  <c r="AQ257" i="3"/>
  <c r="AP257" i="3"/>
  <c r="AO257" i="3"/>
  <c r="AJ257" i="3"/>
  <c r="AG257" i="3"/>
  <c r="AA257" i="3"/>
  <c r="X257" i="3"/>
  <c r="U257" i="3"/>
  <c r="T257" i="3"/>
  <c r="Q257" i="3"/>
  <c r="M257" i="3"/>
  <c r="J257" i="3"/>
  <c r="BQ256" i="3"/>
  <c r="BP256" i="3"/>
  <c r="BO256" i="3"/>
  <c r="BM256" i="3"/>
  <c r="BK256" i="3"/>
  <c r="BJ256" i="3"/>
  <c r="BI256" i="3"/>
  <c r="BG256" i="3"/>
  <c r="BE256" i="3"/>
  <c r="BD256" i="3"/>
  <c r="BA256" i="3"/>
  <c r="AZ256" i="3"/>
  <c r="AW256" i="3"/>
  <c r="AV256" i="3"/>
  <c r="AT256" i="3"/>
  <c r="AS256" i="3"/>
  <c r="AQ256" i="3"/>
  <c r="AP256" i="3"/>
  <c r="AO256" i="3"/>
  <c r="AJ256" i="3"/>
  <c r="AG256" i="3"/>
  <c r="AA256" i="3"/>
  <c r="X256" i="3"/>
  <c r="U256" i="3"/>
  <c r="T256" i="3"/>
  <c r="Q256" i="3"/>
  <c r="P256" i="3"/>
  <c r="M256" i="3"/>
  <c r="J256" i="3"/>
  <c r="BQ255" i="3"/>
  <c r="BP255" i="3"/>
  <c r="BO255" i="3"/>
  <c r="BM255" i="3"/>
  <c r="BK255" i="3"/>
  <c r="BJ255" i="3"/>
  <c r="BI255" i="3"/>
  <c r="BG255" i="3"/>
  <c r="BE255" i="3"/>
  <c r="BD255" i="3"/>
  <c r="BA255" i="3"/>
  <c r="AZ255" i="3"/>
  <c r="AW255" i="3"/>
  <c r="AV255" i="3"/>
  <c r="AT255" i="3"/>
  <c r="AS255" i="3"/>
  <c r="AQ255" i="3"/>
  <c r="AP255" i="3"/>
  <c r="AO255" i="3"/>
  <c r="AJ255" i="3"/>
  <c r="AG255" i="3"/>
  <c r="AA255" i="3"/>
  <c r="X255" i="3"/>
  <c r="U255" i="3"/>
  <c r="Q255" i="3"/>
  <c r="P255" i="3"/>
  <c r="M255" i="3"/>
  <c r="J255" i="3"/>
  <c r="BQ254" i="3"/>
  <c r="BP254" i="3"/>
  <c r="BO254" i="3"/>
  <c r="BM254" i="3"/>
  <c r="BK254" i="3"/>
  <c r="BJ254" i="3"/>
  <c r="BI254" i="3"/>
  <c r="BG254" i="3"/>
  <c r="BE254" i="3"/>
  <c r="BD254" i="3"/>
  <c r="BA254" i="3"/>
  <c r="AZ254" i="3"/>
  <c r="AW254" i="3"/>
  <c r="AV254" i="3"/>
  <c r="AT254" i="3"/>
  <c r="AS254" i="3"/>
  <c r="AQ254" i="3"/>
  <c r="AP254" i="3"/>
  <c r="AO254" i="3"/>
  <c r="AJ254" i="3"/>
  <c r="AG254" i="3"/>
  <c r="AA254" i="3"/>
  <c r="X254" i="3"/>
  <c r="U254" i="3"/>
  <c r="T254" i="3"/>
  <c r="Q254" i="3"/>
  <c r="M254" i="3"/>
  <c r="J254" i="3"/>
  <c r="BQ253" i="3"/>
  <c r="BP253" i="3"/>
  <c r="BO253" i="3"/>
  <c r="BM253" i="3"/>
  <c r="BK253" i="3"/>
  <c r="BJ253" i="3"/>
  <c r="BI253" i="3"/>
  <c r="BG253" i="3"/>
  <c r="BE253" i="3"/>
  <c r="BD253" i="3"/>
  <c r="BA253" i="3"/>
  <c r="AZ253" i="3"/>
  <c r="AW253" i="3"/>
  <c r="AV253" i="3"/>
  <c r="AT253" i="3"/>
  <c r="AS253" i="3"/>
  <c r="AQ253" i="3"/>
  <c r="AP253" i="3"/>
  <c r="AO253" i="3"/>
  <c r="AJ253" i="3"/>
  <c r="AG253" i="3"/>
  <c r="AA253" i="3"/>
  <c r="X253" i="3"/>
  <c r="U253" i="3"/>
  <c r="Q253" i="3"/>
  <c r="M253" i="3"/>
  <c r="J253" i="3"/>
  <c r="BQ252" i="3"/>
  <c r="BP252" i="3"/>
  <c r="BO252" i="3"/>
  <c r="BM252" i="3"/>
  <c r="BK252" i="3"/>
  <c r="BJ252" i="3"/>
  <c r="BI252" i="3"/>
  <c r="BG252" i="3"/>
  <c r="BE252" i="3"/>
  <c r="BD252" i="3"/>
  <c r="BA252" i="3"/>
  <c r="AZ252" i="3"/>
  <c r="AW252" i="3"/>
  <c r="AV252" i="3"/>
  <c r="AT252" i="3"/>
  <c r="AS252" i="3"/>
  <c r="AQ252" i="3"/>
  <c r="AP252" i="3"/>
  <c r="AO252" i="3"/>
  <c r="AJ252" i="3"/>
  <c r="AG252" i="3"/>
  <c r="AA252" i="3"/>
  <c r="X252" i="3"/>
  <c r="U252" i="3"/>
  <c r="T252" i="3"/>
  <c r="Q252" i="3"/>
  <c r="P252" i="3"/>
  <c r="M252" i="3"/>
  <c r="J252" i="3"/>
  <c r="BQ251" i="3"/>
  <c r="BP251" i="3"/>
  <c r="BO251" i="3"/>
  <c r="BM251" i="3"/>
  <c r="BK251" i="3"/>
  <c r="BJ251" i="3"/>
  <c r="BI251" i="3"/>
  <c r="BG251" i="3"/>
  <c r="BE251" i="3"/>
  <c r="BD251" i="3"/>
  <c r="BA251" i="3"/>
  <c r="AZ251" i="3"/>
  <c r="AW251" i="3"/>
  <c r="AV251" i="3"/>
  <c r="AT251" i="3"/>
  <c r="AS251" i="3"/>
  <c r="AQ251" i="3"/>
  <c r="AP251" i="3"/>
  <c r="AO251" i="3"/>
  <c r="AJ251" i="3"/>
  <c r="AG251" i="3"/>
  <c r="AA251" i="3"/>
  <c r="X251" i="3"/>
  <c r="U251" i="3"/>
  <c r="Q251" i="3"/>
  <c r="M251" i="3"/>
  <c r="J251" i="3"/>
  <c r="BQ250" i="3"/>
  <c r="BP250" i="3"/>
  <c r="BO250" i="3"/>
  <c r="BM250" i="3"/>
  <c r="BK250" i="3"/>
  <c r="BJ250" i="3"/>
  <c r="BI250" i="3"/>
  <c r="BG250" i="3"/>
  <c r="BE250" i="3"/>
  <c r="BD250" i="3"/>
  <c r="BA250" i="3"/>
  <c r="AZ250" i="3"/>
  <c r="AW250" i="3"/>
  <c r="AV250" i="3"/>
  <c r="AT250" i="3"/>
  <c r="AS250" i="3"/>
  <c r="AQ250" i="3"/>
  <c r="AP250" i="3"/>
  <c r="AO250" i="3"/>
  <c r="AJ250" i="3"/>
  <c r="AG250" i="3"/>
  <c r="AA250" i="3"/>
  <c r="X250" i="3"/>
  <c r="U250" i="3"/>
  <c r="T250" i="3"/>
  <c r="Q250" i="3"/>
  <c r="M250" i="3"/>
  <c r="J250" i="3"/>
  <c r="BQ249" i="3"/>
  <c r="BP249" i="3"/>
  <c r="BM249" i="3"/>
  <c r="BK249" i="3"/>
  <c r="BJ249" i="3"/>
  <c r="BI249" i="3"/>
  <c r="BG249" i="3"/>
  <c r="BE249" i="3"/>
  <c r="BD249" i="3"/>
  <c r="BA249" i="3"/>
  <c r="AZ249" i="3"/>
  <c r="AW249" i="3"/>
  <c r="AV249" i="3"/>
  <c r="AT249" i="3"/>
  <c r="AS249" i="3"/>
  <c r="AQ249" i="3"/>
  <c r="AP249" i="3"/>
  <c r="AO249" i="3"/>
  <c r="AJ249" i="3"/>
  <c r="AD249" i="3"/>
  <c r="AG249" i="3" s="1"/>
  <c r="AA249" i="3"/>
  <c r="X249" i="3"/>
  <c r="U249" i="3"/>
  <c r="T249" i="3"/>
  <c r="Q249" i="3"/>
  <c r="P249" i="3"/>
  <c r="M249" i="3"/>
  <c r="J249" i="3"/>
  <c r="BQ248" i="3"/>
  <c r="BP248" i="3"/>
  <c r="BO248" i="3"/>
  <c r="BM248" i="3"/>
  <c r="BK248" i="3"/>
  <c r="BJ248" i="3"/>
  <c r="BI248" i="3"/>
  <c r="BG248" i="3"/>
  <c r="BE248" i="3"/>
  <c r="BD248" i="3"/>
  <c r="BA248" i="3"/>
  <c r="AZ248" i="3"/>
  <c r="AW248" i="3"/>
  <c r="AV248" i="3"/>
  <c r="AT248" i="3"/>
  <c r="AS248" i="3"/>
  <c r="AQ248" i="3"/>
  <c r="AP248" i="3"/>
  <c r="AO248" i="3"/>
  <c r="AJ248" i="3"/>
  <c r="AG248" i="3"/>
  <c r="AA248" i="3"/>
  <c r="X248" i="3"/>
  <c r="U248" i="3"/>
  <c r="T248" i="3"/>
  <c r="Q248" i="3"/>
  <c r="P248" i="3"/>
  <c r="M248" i="3"/>
  <c r="J248" i="3"/>
  <c r="BQ247" i="3"/>
  <c r="BP247" i="3"/>
  <c r="BO247" i="3"/>
  <c r="BM247" i="3"/>
  <c r="BK247" i="3"/>
  <c r="BJ247" i="3"/>
  <c r="BI247" i="3"/>
  <c r="BG247" i="3"/>
  <c r="BE247" i="3"/>
  <c r="BD247" i="3"/>
  <c r="BA247" i="3"/>
  <c r="AZ247" i="3"/>
  <c r="AW247" i="3"/>
  <c r="AV247" i="3"/>
  <c r="AT247" i="3"/>
  <c r="AS247" i="3"/>
  <c r="AQ247" i="3"/>
  <c r="AP247" i="3"/>
  <c r="AO247" i="3"/>
  <c r="AJ247" i="3"/>
  <c r="AG247" i="3"/>
  <c r="AA247" i="3"/>
  <c r="X247" i="3"/>
  <c r="U247" i="3"/>
  <c r="T247" i="3"/>
  <c r="Q247" i="3"/>
  <c r="P247" i="3"/>
  <c r="M247" i="3"/>
  <c r="J247" i="3"/>
  <c r="BQ246" i="3"/>
  <c r="BP246" i="3"/>
  <c r="BM246" i="3"/>
  <c r="BK246" i="3"/>
  <c r="BJ246" i="3"/>
  <c r="BI246" i="3"/>
  <c r="BG246" i="3"/>
  <c r="BE246" i="3"/>
  <c r="BD246" i="3"/>
  <c r="BA246" i="3"/>
  <c r="AZ246" i="3"/>
  <c r="AW246" i="3"/>
  <c r="AV246" i="3"/>
  <c r="AT246" i="3"/>
  <c r="AS246" i="3"/>
  <c r="AQ246" i="3"/>
  <c r="AP246" i="3"/>
  <c r="AO246" i="3"/>
  <c r="AJ246" i="3"/>
  <c r="AD246" i="3"/>
  <c r="AG246" i="3" s="1"/>
  <c r="AA246" i="3"/>
  <c r="X246" i="3"/>
  <c r="U246" i="3"/>
  <c r="T246" i="3"/>
  <c r="Q246" i="3"/>
  <c r="M246" i="3"/>
  <c r="J246" i="3"/>
  <c r="BQ245" i="3"/>
  <c r="BP245" i="3"/>
  <c r="BM245" i="3"/>
  <c r="BK245" i="3"/>
  <c r="BJ245" i="3"/>
  <c r="BI245" i="3"/>
  <c r="BG245" i="3"/>
  <c r="BE245" i="3"/>
  <c r="BD245" i="3"/>
  <c r="BA245" i="3"/>
  <c r="AZ245" i="3"/>
  <c r="AW245" i="3"/>
  <c r="AV245" i="3"/>
  <c r="AT245" i="3"/>
  <c r="AS245" i="3"/>
  <c r="AQ245" i="3"/>
  <c r="AP245" i="3"/>
  <c r="AO245" i="3"/>
  <c r="AJ245" i="3"/>
  <c r="AD245" i="3"/>
  <c r="AG245" i="3" s="1"/>
  <c r="AA245" i="3"/>
  <c r="X245" i="3"/>
  <c r="U245" i="3"/>
  <c r="Q245" i="3"/>
  <c r="P245" i="3"/>
  <c r="M245" i="3"/>
  <c r="J245" i="3"/>
  <c r="BQ244" i="3"/>
  <c r="BP244" i="3"/>
  <c r="BO244" i="3"/>
  <c r="BM244" i="3"/>
  <c r="BK244" i="3"/>
  <c r="BJ244" i="3"/>
  <c r="BI244" i="3"/>
  <c r="BG244" i="3"/>
  <c r="BE244" i="3"/>
  <c r="BD244" i="3"/>
  <c r="BA244" i="3"/>
  <c r="AZ244" i="3"/>
  <c r="AW244" i="3"/>
  <c r="AV244" i="3"/>
  <c r="AT244" i="3"/>
  <c r="AS244" i="3"/>
  <c r="AQ244" i="3"/>
  <c r="AP244" i="3"/>
  <c r="AO244" i="3"/>
  <c r="AJ244" i="3"/>
  <c r="AG244" i="3"/>
  <c r="AA244" i="3"/>
  <c r="X244" i="3"/>
  <c r="U244" i="3"/>
  <c r="T244" i="3"/>
  <c r="Q244" i="3"/>
  <c r="M244" i="3"/>
  <c r="J244" i="3"/>
  <c r="BQ243" i="3"/>
  <c r="BP243" i="3"/>
  <c r="BO243" i="3"/>
  <c r="BM243" i="3"/>
  <c r="BK243" i="3"/>
  <c r="BJ243" i="3"/>
  <c r="BI243" i="3"/>
  <c r="BG243" i="3"/>
  <c r="BE243" i="3"/>
  <c r="BD243" i="3"/>
  <c r="BA243" i="3"/>
  <c r="AZ243" i="3"/>
  <c r="AW243" i="3"/>
  <c r="AV243" i="3"/>
  <c r="AT243" i="3"/>
  <c r="AS243" i="3"/>
  <c r="AQ243" i="3"/>
  <c r="AP243" i="3"/>
  <c r="AO243" i="3"/>
  <c r="AJ243" i="3"/>
  <c r="AG243" i="3"/>
  <c r="AA243" i="3"/>
  <c r="X243" i="3"/>
  <c r="U243" i="3"/>
  <c r="Q243" i="3"/>
  <c r="P243" i="3"/>
  <c r="M243" i="3"/>
  <c r="J243" i="3"/>
  <c r="BQ242" i="3"/>
  <c r="BP242" i="3"/>
  <c r="BM242" i="3"/>
  <c r="BK242" i="3"/>
  <c r="BJ242" i="3"/>
  <c r="BI242" i="3"/>
  <c r="BG242" i="3"/>
  <c r="BE242" i="3"/>
  <c r="BD242" i="3"/>
  <c r="BA242" i="3"/>
  <c r="AZ242" i="3"/>
  <c r="AW242" i="3"/>
  <c r="AV242" i="3"/>
  <c r="AT242" i="3"/>
  <c r="AS242" i="3"/>
  <c r="AQ242" i="3"/>
  <c r="AP242" i="3"/>
  <c r="AO242" i="3"/>
  <c r="AJ242" i="3"/>
  <c r="AD242" i="3"/>
  <c r="AG242" i="3" s="1"/>
  <c r="AA242" i="3"/>
  <c r="X242" i="3"/>
  <c r="U242" i="3"/>
  <c r="T242" i="3"/>
  <c r="Q242" i="3"/>
  <c r="P242" i="3"/>
  <c r="M242" i="3"/>
  <c r="J242" i="3"/>
  <c r="BQ241" i="3"/>
  <c r="BP241" i="3"/>
  <c r="BM241" i="3"/>
  <c r="BK241" i="3"/>
  <c r="BJ241" i="3"/>
  <c r="BG241" i="3"/>
  <c r="BH241" i="3" s="1"/>
  <c r="BI241" i="3" s="1"/>
  <c r="BE241" i="3"/>
  <c r="BD241" i="3"/>
  <c r="BA241" i="3"/>
  <c r="AZ241" i="3"/>
  <c r="AW241" i="3"/>
  <c r="AV241" i="3"/>
  <c r="AT241" i="3"/>
  <c r="AS241" i="3"/>
  <c r="AQ241" i="3"/>
  <c r="AP241" i="3"/>
  <c r="AO241" i="3"/>
  <c r="AJ241" i="3"/>
  <c r="AD241" i="3"/>
  <c r="AG241" i="3" s="1"/>
  <c r="Z241" i="3"/>
  <c r="AA241" i="3" s="1"/>
  <c r="X241" i="3"/>
  <c r="U241" i="3"/>
  <c r="T241" i="3"/>
  <c r="Q241" i="3"/>
  <c r="M241" i="3"/>
  <c r="J241" i="3"/>
  <c r="BQ240" i="3"/>
  <c r="BP240" i="3"/>
  <c r="BO240" i="3"/>
  <c r="BM240" i="3"/>
  <c r="BK240" i="3"/>
  <c r="BJ240" i="3"/>
  <c r="BI240" i="3"/>
  <c r="BG240" i="3"/>
  <c r="BE240" i="3"/>
  <c r="BD240" i="3"/>
  <c r="BA240" i="3"/>
  <c r="AZ240" i="3"/>
  <c r="AW240" i="3"/>
  <c r="AV240" i="3"/>
  <c r="AT240" i="3"/>
  <c r="AS240" i="3"/>
  <c r="AQ240" i="3"/>
  <c r="AP240" i="3"/>
  <c r="AO240" i="3"/>
  <c r="AJ240" i="3"/>
  <c r="AG240" i="3"/>
  <c r="AA240" i="3"/>
  <c r="X240" i="3"/>
  <c r="U240" i="3"/>
  <c r="Q240" i="3"/>
  <c r="P240" i="3"/>
  <c r="M240" i="3"/>
  <c r="J240" i="3"/>
  <c r="BQ239" i="3"/>
  <c r="BP239" i="3"/>
  <c r="BO239" i="3"/>
  <c r="BM239" i="3"/>
  <c r="BK239" i="3"/>
  <c r="BJ239" i="3"/>
  <c r="BI239" i="3"/>
  <c r="BG239" i="3"/>
  <c r="BE239" i="3"/>
  <c r="BD239" i="3"/>
  <c r="BA239" i="3"/>
  <c r="AZ239" i="3"/>
  <c r="AW239" i="3"/>
  <c r="AV239" i="3"/>
  <c r="AT239" i="3"/>
  <c r="AS239" i="3"/>
  <c r="AQ239" i="3"/>
  <c r="AP239" i="3"/>
  <c r="AO239" i="3"/>
  <c r="AJ239" i="3"/>
  <c r="AG239" i="3"/>
  <c r="AA239" i="3"/>
  <c r="X239" i="3"/>
  <c r="U239" i="3"/>
  <c r="Q239" i="3"/>
  <c r="P239" i="3"/>
  <c r="M239" i="3"/>
  <c r="J239" i="3"/>
  <c r="BQ238" i="3"/>
  <c r="BP238" i="3"/>
  <c r="BO238" i="3"/>
  <c r="BM238" i="3"/>
  <c r="BK238" i="3"/>
  <c r="BJ238" i="3"/>
  <c r="BI238" i="3"/>
  <c r="BG238" i="3"/>
  <c r="BE238" i="3"/>
  <c r="BD238" i="3"/>
  <c r="BA238" i="3"/>
  <c r="AZ238" i="3"/>
  <c r="AW238" i="3"/>
  <c r="AV238" i="3"/>
  <c r="AT238" i="3"/>
  <c r="AS238" i="3"/>
  <c r="AQ238" i="3"/>
  <c r="AP238" i="3"/>
  <c r="AO238" i="3"/>
  <c r="AJ238" i="3"/>
  <c r="AG238" i="3"/>
  <c r="AA238" i="3"/>
  <c r="X238" i="3"/>
  <c r="U238" i="3"/>
  <c r="T238" i="3"/>
  <c r="Q238" i="3"/>
  <c r="M238" i="3"/>
  <c r="J238" i="3"/>
  <c r="BQ237" i="3"/>
  <c r="BP237" i="3"/>
  <c r="BO237" i="3"/>
  <c r="BM237" i="3"/>
  <c r="BK237" i="3"/>
  <c r="BJ237" i="3"/>
  <c r="BI237" i="3"/>
  <c r="BG237" i="3"/>
  <c r="BE237" i="3"/>
  <c r="BD237" i="3"/>
  <c r="BA237" i="3"/>
  <c r="AZ237" i="3"/>
  <c r="AW237" i="3"/>
  <c r="AV237" i="3"/>
  <c r="AT237" i="3"/>
  <c r="AS237" i="3"/>
  <c r="AQ237" i="3"/>
  <c r="AP237" i="3"/>
  <c r="AO237" i="3"/>
  <c r="AJ237" i="3"/>
  <c r="AG237" i="3"/>
  <c r="AA237" i="3"/>
  <c r="X237" i="3"/>
  <c r="U237" i="3"/>
  <c r="Q237" i="3"/>
  <c r="P237" i="3"/>
  <c r="M237" i="3"/>
  <c r="J237" i="3"/>
  <c r="BQ236" i="3"/>
  <c r="BP236" i="3"/>
  <c r="BM236" i="3"/>
  <c r="BK236" i="3"/>
  <c r="BJ236" i="3"/>
  <c r="BI236" i="3"/>
  <c r="BG236" i="3"/>
  <c r="BE236" i="3"/>
  <c r="BD236" i="3"/>
  <c r="BA236" i="3"/>
  <c r="AZ236" i="3"/>
  <c r="AW236" i="3"/>
  <c r="AV236" i="3"/>
  <c r="AT236" i="3"/>
  <c r="AS236" i="3"/>
  <c r="AQ236" i="3"/>
  <c r="AP236" i="3"/>
  <c r="AO236" i="3"/>
  <c r="AJ236" i="3"/>
  <c r="AD236" i="3"/>
  <c r="AG236" i="3" s="1"/>
  <c r="AA236" i="3"/>
  <c r="X236" i="3"/>
  <c r="U236" i="3"/>
  <c r="T236" i="3"/>
  <c r="Q236" i="3"/>
  <c r="P236" i="3"/>
  <c r="M236" i="3"/>
  <c r="J236" i="3"/>
  <c r="BQ235" i="3"/>
  <c r="BP235" i="3"/>
  <c r="BM235" i="3"/>
  <c r="BK235" i="3"/>
  <c r="BJ235" i="3"/>
  <c r="BI235" i="3"/>
  <c r="BG235" i="3"/>
  <c r="BE235" i="3"/>
  <c r="BD235" i="3"/>
  <c r="BA235" i="3"/>
  <c r="AZ235" i="3"/>
  <c r="AW235" i="3"/>
  <c r="AV235" i="3"/>
  <c r="AT235" i="3"/>
  <c r="AS235" i="3"/>
  <c r="AQ235" i="3"/>
  <c r="AP235" i="3"/>
  <c r="AO235" i="3"/>
  <c r="AJ235" i="3"/>
  <c r="AD235" i="3"/>
  <c r="AG235" i="3" s="1"/>
  <c r="AA235" i="3"/>
  <c r="X235" i="3"/>
  <c r="U235" i="3"/>
  <c r="T235" i="3"/>
  <c r="Q235" i="3"/>
  <c r="P235" i="3"/>
  <c r="M235" i="3"/>
  <c r="J235" i="3"/>
  <c r="BQ234" i="3"/>
  <c r="BP234" i="3"/>
  <c r="BM234" i="3"/>
  <c r="BK234" i="3"/>
  <c r="BJ234" i="3"/>
  <c r="BI234" i="3"/>
  <c r="BG234" i="3"/>
  <c r="BE234" i="3"/>
  <c r="BD234" i="3"/>
  <c r="BA234" i="3"/>
  <c r="AZ234" i="3"/>
  <c r="AW234" i="3"/>
  <c r="AV234" i="3"/>
  <c r="AT234" i="3"/>
  <c r="AS234" i="3"/>
  <c r="AQ234" i="3"/>
  <c r="AP234" i="3"/>
  <c r="AO234" i="3"/>
  <c r="AJ234" i="3"/>
  <c r="AD234" i="3"/>
  <c r="AG234" i="3" s="1"/>
  <c r="AA234" i="3"/>
  <c r="X234" i="3"/>
  <c r="U234" i="3"/>
  <c r="T234" i="3"/>
  <c r="Q234" i="3"/>
  <c r="P234" i="3"/>
  <c r="M234" i="3"/>
  <c r="J234" i="3"/>
  <c r="BQ227" i="3"/>
  <c r="BP227" i="3"/>
  <c r="BO227" i="3"/>
  <c r="BM227" i="3"/>
  <c r="BK227" i="3"/>
  <c r="BJ227" i="3"/>
  <c r="BI227" i="3"/>
  <c r="BG227" i="3"/>
  <c r="BE227" i="3"/>
  <c r="BD227" i="3"/>
  <c r="BA227" i="3"/>
  <c r="AZ227" i="3"/>
  <c r="AW227" i="3"/>
  <c r="AV227" i="3"/>
  <c r="AT227" i="3"/>
  <c r="AS227" i="3"/>
  <c r="AQ227" i="3"/>
  <c r="AP227" i="3"/>
  <c r="AO227" i="3"/>
  <c r="AJ227" i="3"/>
  <c r="AG227" i="3"/>
  <c r="AA227" i="3"/>
  <c r="X227" i="3"/>
  <c r="U227" i="3"/>
  <c r="Q227" i="3"/>
  <c r="P227" i="3"/>
  <c r="M227" i="3"/>
  <c r="J227" i="3"/>
  <c r="BQ226" i="3"/>
  <c r="BP226" i="3"/>
  <c r="BO226" i="3"/>
  <c r="BM226" i="3"/>
  <c r="BK226" i="3"/>
  <c r="BJ226" i="3"/>
  <c r="BG226" i="3"/>
  <c r="BH226" i="3" s="1"/>
  <c r="BI226" i="3" s="1"/>
  <c r="BE226" i="3"/>
  <c r="BD226" i="3"/>
  <c r="BA226" i="3"/>
  <c r="AZ226" i="3"/>
  <c r="AW226" i="3"/>
  <c r="AV226" i="3"/>
  <c r="AT226" i="3"/>
  <c r="AS226" i="3"/>
  <c r="AQ226" i="3"/>
  <c r="AP226" i="3"/>
  <c r="AO226" i="3"/>
  <c r="AJ226" i="3"/>
  <c r="AG226" i="3"/>
  <c r="Z226" i="3"/>
  <c r="AA226" i="3" s="1"/>
  <c r="X226" i="3"/>
  <c r="U226" i="3"/>
  <c r="T226" i="3"/>
  <c r="Q226" i="3"/>
  <c r="M226" i="3"/>
  <c r="J226" i="3"/>
  <c r="BQ225" i="3"/>
  <c r="BP225" i="3"/>
  <c r="BM225" i="3"/>
  <c r="BK225" i="3"/>
  <c r="BJ225" i="3"/>
  <c r="BG225" i="3"/>
  <c r="BH225" i="3" s="1"/>
  <c r="BI225" i="3" s="1"/>
  <c r="BE225" i="3"/>
  <c r="BD225" i="3"/>
  <c r="BA225" i="3"/>
  <c r="AZ225" i="3"/>
  <c r="AW225" i="3"/>
  <c r="AV225" i="3"/>
  <c r="AT225" i="3"/>
  <c r="AS225" i="3"/>
  <c r="AQ225" i="3"/>
  <c r="AP225" i="3"/>
  <c r="AO225" i="3"/>
  <c r="AJ225" i="3"/>
  <c r="AD225" i="3"/>
  <c r="AG225" i="3" s="1"/>
  <c r="Z225" i="3"/>
  <c r="AA225" i="3" s="1"/>
  <c r="X225" i="3"/>
  <c r="U225" i="3"/>
  <c r="T225" i="3"/>
  <c r="Q225" i="3"/>
  <c r="P225" i="3"/>
  <c r="M225" i="3"/>
  <c r="J225" i="3"/>
  <c r="BQ224" i="3"/>
  <c r="BP224" i="3"/>
  <c r="BM224" i="3"/>
  <c r="BK224" i="3"/>
  <c r="BJ224" i="3"/>
  <c r="BI224" i="3"/>
  <c r="BG224" i="3"/>
  <c r="BE224" i="3"/>
  <c r="BD224" i="3"/>
  <c r="BA224" i="3"/>
  <c r="AZ224" i="3"/>
  <c r="AW224" i="3"/>
  <c r="AV224" i="3"/>
  <c r="AT224" i="3"/>
  <c r="AS224" i="3"/>
  <c r="AQ224" i="3"/>
  <c r="AP224" i="3"/>
  <c r="AO224" i="3"/>
  <c r="AJ224" i="3"/>
  <c r="AD224" i="3"/>
  <c r="AG224" i="3" s="1"/>
  <c r="AA224" i="3"/>
  <c r="X224" i="3"/>
  <c r="U224" i="3"/>
  <c r="Q224" i="3"/>
  <c r="P224" i="3"/>
  <c r="M224" i="3"/>
  <c r="J224" i="3"/>
  <c r="BQ217" i="3"/>
  <c r="BP217" i="3"/>
  <c r="BO217" i="3"/>
  <c r="BM217" i="3"/>
  <c r="BK217" i="3"/>
  <c r="BJ217" i="3"/>
  <c r="BG217" i="3"/>
  <c r="BH217" i="3" s="1"/>
  <c r="BI217" i="3" s="1"/>
  <c r="BE217" i="3"/>
  <c r="BD217" i="3"/>
  <c r="BA217" i="3"/>
  <c r="AZ217" i="3"/>
  <c r="AW217" i="3"/>
  <c r="AV217" i="3"/>
  <c r="AT217" i="3"/>
  <c r="AS217" i="3"/>
  <c r="AQ217" i="3"/>
  <c r="AP217" i="3"/>
  <c r="AO217" i="3"/>
  <c r="AJ217" i="3"/>
  <c r="AG217" i="3"/>
  <c r="Z217" i="3"/>
  <c r="AA217" i="3" s="1"/>
  <c r="X217" i="3"/>
  <c r="U217" i="3"/>
  <c r="T217" i="3"/>
  <c r="Q217" i="3"/>
  <c r="P217" i="3"/>
  <c r="M217" i="3"/>
  <c r="J217" i="3"/>
  <c r="BQ216" i="3"/>
  <c r="BP216" i="3"/>
  <c r="BO216" i="3"/>
  <c r="BM216" i="3"/>
  <c r="BK216" i="3"/>
  <c r="BJ216" i="3"/>
  <c r="BI216" i="3"/>
  <c r="BG216" i="3"/>
  <c r="BE216" i="3"/>
  <c r="BD216" i="3"/>
  <c r="BA216" i="3"/>
  <c r="AZ216" i="3"/>
  <c r="AW216" i="3"/>
  <c r="AV216" i="3"/>
  <c r="AT216" i="3"/>
  <c r="AS216" i="3"/>
  <c r="AQ216" i="3"/>
  <c r="AP216" i="3"/>
  <c r="AO216" i="3"/>
  <c r="AJ216" i="3"/>
  <c r="AG216" i="3"/>
  <c r="AA216" i="3"/>
  <c r="X216" i="3"/>
  <c r="U216" i="3"/>
  <c r="T216" i="3"/>
  <c r="Q216" i="3"/>
  <c r="P216" i="3"/>
  <c r="M216" i="3"/>
  <c r="J216" i="3"/>
  <c r="BQ215" i="3"/>
  <c r="BP215" i="3"/>
  <c r="BO215" i="3"/>
  <c r="BM215" i="3"/>
  <c r="BK215" i="3"/>
  <c r="BJ215" i="3"/>
  <c r="BI215" i="3"/>
  <c r="BG215" i="3"/>
  <c r="BE215" i="3"/>
  <c r="BD215" i="3"/>
  <c r="BA215" i="3"/>
  <c r="AZ215" i="3"/>
  <c r="AW215" i="3"/>
  <c r="AV215" i="3"/>
  <c r="AT215" i="3"/>
  <c r="AS215" i="3"/>
  <c r="AQ215" i="3"/>
  <c r="AP215" i="3"/>
  <c r="AO215" i="3"/>
  <c r="AJ215" i="3"/>
  <c r="AG215" i="3"/>
  <c r="AA215" i="3"/>
  <c r="X215" i="3"/>
  <c r="U215" i="3"/>
  <c r="T215" i="3"/>
  <c r="Q215" i="3"/>
  <c r="P215" i="3"/>
  <c r="M215" i="3"/>
  <c r="J215" i="3"/>
  <c r="BQ214" i="3"/>
  <c r="BP214" i="3"/>
  <c r="BO214" i="3"/>
  <c r="BM214" i="3"/>
  <c r="BK214" i="3"/>
  <c r="BJ214" i="3"/>
  <c r="BI214" i="3"/>
  <c r="BG214" i="3"/>
  <c r="BE214" i="3"/>
  <c r="BD214" i="3"/>
  <c r="BA214" i="3"/>
  <c r="AZ214" i="3"/>
  <c r="AW214" i="3"/>
  <c r="AV214" i="3"/>
  <c r="AT214" i="3"/>
  <c r="AS214" i="3"/>
  <c r="AQ214" i="3"/>
  <c r="AP214" i="3"/>
  <c r="AO214" i="3"/>
  <c r="AJ214" i="3"/>
  <c r="AG214" i="3"/>
  <c r="AA214" i="3"/>
  <c r="X214" i="3"/>
  <c r="U214" i="3"/>
  <c r="T214" i="3"/>
  <c r="Q214" i="3"/>
  <c r="P214" i="3"/>
  <c r="M214" i="3"/>
  <c r="J214" i="3"/>
  <c r="BQ213" i="3"/>
  <c r="BP213" i="3"/>
  <c r="BO213" i="3"/>
  <c r="BM213" i="3"/>
  <c r="BK213" i="3"/>
  <c r="BJ213" i="3"/>
  <c r="BI213" i="3"/>
  <c r="BG213" i="3"/>
  <c r="BE213" i="3"/>
  <c r="BD213" i="3"/>
  <c r="BA213" i="3"/>
  <c r="AZ213" i="3"/>
  <c r="AW213" i="3"/>
  <c r="AV213" i="3"/>
  <c r="AT213" i="3"/>
  <c r="AS213" i="3"/>
  <c r="AQ213" i="3"/>
  <c r="AP213" i="3"/>
  <c r="AO213" i="3"/>
  <c r="AJ213" i="3"/>
  <c r="AG213" i="3"/>
  <c r="AA213" i="3"/>
  <c r="X213" i="3"/>
  <c r="U213" i="3"/>
  <c r="Q213" i="3"/>
  <c r="P213" i="3"/>
  <c r="M213" i="3"/>
  <c r="J213" i="3"/>
  <c r="BQ212" i="3"/>
  <c r="BP212" i="3"/>
  <c r="BM212" i="3"/>
  <c r="BK212" i="3"/>
  <c r="BJ212" i="3"/>
  <c r="BI212" i="3"/>
  <c r="BG212" i="3"/>
  <c r="BE212" i="3"/>
  <c r="BD212" i="3"/>
  <c r="BA212" i="3"/>
  <c r="AZ212" i="3"/>
  <c r="AW212" i="3"/>
  <c r="AV212" i="3"/>
  <c r="AT212" i="3"/>
  <c r="AS212" i="3"/>
  <c r="AQ212" i="3"/>
  <c r="AP212" i="3"/>
  <c r="AO212" i="3"/>
  <c r="AJ212" i="3"/>
  <c r="AD212" i="3"/>
  <c r="AG212" i="3" s="1"/>
  <c r="AA212" i="3"/>
  <c r="X212" i="3"/>
  <c r="U212" i="3"/>
  <c r="T212" i="3"/>
  <c r="Q212" i="3"/>
  <c r="P212" i="3"/>
  <c r="M212" i="3"/>
  <c r="J212" i="3"/>
  <c r="BQ211" i="3"/>
  <c r="BP211" i="3"/>
  <c r="BO211" i="3"/>
  <c r="BM211" i="3"/>
  <c r="BK211" i="3"/>
  <c r="BJ211" i="3"/>
  <c r="BG211" i="3"/>
  <c r="BH211" i="3" s="1"/>
  <c r="BI211" i="3" s="1"/>
  <c r="BE211" i="3"/>
  <c r="BD211" i="3"/>
  <c r="BA211" i="3"/>
  <c r="AZ211" i="3"/>
  <c r="AW211" i="3"/>
  <c r="AV211" i="3"/>
  <c r="AT211" i="3"/>
  <c r="AS211" i="3"/>
  <c r="AQ211" i="3"/>
  <c r="AP211" i="3"/>
  <c r="AO211" i="3"/>
  <c r="AJ211" i="3"/>
  <c r="AG211" i="3"/>
  <c r="Z211" i="3"/>
  <c r="AA211" i="3" s="1"/>
  <c r="X211" i="3"/>
  <c r="U211" i="3"/>
  <c r="T211" i="3"/>
  <c r="Q211" i="3"/>
  <c r="P211" i="3"/>
  <c r="M211" i="3"/>
  <c r="J211" i="3"/>
  <c r="BQ210" i="3"/>
  <c r="BP210" i="3"/>
  <c r="BO210" i="3"/>
  <c r="BM210" i="3"/>
  <c r="BK210" i="3"/>
  <c r="BJ210" i="3"/>
  <c r="BG210" i="3"/>
  <c r="BH210" i="3" s="1"/>
  <c r="BI210" i="3" s="1"/>
  <c r="BE210" i="3"/>
  <c r="BD210" i="3"/>
  <c r="BA210" i="3"/>
  <c r="AZ210" i="3"/>
  <c r="AW210" i="3"/>
  <c r="AV210" i="3"/>
  <c r="AT210" i="3"/>
  <c r="AS210" i="3"/>
  <c r="AQ210" i="3"/>
  <c r="AP210" i="3"/>
  <c r="AO210" i="3"/>
  <c r="AJ210" i="3"/>
  <c r="AG210" i="3"/>
  <c r="Z210" i="3"/>
  <c r="AA210" i="3" s="1"/>
  <c r="X210" i="3"/>
  <c r="U210" i="3"/>
  <c r="T210" i="3"/>
  <c r="Q210" i="3"/>
  <c r="P210" i="3"/>
  <c r="M210" i="3"/>
  <c r="J210" i="3"/>
  <c r="BQ209" i="3"/>
  <c r="BP209" i="3"/>
  <c r="BO209" i="3"/>
  <c r="BM209" i="3"/>
  <c r="BK209" i="3"/>
  <c r="BJ209" i="3"/>
  <c r="BI209" i="3"/>
  <c r="BG209" i="3"/>
  <c r="BE209" i="3"/>
  <c r="BD209" i="3"/>
  <c r="BA209" i="3"/>
  <c r="AZ209" i="3"/>
  <c r="AW209" i="3"/>
  <c r="AV209" i="3"/>
  <c r="AT209" i="3"/>
  <c r="AS209" i="3"/>
  <c r="AQ209" i="3"/>
  <c r="AP209" i="3"/>
  <c r="AO209" i="3"/>
  <c r="AJ209" i="3"/>
  <c r="AG209" i="3"/>
  <c r="AA209" i="3"/>
  <c r="X209" i="3"/>
  <c r="U209" i="3"/>
  <c r="Q209" i="3"/>
  <c r="P209" i="3"/>
  <c r="M209" i="3"/>
  <c r="J209" i="3"/>
  <c r="BQ208" i="3"/>
  <c r="BP208" i="3"/>
  <c r="BM208" i="3"/>
  <c r="BK208" i="3"/>
  <c r="BJ208" i="3"/>
  <c r="BI208" i="3"/>
  <c r="BG208" i="3"/>
  <c r="BE208" i="3"/>
  <c r="BD208" i="3"/>
  <c r="BA208" i="3"/>
  <c r="AZ208" i="3"/>
  <c r="AW208" i="3"/>
  <c r="AV208" i="3"/>
  <c r="AT208" i="3"/>
  <c r="AS208" i="3"/>
  <c r="AQ208" i="3"/>
  <c r="AP208" i="3"/>
  <c r="AO208" i="3"/>
  <c r="AJ208" i="3"/>
  <c r="AD208" i="3"/>
  <c r="AG208" i="3" s="1"/>
  <c r="AA208" i="3"/>
  <c r="X208" i="3"/>
  <c r="U208" i="3"/>
  <c r="T208" i="3"/>
  <c r="Q208" i="3"/>
  <c r="P208" i="3"/>
  <c r="M208" i="3"/>
  <c r="J208" i="3"/>
  <c r="BQ201" i="3"/>
  <c r="BP201" i="3"/>
  <c r="BM201" i="3"/>
  <c r="BK201" i="3"/>
  <c r="BJ201" i="3"/>
  <c r="BI201" i="3"/>
  <c r="BG201" i="3"/>
  <c r="BE201" i="3"/>
  <c r="BD201" i="3"/>
  <c r="BA201" i="3"/>
  <c r="AZ201" i="3"/>
  <c r="AW201" i="3"/>
  <c r="AV201" i="3"/>
  <c r="AT201" i="3"/>
  <c r="AS201" i="3"/>
  <c r="AQ201" i="3"/>
  <c r="AP201" i="3"/>
  <c r="AO201" i="3"/>
  <c r="AJ201" i="3"/>
  <c r="AD201" i="3"/>
  <c r="AG201" i="3" s="1"/>
  <c r="AA201" i="3"/>
  <c r="X201" i="3"/>
  <c r="U201" i="3"/>
  <c r="T201" i="3"/>
  <c r="Q201" i="3"/>
  <c r="M201" i="3"/>
  <c r="J201" i="3"/>
  <c r="BQ200" i="3"/>
  <c r="BP200" i="3"/>
  <c r="BO200" i="3"/>
  <c r="BM200" i="3"/>
  <c r="BK200" i="3"/>
  <c r="BJ200" i="3"/>
  <c r="BI200" i="3"/>
  <c r="BG200" i="3"/>
  <c r="BE200" i="3"/>
  <c r="BD200" i="3"/>
  <c r="BA200" i="3"/>
  <c r="AZ200" i="3"/>
  <c r="AW200" i="3"/>
  <c r="AV200" i="3"/>
  <c r="AT200" i="3"/>
  <c r="AS200" i="3"/>
  <c r="AQ200" i="3"/>
  <c r="AP200" i="3"/>
  <c r="AO200" i="3"/>
  <c r="AJ200" i="3"/>
  <c r="AG200" i="3"/>
  <c r="AA200" i="3"/>
  <c r="X200" i="3"/>
  <c r="U200" i="3"/>
  <c r="T200" i="3"/>
  <c r="Q200" i="3"/>
  <c r="P200" i="3"/>
  <c r="M200" i="3"/>
  <c r="J200" i="3"/>
  <c r="BQ199" i="3"/>
  <c r="BP199" i="3"/>
  <c r="BO199" i="3"/>
  <c r="BM199" i="3"/>
  <c r="BK199" i="3"/>
  <c r="BJ199" i="3"/>
  <c r="BI199" i="3"/>
  <c r="BG199" i="3"/>
  <c r="BE199" i="3"/>
  <c r="BD199" i="3"/>
  <c r="BA199" i="3"/>
  <c r="AZ199" i="3"/>
  <c r="AW199" i="3"/>
  <c r="AV199" i="3"/>
  <c r="AT199" i="3"/>
  <c r="AS199" i="3"/>
  <c r="AQ199" i="3"/>
  <c r="AP199" i="3"/>
  <c r="AO199" i="3"/>
  <c r="AJ199" i="3"/>
  <c r="AG199" i="3"/>
  <c r="AA199" i="3"/>
  <c r="X199" i="3"/>
  <c r="U199" i="3"/>
  <c r="Q199" i="3"/>
  <c r="P199" i="3"/>
  <c r="M199" i="3"/>
  <c r="J199" i="3"/>
  <c r="BQ198" i="3"/>
  <c r="BP198" i="3"/>
  <c r="BO198" i="3"/>
  <c r="BM198" i="3"/>
  <c r="BK198" i="3"/>
  <c r="BJ198" i="3"/>
  <c r="BI198" i="3"/>
  <c r="BG198" i="3"/>
  <c r="BE198" i="3"/>
  <c r="BD198" i="3"/>
  <c r="BA198" i="3"/>
  <c r="AZ198" i="3"/>
  <c r="AW198" i="3"/>
  <c r="AV198" i="3"/>
  <c r="AT198" i="3"/>
  <c r="AS198" i="3"/>
  <c r="AQ198" i="3"/>
  <c r="AP198" i="3"/>
  <c r="AO198" i="3"/>
  <c r="AJ198" i="3"/>
  <c r="AG198" i="3"/>
  <c r="AA198" i="3"/>
  <c r="X198" i="3"/>
  <c r="U198" i="3"/>
  <c r="T198" i="3"/>
  <c r="Q198" i="3"/>
  <c r="M198" i="3"/>
  <c r="J198" i="3"/>
  <c r="BQ191" i="3"/>
  <c r="BP191" i="3"/>
  <c r="BO191" i="3"/>
  <c r="BM191" i="3"/>
  <c r="BK191" i="3"/>
  <c r="BJ191" i="3"/>
  <c r="BI191" i="3"/>
  <c r="BG191" i="3"/>
  <c r="BE191" i="3"/>
  <c r="BD191" i="3"/>
  <c r="BA191" i="3"/>
  <c r="AZ191" i="3"/>
  <c r="AW191" i="3"/>
  <c r="AV191" i="3"/>
  <c r="AT191" i="3"/>
  <c r="AS191" i="3"/>
  <c r="AQ191" i="3"/>
  <c r="AP191" i="3"/>
  <c r="AO191" i="3"/>
  <c r="AJ191" i="3"/>
  <c r="AG191" i="3"/>
  <c r="AA191" i="3"/>
  <c r="X191" i="3"/>
  <c r="U191" i="3"/>
  <c r="Q191" i="3"/>
  <c r="M191" i="3"/>
  <c r="J191" i="3"/>
  <c r="BQ190" i="3"/>
  <c r="BP190" i="3"/>
  <c r="BM190" i="3"/>
  <c r="BK190" i="3"/>
  <c r="BJ190" i="3"/>
  <c r="BI190" i="3"/>
  <c r="BG190" i="3"/>
  <c r="BE190" i="3"/>
  <c r="BD190" i="3"/>
  <c r="BA190" i="3"/>
  <c r="AZ190" i="3"/>
  <c r="AW190" i="3"/>
  <c r="AV190" i="3"/>
  <c r="AT190" i="3"/>
  <c r="AS190" i="3"/>
  <c r="AQ190" i="3"/>
  <c r="AP190" i="3"/>
  <c r="AO190" i="3"/>
  <c r="AJ190" i="3"/>
  <c r="AD190" i="3"/>
  <c r="AG190" i="3" s="1"/>
  <c r="AA190" i="3"/>
  <c r="X190" i="3"/>
  <c r="U190" i="3"/>
  <c r="Q190" i="3"/>
  <c r="P190" i="3"/>
  <c r="M190" i="3"/>
  <c r="J190" i="3"/>
  <c r="BQ189" i="3"/>
  <c r="BP189" i="3"/>
  <c r="BM189" i="3"/>
  <c r="BK189" i="3"/>
  <c r="BJ189" i="3"/>
  <c r="BI189" i="3"/>
  <c r="BG189" i="3"/>
  <c r="BE189" i="3"/>
  <c r="BD189" i="3"/>
  <c r="BA189" i="3"/>
  <c r="AZ189" i="3"/>
  <c r="AW189" i="3"/>
  <c r="AV189" i="3"/>
  <c r="AT189" i="3"/>
  <c r="AS189" i="3"/>
  <c r="AQ189" i="3"/>
  <c r="AP189" i="3"/>
  <c r="AO189" i="3"/>
  <c r="AJ189" i="3"/>
  <c r="AD189" i="3"/>
  <c r="AG189" i="3" s="1"/>
  <c r="AA189" i="3"/>
  <c r="X189" i="3"/>
  <c r="U189" i="3"/>
  <c r="Q189" i="3"/>
  <c r="M189" i="3"/>
  <c r="J189" i="3"/>
  <c r="BQ188" i="3"/>
  <c r="BP188" i="3"/>
  <c r="BO188" i="3"/>
  <c r="BM188" i="3"/>
  <c r="BK188" i="3"/>
  <c r="BJ188" i="3"/>
  <c r="BI188" i="3"/>
  <c r="BG188" i="3"/>
  <c r="BE188" i="3"/>
  <c r="BD188" i="3"/>
  <c r="BA188" i="3"/>
  <c r="AZ188" i="3"/>
  <c r="AW188" i="3"/>
  <c r="AV188" i="3"/>
  <c r="AT188" i="3"/>
  <c r="AS188" i="3"/>
  <c r="AQ188" i="3"/>
  <c r="AP188" i="3"/>
  <c r="AO188" i="3"/>
  <c r="AJ188" i="3"/>
  <c r="AG188" i="3"/>
  <c r="AA188" i="3"/>
  <c r="X188" i="3"/>
  <c r="U188" i="3"/>
  <c r="Q188" i="3"/>
  <c r="M188" i="3"/>
  <c r="J188" i="3"/>
  <c r="BQ187" i="3"/>
  <c r="BP187" i="3"/>
  <c r="BO187" i="3"/>
  <c r="BM187" i="3"/>
  <c r="BK187" i="3"/>
  <c r="BJ187" i="3"/>
  <c r="BI187" i="3"/>
  <c r="BG187" i="3"/>
  <c r="BE187" i="3"/>
  <c r="BD187" i="3"/>
  <c r="BA187" i="3"/>
  <c r="AZ187" i="3"/>
  <c r="AW187" i="3"/>
  <c r="AV187" i="3"/>
  <c r="AT187" i="3"/>
  <c r="AS187" i="3"/>
  <c r="AQ187" i="3"/>
  <c r="AP187" i="3"/>
  <c r="AO187" i="3"/>
  <c r="AJ187" i="3"/>
  <c r="AG187" i="3"/>
  <c r="AA187" i="3"/>
  <c r="X187" i="3"/>
  <c r="U187" i="3"/>
  <c r="Q187" i="3"/>
  <c r="M187" i="3"/>
  <c r="J187" i="3"/>
  <c r="BQ186" i="3"/>
  <c r="BP186" i="3"/>
  <c r="BO186" i="3"/>
  <c r="BM186" i="3"/>
  <c r="BK186" i="3"/>
  <c r="BJ186" i="3"/>
  <c r="BI186" i="3"/>
  <c r="BG186" i="3"/>
  <c r="BE186" i="3"/>
  <c r="BD186" i="3"/>
  <c r="BA186" i="3"/>
  <c r="AZ186" i="3"/>
  <c r="AW186" i="3"/>
  <c r="AV186" i="3"/>
  <c r="AT186" i="3"/>
  <c r="AS186" i="3"/>
  <c r="AQ186" i="3"/>
  <c r="AP186" i="3"/>
  <c r="AO186" i="3"/>
  <c r="AJ186" i="3"/>
  <c r="AG186" i="3"/>
  <c r="AA186" i="3"/>
  <c r="X186" i="3"/>
  <c r="U186" i="3"/>
  <c r="T186" i="3"/>
  <c r="Q186" i="3"/>
  <c r="M186" i="3"/>
  <c r="J186" i="3"/>
  <c r="BQ185" i="3"/>
  <c r="BP185" i="3"/>
  <c r="BO185" i="3"/>
  <c r="BM185" i="3"/>
  <c r="BK185" i="3"/>
  <c r="BJ185" i="3"/>
  <c r="BI185" i="3"/>
  <c r="BG185" i="3"/>
  <c r="BE185" i="3"/>
  <c r="BD185" i="3"/>
  <c r="BA185" i="3"/>
  <c r="AZ185" i="3"/>
  <c r="AW185" i="3"/>
  <c r="AV185" i="3"/>
  <c r="AT185" i="3"/>
  <c r="AS185" i="3"/>
  <c r="AQ185" i="3"/>
  <c r="AP185" i="3"/>
  <c r="AO185" i="3"/>
  <c r="AJ185" i="3"/>
  <c r="AG185" i="3"/>
  <c r="AA185" i="3"/>
  <c r="X185" i="3"/>
  <c r="U185" i="3"/>
  <c r="T185" i="3"/>
  <c r="Q185" i="3"/>
  <c r="M185" i="3"/>
  <c r="J185" i="3"/>
  <c r="BQ184" i="3"/>
  <c r="BP184" i="3"/>
  <c r="BO184" i="3"/>
  <c r="BM184" i="3"/>
  <c r="BK184" i="3"/>
  <c r="BJ184" i="3"/>
  <c r="BI184" i="3"/>
  <c r="BG184" i="3"/>
  <c r="BE184" i="3"/>
  <c r="BD184" i="3"/>
  <c r="BA184" i="3"/>
  <c r="AZ184" i="3"/>
  <c r="AW184" i="3"/>
  <c r="AV184" i="3"/>
  <c r="AT184" i="3"/>
  <c r="AS184" i="3"/>
  <c r="AQ184" i="3"/>
  <c r="AP184" i="3"/>
  <c r="AO184" i="3"/>
  <c r="AJ184" i="3"/>
  <c r="AG184" i="3"/>
  <c r="AA184" i="3"/>
  <c r="X184" i="3"/>
  <c r="U184" i="3"/>
  <c r="T184" i="3"/>
  <c r="Q184" i="3"/>
  <c r="M184" i="3"/>
  <c r="J184" i="3"/>
  <c r="BQ183" i="3"/>
  <c r="BP183" i="3"/>
  <c r="BO183" i="3"/>
  <c r="BM183" i="3"/>
  <c r="BK183" i="3"/>
  <c r="BJ183" i="3"/>
  <c r="BI183" i="3"/>
  <c r="BG183" i="3"/>
  <c r="BE183" i="3"/>
  <c r="BD183" i="3"/>
  <c r="BA183" i="3"/>
  <c r="AZ183" i="3"/>
  <c r="AW183" i="3"/>
  <c r="AV183" i="3"/>
  <c r="AT183" i="3"/>
  <c r="AS183" i="3"/>
  <c r="AQ183" i="3"/>
  <c r="AP183" i="3"/>
  <c r="AO183" i="3"/>
  <c r="AJ183" i="3"/>
  <c r="AG183" i="3"/>
  <c r="AA183" i="3"/>
  <c r="X183" i="3"/>
  <c r="U183" i="3"/>
  <c r="T183" i="3"/>
  <c r="Q183" i="3"/>
  <c r="M183" i="3"/>
  <c r="J183" i="3"/>
  <c r="BQ182" i="3"/>
  <c r="BP182" i="3"/>
  <c r="BO182" i="3"/>
  <c r="BM182" i="3"/>
  <c r="BK182" i="3"/>
  <c r="BJ182" i="3"/>
  <c r="BI182" i="3"/>
  <c r="BG182" i="3"/>
  <c r="BE182" i="3"/>
  <c r="BD182" i="3"/>
  <c r="BA182" i="3"/>
  <c r="AZ182" i="3"/>
  <c r="AW182" i="3"/>
  <c r="AV182" i="3"/>
  <c r="AT182" i="3"/>
  <c r="AS182" i="3"/>
  <c r="AQ182" i="3"/>
  <c r="AP182" i="3"/>
  <c r="AO182" i="3"/>
  <c r="AJ182" i="3"/>
  <c r="AG182" i="3"/>
  <c r="AA182" i="3"/>
  <c r="X182" i="3"/>
  <c r="U182" i="3"/>
  <c r="T182" i="3"/>
  <c r="Q182" i="3"/>
  <c r="M182" i="3"/>
  <c r="J182" i="3"/>
  <c r="BQ181" i="3"/>
  <c r="BP181" i="3"/>
  <c r="BO181" i="3"/>
  <c r="BM181" i="3"/>
  <c r="BK181" i="3"/>
  <c r="BJ181" i="3"/>
  <c r="BI181" i="3"/>
  <c r="BG181" i="3"/>
  <c r="BE181" i="3"/>
  <c r="BD181" i="3"/>
  <c r="BA181" i="3"/>
  <c r="AZ181" i="3"/>
  <c r="AW181" i="3"/>
  <c r="AV181" i="3"/>
  <c r="AT181" i="3"/>
  <c r="AS181" i="3"/>
  <c r="AQ181" i="3"/>
  <c r="AP181" i="3"/>
  <c r="AO181" i="3"/>
  <c r="AJ181" i="3"/>
  <c r="AG181" i="3"/>
  <c r="AA181" i="3"/>
  <c r="X181" i="3"/>
  <c r="U181" i="3"/>
  <c r="T181" i="3"/>
  <c r="Q181" i="3"/>
  <c r="M181" i="3"/>
  <c r="J181" i="3"/>
  <c r="BQ180" i="3"/>
  <c r="BP180" i="3"/>
  <c r="BO180" i="3"/>
  <c r="BM180" i="3"/>
  <c r="BK180" i="3"/>
  <c r="BJ180" i="3"/>
  <c r="BI180" i="3"/>
  <c r="BG180" i="3"/>
  <c r="BE180" i="3"/>
  <c r="BD180" i="3"/>
  <c r="BA180" i="3"/>
  <c r="AZ180" i="3"/>
  <c r="AW180" i="3"/>
  <c r="AV180" i="3"/>
  <c r="AT180" i="3"/>
  <c r="AS180" i="3"/>
  <c r="AQ180" i="3"/>
  <c r="AP180" i="3"/>
  <c r="AO180" i="3"/>
  <c r="AJ180" i="3"/>
  <c r="AG180" i="3"/>
  <c r="AA180" i="3"/>
  <c r="X180" i="3"/>
  <c r="U180" i="3"/>
  <c r="T180" i="3"/>
  <c r="Q180" i="3"/>
  <c r="P180" i="3"/>
  <c r="M180" i="3"/>
  <c r="J180" i="3"/>
  <c r="BQ179" i="3"/>
  <c r="BP179" i="3"/>
  <c r="BO179" i="3"/>
  <c r="BM179" i="3"/>
  <c r="BK179" i="3"/>
  <c r="BJ179" i="3"/>
  <c r="BI179" i="3"/>
  <c r="BG179" i="3"/>
  <c r="BE179" i="3"/>
  <c r="BD179" i="3"/>
  <c r="BA179" i="3"/>
  <c r="AZ179" i="3"/>
  <c r="AW179" i="3"/>
  <c r="AV179" i="3"/>
  <c r="AT179" i="3"/>
  <c r="AS179" i="3"/>
  <c r="AQ179" i="3"/>
  <c r="AP179" i="3"/>
  <c r="AO179" i="3"/>
  <c r="AJ179" i="3"/>
  <c r="AG179" i="3"/>
  <c r="AA179" i="3"/>
  <c r="X179" i="3"/>
  <c r="U179" i="3"/>
  <c r="T179" i="3"/>
  <c r="Q179" i="3"/>
  <c r="P179" i="3"/>
  <c r="M179" i="3"/>
  <c r="J179" i="3"/>
  <c r="BQ178" i="3"/>
  <c r="BP178" i="3"/>
  <c r="BO178" i="3"/>
  <c r="BM178" i="3"/>
  <c r="BK178" i="3"/>
  <c r="BJ178" i="3"/>
  <c r="BI178" i="3"/>
  <c r="BG178" i="3"/>
  <c r="BE178" i="3"/>
  <c r="BD178" i="3"/>
  <c r="BA178" i="3"/>
  <c r="AZ178" i="3"/>
  <c r="AW178" i="3"/>
  <c r="AV178" i="3"/>
  <c r="AT178" i="3"/>
  <c r="AS178" i="3"/>
  <c r="AQ178" i="3"/>
  <c r="AP178" i="3"/>
  <c r="AO178" i="3"/>
  <c r="AJ178" i="3"/>
  <c r="AG178" i="3"/>
  <c r="AA178" i="3"/>
  <c r="X178" i="3"/>
  <c r="U178" i="3"/>
  <c r="Q178" i="3"/>
  <c r="P178" i="3"/>
  <c r="M178" i="3"/>
  <c r="J178" i="3"/>
  <c r="BQ177" i="3"/>
  <c r="BP177" i="3"/>
  <c r="BO177" i="3"/>
  <c r="BM177" i="3"/>
  <c r="BK177" i="3"/>
  <c r="BJ177" i="3"/>
  <c r="BI177" i="3"/>
  <c r="BG177" i="3"/>
  <c r="BE177" i="3"/>
  <c r="BD177" i="3"/>
  <c r="BA177" i="3"/>
  <c r="AZ177" i="3"/>
  <c r="AW177" i="3"/>
  <c r="AV177" i="3"/>
  <c r="AT177" i="3"/>
  <c r="AS177" i="3"/>
  <c r="AQ177" i="3"/>
  <c r="AP177" i="3"/>
  <c r="AO177" i="3"/>
  <c r="AJ177" i="3"/>
  <c r="AG177" i="3"/>
  <c r="AA177" i="3"/>
  <c r="X177" i="3"/>
  <c r="U177" i="3"/>
  <c r="Q177" i="3"/>
  <c r="P177" i="3"/>
  <c r="M177" i="3"/>
  <c r="J177" i="3"/>
  <c r="BQ176" i="3"/>
  <c r="BP176" i="3"/>
  <c r="BO176" i="3"/>
  <c r="BM176" i="3"/>
  <c r="BK176" i="3"/>
  <c r="BJ176" i="3"/>
  <c r="BG176" i="3"/>
  <c r="BH176" i="3" s="1"/>
  <c r="BI176" i="3" s="1"/>
  <c r="BE176" i="3"/>
  <c r="BD176" i="3"/>
  <c r="BA176" i="3"/>
  <c r="AZ176" i="3"/>
  <c r="AW176" i="3"/>
  <c r="AV176" i="3"/>
  <c r="AT176" i="3"/>
  <c r="AS176" i="3"/>
  <c r="AQ176" i="3"/>
  <c r="AP176" i="3"/>
  <c r="AO176" i="3"/>
  <c r="AJ176" i="3"/>
  <c r="AG176" i="3"/>
  <c r="Z176" i="3"/>
  <c r="AA176" i="3" s="1"/>
  <c r="X176" i="3"/>
  <c r="U176" i="3"/>
  <c r="Q176" i="3"/>
  <c r="M176" i="3"/>
  <c r="J176" i="3"/>
  <c r="BQ175" i="3"/>
  <c r="BP175" i="3"/>
  <c r="BO175" i="3"/>
  <c r="BM175" i="3"/>
  <c r="BK175" i="3"/>
  <c r="BJ175" i="3"/>
  <c r="BI175" i="3"/>
  <c r="BG175" i="3"/>
  <c r="BE175" i="3"/>
  <c r="BD175" i="3"/>
  <c r="BA175" i="3"/>
  <c r="AZ175" i="3"/>
  <c r="AW175" i="3"/>
  <c r="AV175" i="3"/>
  <c r="AT175" i="3"/>
  <c r="AS175" i="3"/>
  <c r="AQ175" i="3"/>
  <c r="AP175" i="3"/>
  <c r="AO175" i="3"/>
  <c r="AJ175" i="3"/>
  <c r="AG175" i="3"/>
  <c r="AA175" i="3"/>
  <c r="X175" i="3"/>
  <c r="U175" i="3"/>
  <c r="Q175" i="3"/>
  <c r="P175" i="3"/>
  <c r="M175" i="3"/>
  <c r="J175" i="3"/>
  <c r="BQ174" i="3"/>
  <c r="BP174" i="3"/>
  <c r="BO174" i="3"/>
  <c r="BM174" i="3"/>
  <c r="BK174" i="3"/>
  <c r="BJ174" i="3"/>
  <c r="BI174" i="3"/>
  <c r="BG174" i="3"/>
  <c r="BE174" i="3"/>
  <c r="BD174" i="3"/>
  <c r="BA174" i="3"/>
  <c r="AZ174" i="3"/>
  <c r="AW174" i="3"/>
  <c r="AV174" i="3"/>
  <c r="AT174" i="3"/>
  <c r="AS174" i="3"/>
  <c r="AQ174" i="3"/>
  <c r="AP174" i="3"/>
  <c r="AO174" i="3"/>
  <c r="AJ174" i="3"/>
  <c r="AG174" i="3"/>
  <c r="AA174" i="3"/>
  <c r="X174" i="3"/>
  <c r="U174" i="3"/>
  <c r="Q174" i="3"/>
  <c r="M174" i="3"/>
  <c r="J174" i="3"/>
  <c r="BQ173" i="3"/>
  <c r="BP173" i="3"/>
  <c r="BO173" i="3"/>
  <c r="BM173" i="3"/>
  <c r="BK173" i="3"/>
  <c r="BJ173" i="3"/>
  <c r="BI173" i="3"/>
  <c r="BG173" i="3"/>
  <c r="BE173" i="3"/>
  <c r="BD173" i="3"/>
  <c r="BA173" i="3"/>
  <c r="AZ173" i="3"/>
  <c r="AW173" i="3"/>
  <c r="AV173" i="3"/>
  <c r="AT173" i="3"/>
  <c r="AS173" i="3"/>
  <c r="AQ173" i="3"/>
  <c r="AP173" i="3"/>
  <c r="AO173" i="3"/>
  <c r="AJ173" i="3"/>
  <c r="AG173" i="3"/>
  <c r="AA173" i="3"/>
  <c r="X173" i="3"/>
  <c r="U173" i="3"/>
  <c r="Q173" i="3"/>
  <c r="P173" i="3"/>
  <c r="M173" i="3"/>
  <c r="J173" i="3"/>
  <c r="BQ172" i="3"/>
  <c r="BP172" i="3"/>
  <c r="BO172" i="3"/>
  <c r="BM172" i="3"/>
  <c r="BK172" i="3"/>
  <c r="BJ172" i="3"/>
  <c r="BI172" i="3"/>
  <c r="BG172" i="3"/>
  <c r="BE172" i="3"/>
  <c r="BD172" i="3"/>
  <c r="BA172" i="3"/>
  <c r="AZ172" i="3"/>
  <c r="AW172" i="3"/>
  <c r="AV172" i="3"/>
  <c r="AT172" i="3"/>
  <c r="AS172" i="3"/>
  <c r="AQ172" i="3"/>
  <c r="AP172" i="3"/>
  <c r="AO172" i="3"/>
  <c r="AJ172" i="3"/>
  <c r="AG172" i="3"/>
  <c r="AA172" i="3"/>
  <c r="X172" i="3"/>
  <c r="U172" i="3"/>
  <c r="Q172" i="3"/>
  <c r="M172" i="3"/>
  <c r="J172" i="3"/>
  <c r="BQ171" i="3"/>
  <c r="BP171" i="3"/>
  <c r="BO171" i="3"/>
  <c r="BM171" i="3"/>
  <c r="BK171" i="3"/>
  <c r="BJ171" i="3"/>
  <c r="BI171" i="3"/>
  <c r="BG171" i="3"/>
  <c r="BE171" i="3"/>
  <c r="BD171" i="3"/>
  <c r="BA171" i="3"/>
  <c r="AZ171" i="3"/>
  <c r="AW171" i="3"/>
  <c r="AV171" i="3"/>
  <c r="AT171" i="3"/>
  <c r="AS171" i="3"/>
  <c r="AQ171" i="3"/>
  <c r="AP171" i="3"/>
  <c r="AO171" i="3"/>
  <c r="AJ171" i="3"/>
  <c r="AG171" i="3"/>
  <c r="AA171" i="3"/>
  <c r="X171" i="3"/>
  <c r="U171" i="3"/>
  <c r="T171" i="3"/>
  <c r="Q171" i="3"/>
  <c r="M171" i="3"/>
  <c r="J171" i="3"/>
  <c r="BQ170" i="3"/>
  <c r="BP170" i="3"/>
  <c r="BO170" i="3"/>
  <c r="BM170" i="3"/>
  <c r="BK170" i="3"/>
  <c r="BJ170" i="3"/>
  <c r="BG170" i="3"/>
  <c r="BH170" i="3" s="1"/>
  <c r="BI170" i="3" s="1"/>
  <c r="BE170" i="3"/>
  <c r="BD170" i="3"/>
  <c r="BA170" i="3"/>
  <c r="AZ170" i="3"/>
  <c r="AW170" i="3"/>
  <c r="AV170" i="3"/>
  <c r="AT170" i="3"/>
  <c r="AS170" i="3"/>
  <c r="AQ170" i="3"/>
  <c r="AP170" i="3"/>
  <c r="AO170" i="3"/>
  <c r="AJ170" i="3"/>
  <c r="AG170" i="3"/>
  <c r="Z170" i="3"/>
  <c r="AA170" i="3" s="1"/>
  <c r="X170" i="3"/>
  <c r="U170" i="3"/>
  <c r="T170" i="3"/>
  <c r="Q170" i="3"/>
  <c r="P170" i="3"/>
  <c r="M170" i="3"/>
  <c r="J170" i="3"/>
  <c r="BQ169" i="3"/>
  <c r="BP169" i="3"/>
  <c r="BO169" i="3"/>
  <c r="BM169" i="3"/>
  <c r="BK169" i="3"/>
  <c r="BJ169" i="3"/>
  <c r="BI169" i="3"/>
  <c r="BG169" i="3"/>
  <c r="BE169" i="3"/>
  <c r="BD169" i="3"/>
  <c r="BA169" i="3"/>
  <c r="AZ169" i="3"/>
  <c r="AW169" i="3"/>
  <c r="AV169" i="3"/>
  <c r="AT169" i="3"/>
  <c r="AS169" i="3"/>
  <c r="AQ169" i="3"/>
  <c r="AP169" i="3"/>
  <c r="AO169" i="3"/>
  <c r="AJ169" i="3"/>
  <c r="AG169" i="3"/>
  <c r="AA169" i="3"/>
  <c r="X169" i="3"/>
  <c r="U169" i="3"/>
  <c r="Q169" i="3"/>
  <c r="P169" i="3"/>
  <c r="M169" i="3"/>
  <c r="J169" i="3"/>
  <c r="BQ168" i="3"/>
  <c r="BP168" i="3"/>
  <c r="BO168" i="3"/>
  <c r="BM168" i="3"/>
  <c r="BK168" i="3"/>
  <c r="BJ168" i="3"/>
  <c r="BG168" i="3"/>
  <c r="BH168" i="3" s="1"/>
  <c r="BI168" i="3" s="1"/>
  <c r="BE168" i="3"/>
  <c r="BD168" i="3"/>
  <c r="BA168" i="3"/>
  <c r="AZ168" i="3"/>
  <c r="AW168" i="3"/>
  <c r="AV168" i="3"/>
  <c r="AT168" i="3"/>
  <c r="AS168" i="3"/>
  <c r="AQ168" i="3"/>
  <c r="AP168" i="3"/>
  <c r="AO168" i="3"/>
  <c r="AJ168" i="3"/>
  <c r="AG168" i="3"/>
  <c r="Z168" i="3"/>
  <c r="AA168" i="3" s="1"/>
  <c r="X168" i="3"/>
  <c r="U168" i="3"/>
  <c r="T168" i="3"/>
  <c r="Q168" i="3"/>
  <c r="P168" i="3"/>
  <c r="M168" i="3"/>
  <c r="J168" i="3"/>
  <c r="BQ167" i="3"/>
  <c r="BP167" i="3"/>
  <c r="BM167" i="3"/>
  <c r="BK167" i="3"/>
  <c r="BJ167" i="3"/>
  <c r="BG167" i="3"/>
  <c r="BH167" i="3" s="1"/>
  <c r="BI167" i="3" s="1"/>
  <c r="BE167" i="3"/>
  <c r="BD167" i="3"/>
  <c r="BA167" i="3"/>
  <c r="AZ167" i="3"/>
  <c r="AW167" i="3"/>
  <c r="AV167" i="3"/>
  <c r="AT167" i="3"/>
  <c r="AS167" i="3"/>
  <c r="AQ167" i="3"/>
  <c r="AP167" i="3"/>
  <c r="AO167" i="3"/>
  <c r="AJ167" i="3"/>
  <c r="AD167" i="3"/>
  <c r="AG167" i="3" s="1"/>
  <c r="Z167" i="3"/>
  <c r="AA167" i="3" s="1"/>
  <c r="X167" i="3"/>
  <c r="U167" i="3"/>
  <c r="T167" i="3"/>
  <c r="Q167" i="3"/>
  <c r="P167" i="3"/>
  <c r="M167" i="3"/>
  <c r="J167" i="3"/>
  <c r="BQ166" i="3"/>
  <c r="BP166" i="3"/>
  <c r="BM166" i="3"/>
  <c r="BK166" i="3"/>
  <c r="BJ166" i="3"/>
  <c r="BG166" i="3"/>
  <c r="BH166" i="3" s="1"/>
  <c r="BI166" i="3" s="1"/>
  <c r="BE166" i="3"/>
  <c r="BD166" i="3"/>
  <c r="BA166" i="3"/>
  <c r="AZ166" i="3"/>
  <c r="AW166" i="3"/>
  <c r="AV166" i="3"/>
  <c r="AT166" i="3"/>
  <c r="AS166" i="3"/>
  <c r="AQ166" i="3"/>
  <c r="AP166" i="3"/>
  <c r="AO166" i="3"/>
  <c r="AJ166" i="3"/>
  <c r="AD166" i="3"/>
  <c r="AG166" i="3" s="1"/>
  <c r="Z166" i="3"/>
  <c r="AA166" i="3" s="1"/>
  <c r="X166" i="3"/>
  <c r="U166" i="3"/>
  <c r="T166" i="3"/>
  <c r="Q166" i="3"/>
  <c r="P166" i="3"/>
  <c r="M166" i="3"/>
  <c r="J166" i="3"/>
  <c r="BQ165" i="3"/>
  <c r="BP165" i="3"/>
  <c r="BM165" i="3"/>
  <c r="BK165" i="3"/>
  <c r="BJ165" i="3"/>
  <c r="BG165" i="3"/>
  <c r="BH165" i="3" s="1"/>
  <c r="BI165" i="3" s="1"/>
  <c r="BE165" i="3"/>
  <c r="BD165" i="3"/>
  <c r="BA165" i="3"/>
  <c r="AZ165" i="3"/>
  <c r="AW165" i="3"/>
  <c r="AV165" i="3"/>
  <c r="AT165" i="3"/>
  <c r="AS165" i="3"/>
  <c r="AQ165" i="3"/>
  <c r="AP165" i="3"/>
  <c r="AO165" i="3"/>
  <c r="AJ165" i="3"/>
  <c r="AD165" i="3"/>
  <c r="AG165" i="3" s="1"/>
  <c r="Z165" i="3"/>
  <c r="AA165" i="3" s="1"/>
  <c r="X165" i="3"/>
  <c r="U165" i="3"/>
  <c r="T165" i="3"/>
  <c r="Q165" i="3"/>
  <c r="P165" i="3"/>
  <c r="M165" i="3"/>
  <c r="J165" i="3"/>
  <c r="BQ164" i="3"/>
  <c r="BP164" i="3"/>
  <c r="BM164" i="3"/>
  <c r="BK164" i="3"/>
  <c r="BJ164" i="3"/>
  <c r="BG164" i="3"/>
  <c r="BH164" i="3" s="1"/>
  <c r="BI164" i="3" s="1"/>
  <c r="BE164" i="3"/>
  <c r="BD164" i="3"/>
  <c r="BA164" i="3"/>
  <c r="AZ164" i="3"/>
  <c r="AW164" i="3"/>
  <c r="AV164" i="3"/>
  <c r="AT164" i="3"/>
  <c r="AS164" i="3"/>
  <c r="AQ164" i="3"/>
  <c r="AP164" i="3"/>
  <c r="AO164" i="3"/>
  <c r="AJ164" i="3"/>
  <c r="AD164" i="3"/>
  <c r="AG164" i="3" s="1"/>
  <c r="Z164" i="3"/>
  <c r="AA164" i="3" s="1"/>
  <c r="X164" i="3"/>
  <c r="U164" i="3"/>
  <c r="T164" i="3"/>
  <c r="Q164" i="3"/>
  <c r="P164" i="3"/>
  <c r="M164" i="3"/>
  <c r="J164" i="3"/>
  <c r="BQ163" i="3"/>
  <c r="BP163" i="3"/>
  <c r="BO163" i="3"/>
  <c r="BM163" i="3"/>
  <c r="BK163" i="3"/>
  <c r="BJ163" i="3"/>
  <c r="BI163" i="3"/>
  <c r="BG163" i="3"/>
  <c r="BE163" i="3"/>
  <c r="BD163" i="3"/>
  <c r="BA163" i="3"/>
  <c r="AZ163" i="3"/>
  <c r="AW163" i="3"/>
  <c r="AV163" i="3"/>
  <c r="AT163" i="3"/>
  <c r="AS163" i="3"/>
  <c r="AQ163" i="3"/>
  <c r="AP163" i="3"/>
  <c r="AO163" i="3"/>
  <c r="AJ163" i="3"/>
  <c r="AG163" i="3"/>
  <c r="AA163" i="3"/>
  <c r="X163" i="3"/>
  <c r="U163" i="3"/>
  <c r="Q163" i="3"/>
  <c r="P163" i="3"/>
  <c r="M163" i="3"/>
  <c r="J163" i="3"/>
  <c r="BQ162" i="3"/>
  <c r="BP162" i="3"/>
  <c r="BO162" i="3"/>
  <c r="BM162" i="3"/>
  <c r="BK162" i="3"/>
  <c r="BJ162" i="3"/>
  <c r="BI162" i="3"/>
  <c r="BG162" i="3"/>
  <c r="BE162" i="3"/>
  <c r="BD162" i="3"/>
  <c r="BA162" i="3"/>
  <c r="AZ162" i="3"/>
  <c r="AW162" i="3"/>
  <c r="AV162" i="3"/>
  <c r="AT162" i="3"/>
  <c r="AS162" i="3"/>
  <c r="AQ162" i="3"/>
  <c r="AP162" i="3"/>
  <c r="AO162" i="3"/>
  <c r="AJ162" i="3"/>
  <c r="AG162" i="3"/>
  <c r="AA162" i="3"/>
  <c r="X162" i="3"/>
  <c r="U162" i="3"/>
  <c r="Q162" i="3"/>
  <c r="P162" i="3"/>
  <c r="M162" i="3"/>
  <c r="J162" i="3"/>
  <c r="BQ161" i="3"/>
  <c r="BP161" i="3"/>
  <c r="BO161" i="3"/>
  <c r="BM161" i="3"/>
  <c r="BK161" i="3"/>
  <c r="BJ161" i="3"/>
  <c r="BG161" i="3"/>
  <c r="BH161" i="3" s="1"/>
  <c r="BI161" i="3" s="1"/>
  <c r="BE161" i="3"/>
  <c r="BD161" i="3"/>
  <c r="BA161" i="3"/>
  <c r="AZ161" i="3"/>
  <c r="AW161" i="3"/>
  <c r="AV161" i="3"/>
  <c r="AT161" i="3"/>
  <c r="AS161" i="3"/>
  <c r="AQ161" i="3"/>
  <c r="AP161" i="3"/>
  <c r="AO161" i="3"/>
  <c r="AJ161" i="3"/>
  <c r="AG161" i="3"/>
  <c r="Z161" i="3"/>
  <c r="AA161" i="3" s="1"/>
  <c r="X161" i="3"/>
  <c r="U161" i="3"/>
  <c r="T161" i="3"/>
  <c r="Q161" i="3"/>
  <c r="M161" i="3"/>
  <c r="J161" i="3"/>
  <c r="BQ160" i="3"/>
  <c r="BP160" i="3"/>
  <c r="BO160" i="3"/>
  <c r="BM160" i="3"/>
  <c r="BK160" i="3"/>
  <c r="BJ160" i="3"/>
  <c r="BG160" i="3"/>
  <c r="BH160" i="3" s="1"/>
  <c r="BI160" i="3" s="1"/>
  <c r="BE160" i="3"/>
  <c r="BD160" i="3"/>
  <c r="BA160" i="3"/>
  <c r="AZ160" i="3"/>
  <c r="AW160" i="3"/>
  <c r="AV160" i="3"/>
  <c r="AT160" i="3"/>
  <c r="AS160" i="3"/>
  <c r="AQ160" i="3"/>
  <c r="AP160" i="3"/>
  <c r="AO160" i="3"/>
  <c r="AJ160" i="3"/>
  <c r="AG160" i="3"/>
  <c r="Z160" i="3"/>
  <c r="AA160" i="3" s="1"/>
  <c r="X160" i="3"/>
  <c r="U160" i="3"/>
  <c r="T160" i="3"/>
  <c r="Q160" i="3"/>
  <c r="M160" i="3"/>
  <c r="J160" i="3"/>
  <c r="BQ159" i="3"/>
  <c r="BP159" i="3"/>
  <c r="BO159" i="3"/>
  <c r="BM159" i="3"/>
  <c r="BK159" i="3"/>
  <c r="BJ159" i="3"/>
  <c r="BI159" i="3"/>
  <c r="BG159" i="3"/>
  <c r="BE159" i="3"/>
  <c r="BD159" i="3"/>
  <c r="BA159" i="3"/>
  <c r="AZ159" i="3"/>
  <c r="AW159" i="3"/>
  <c r="AV159" i="3"/>
  <c r="AT159" i="3"/>
  <c r="AS159" i="3"/>
  <c r="AQ159" i="3"/>
  <c r="AP159" i="3"/>
  <c r="AO159" i="3"/>
  <c r="AJ159" i="3"/>
  <c r="AG159" i="3"/>
  <c r="AA159" i="3"/>
  <c r="X159" i="3"/>
  <c r="U159" i="3"/>
  <c r="T159" i="3"/>
  <c r="Q159" i="3"/>
  <c r="P159" i="3"/>
  <c r="M159" i="3"/>
  <c r="J159" i="3"/>
  <c r="BQ158" i="3"/>
  <c r="BP158" i="3"/>
  <c r="BM158" i="3"/>
  <c r="BK158" i="3"/>
  <c r="BJ158" i="3"/>
  <c r="BI158" i="3"/>
  <c r="BG158" i="3"/>
  <c r="BE158" i="3"/>
  <c r="BD158" i="3"/>
  <c r="BA158" i="3"/>
  <c r="AZ158" i="3"/>
  <c r="AW158" i="3"/>
  <c r="AV158" i="3"/>
  <c r="AT158" i="3"/>
  <c r="AS158" i="3"/>
  <c r="AQ158" i="3"/>
  <c r="AP158" i="3"/>
  <c r="AO158" i="3"/>
  <c r="AJ158" i="3"/>
  <c r="AD158" i="3"/>
  <c r="AG158" i="3" s="1"/>
  <c r="AA158" i="3"/>
  <c r="X158" i="3"/>
  <c r="U158" i="3"/>
  <c r="T158" i="3"/>
  <c r="Q158" i="3"/>
  <c r="M158" i="3"/>
  <c r="J158" i="3"/>
  <c r="BQ157" i="3"/>
  <c r="BP157" i="3"/>
  <c r="BM157" i="3"/>
  <c r="BK157" i="3"/>
  <c r="BJ157" i="3"/>
  <c r="BG157" i="3"/>
  <c r="BH157" i="3" s="1"/>
  <c r="BI157" i="3" s="1"/>
  <c r="BE157" i="3"/>
  <c r="BD157" i="3"/>
  <c r="BA157" i="3"/>
  <c r="AZ157" i="3"/>
  <c r="AW157" i="3"/>
  <c r="AV157" i="3"/>
  <c r="AT157" i="3"/>
  <c r="AS157" i="3"/>
  <c r="AQ157" i="3"/>
  <c r="AP157" i="3"/>
  <c r="AO157" i="3"/>
  <c r="AJ157" i="3"/>
  <c r="AD157" i="3"/>
  <c r="AG157" i="3" s="1"/>
  <c r="Z157" i="3"/>
  <c r="AA157" i="3" s="1"/>
  <c r="X157" i="3"/>
  <c r="U157" i="3"/>
  <c r="T157" i="3"/>
  <c r="Q157" i="3"/>
  <c r="P157" i="3"/>
  <c r="M157" i="3"/>
  <c r="J157" i="3"/>
  <c r="BQ156" i="3"/>
  <c r="BP156" i="3"/>
  <c r="BO156" i="3"/>
  <c r="BM156" i="3"/>
  <c r="BK156" i="3"/>
  <c r="BJ156" i="3"/>
  <c r="BI156" i="3"/>
  <c r="BG156" i="3"/>
  <c r="BE156" i="3"/>
  <c r="BD156" i="3"/>
  <c r="BA156" i="3"/>
  <c r="AZ156" i="3"/>
  <c r="AW156" i="3"/>
  <c r="AV156" i="3"/>
  <c r="AT156" i="3"/>
  <c r="AS156" i="3"/>
  <c r="AQ156" i="3"/>
  <c r="AP156" i="3"/>
  <c r="AO156" i="3"/>
  <c r="AJ156" i="3"/>
  <c r="AG156" i="3"/>
  <c r="AA156" i="3"/>
  <c r="X156" i="3"/>
  <c r="U156" i="3"/>
  <c r="T156" i="3"/>
  <c r="Q156" i="3"/>
  <c r="P156" i="3"/>
  <c r="M156" i="3"/>
  <c r="J156" i="3"/>
  <c r="BQ155" i="3"/>
  <c r="BP155" i="3"/>
  <c r="BO155" i="3"/>
  <c r="BM155" i="3"/>
  <c r="BK155" i="3"/>
  <c r="BJ155" i="3"/>
  <c r="BI155" i="3"/>
  <c r="BG155" i="3"/>
  <c r="BE155" i="3"/>
  <c r="BD155" i="3"/>
  <c r="BA155" i="3"/>
  <c r="AZ155" i="3"/>
  <c r="AW155" i="3"/>
  <c r="AV155" i="3"/>
  <c r="AT155" i="3"/>
  <c r="AS155" i="3"/>
  <c r="AQ155" i="3"/>
  <c r="AP155" i="3"/>
  <c r="AO155" i="3"/>
  <c r="AJ155" i="3"/>
  <c r="AG155" i="3"/>
  <c r="AA155" i="3"/>
  <c r="X155" i="3"/>
  <c r="U155" i="3"/>
  <c r="Q155" i="3"/>
  <c r="P155" i="3"/>
  <c r="M155" i="3"/>
  <c r="J155" i="3"/>
  <c r="BQ154" i="3"/>
  <c r="BP154" i="3"/>
  <c r="BO154" i="3"/>
  <c r="BM154" i="3"/>
  <c r="BK154" i="3"/>
  <c r="BJ154" i="3"/>
  <c r="BG154" i="3"/>
  <c r="BH154" i="3" s="1"/>
  <c r="BI154" i="3" s="1"/>
  <c r="BE154" i="3"/>
  <c r="BD154" i="3"/>
  <c r="BA154" i="3"/>
  <c r="AZ154" i="3"/>
  <c r="AW154" i="3"/>
  <c r="AV154" i="3"/>
  <c r="AT154" i="3"/>
  <c r="AS154" i="3"/>
  <c r="AQ154" i="3"/>
  <c r="AP154" i="3"/>
  <c r="AO154" i="3"/>
  <c r="AJ154" i="3"/>
  <c r="AG154" i="3"/>
  <c r="Z154" i="3"/>
  <c r="AA154" i="3" s="1"/>
  <c r="X154" i="3"/>
  <c r="U154" i="3"/>
  <c r="Q154" i="3"/>
  <c r="P154" i="3"/>
  <c r="M154" i="3"/>
  <c r="J154" i="3"/>
  <c r="BQ153" i="3"/>
  <c r="BP153" i="3"/>
  <c r="BO153" i="3"/>
  <c r="BM153" i="3"/>
  <c r="BK153" i="3"/>
  <c r="BJ153" i="3"/>
  <c r="BI153" i="3"/>
  <c r="BG153" i="3"/>
  <c r="BE153" i="3"/>
  <c r="BD153" i="3"/>
  <c r="BA153" i="3"/>
  <c r="AZ153" i="3"/>
  <c r="AW153" i="3"/>
  <c r="AV153" i="3"/>
  <c r="AT153" i="3"/>
  <c r="AS153" i="3"/>
  <c r="AQ153" i="3"/>
  <c r="AP153" i="3"/>
  <c r="AO153" i="3"/>
  <c r="AJ153" i="3"/>
  <c r="AG153" i="3"/>
  <c r="AA153" i="3"/>
  <c r="X153" i="3"/>
  <c r="U153" i="3"/>
  <c r="T153" i="3"/>
  <c r="Q153" i="3"/>
  <c r="M153" i="3"/>
  <c r="J153" i="3"/>
  <c r="BQ152" i="3"/>
  <c r="BP152" i="3"/>
  <c r="BO152" i="3"/>
  <c r="BM152" i="3"/>
  <c r="BK152" i="3"/>
  <c r="BJ152" i="3"/>
  <c r="BG152" i="3"/>
  <c r="BH152" i="3" s="1"/>
  <c r="BI152" i="3" s="1"/>
  <c r="BE152" i="3"/>
  <c r="BD152" i="3"/>
  <c r="BA152" i="3"/>
  <c r="AZ152" i="3"/>
  <c r="AW152" i="3"/>
  <c r="AV152" i="3"/>
  <c r="AT152" i="3"/>
  <c r="AS152" i="3"/>
  <c r="AQ152" i="3"/>
  <c r="AP152" i="3"/>
  <c r="AO152" i="3"/>
  <c r="AJ152" i="3"/>
  <c r="AG152" i="3"/>
  <c r="Z152" i="3"/>
  <c r="AA152" i="3" s="1"/>
  <c r="X152" i="3"/>
  <c r="U152" i="3"/>
  <c r="T152" i="3"/>
  <c r="Q152" i="3"/>
  <c r="M152" i="3"/>
  <c r="J152" i="3"/>
  <c r="BQ151" i="3"/>
  <c r="BP151" i="3"/>
  <c r="BO151" i="3"/>
  <c r="BM151" i="3"/>
  <c r="BK151" i="3"/>
  <c r="BJ151" i="3"/>
  <c r="BI151" i="3"/>
  <c r="BG151" i="3"/>
  <c r="BE151" i="3"/>
  <c r="BD151" i="3"/>
  <c r="BA151" i="3"/>
  <c r="AZ151" i="3"/>
  <c r="AW151" i="3"/>
  <c r="AV151" i="3"/>
  <c r="AT151" i="3"/>
  <c r="AS151" i="3"/>
  <c r="AQ151" i="3"/>
  <c r="AP151" i="3"/>
  <c r="AO151" i="3"/>
  <c r="AJ151" i="3"/>
  <c r="AG151" i="3"/>
  <c r="AA151" i="3"/>
  <c r="X151" i="3"/>
  <c r="U151" i="3"/>
  <c r="T151" i="3"/>
  <c r="Q151" i="3"/>
  <c r="P151" i="3"/>
  <c r="M151" i="3"/>
  <c r="J151" i="3"/>
  <c r="BQ150" i="3"/>
  <c r="BP150" i="3"/>
  <c r="BO150" i="3"/>
  <c r="BM150" i="3"/>
  <c r="BK150" i="3"/>
  <c r="BJ150" i="3"/>
  <c r="BI150" i="3"/>
  <c r="BG150" i="3"/>
  <c r="BE150" i="3"/>
  <c r="BD150" i="3"/>
  <c r="BA150" i="3"/>
  <c r="AZ150" i="3"/>
  <c r="AW150" i="3"/>
  <c r="AV150" i="3"/>
  <c r="AT150" i="3"/>
  <c r="AS150" i="3"/>
  <c r="AQ150" i="3"/>
  <c r="AP150" i="3"/>
  <c r="AO150" i="3"/>
  <c r="AJ150" i="3"/>
  <c r="AG150" i="3"/>
  <c r="AA150" i="3"/>
  <c r="X150" i="3"/>
  <c r="U150" i="3"/>
  <c r="T150" i="3"/>
  <c r="Q150" i="3"/>
  <c r="P150" i="3"/>
  <c r="M150" i="3"/>
  <c r="J150" i="3"/>
  <c r="BQ149" i="3"/>
  <c r="BP149" i="3"/>
  <c r="BO149" i="3"/>
  <c r="BM149" i="3"/>
  <c r="BK149" i="3"/>
  <c r="BJ149" i="3"/>
  <c r="BI149" i="3"/>
  <c r="BG149" i="3"/>
  <c r="BE149" i="3"/>
  <c r="BD149" i="3"/>
  <c r="BA149" i="3"/>
  <c r="AZ149" i="3"/>
  <c r="AW149" i="3"/>
  <c r="AV149" i="3"/>
  <c r="AT149" i="3"/>
  <c r="AS149" i="3"/>
  <c r="AQ149" i="3"/>
  <c r="AP149" i="3"/>
  <c r="AO149" i="3"/>
  <c r="AJ149" i="3"/>
  <c r="AG149" i="3"/>
  <c r="AA149" i="3"/>
  <c r="X149" i="3"/>
  <c r="U149" i="3"/>
  <c r="Q149" i="3"/>
  <c r="M149" i="3"/>
  <c r="J149" i="3"/>
  <c r="BQ148" i="3"/>
  <c r="BP148" i="3"/>
  <c r="BO148" i="3"/>
  <c r="BM148" i="3"/>
  <c r="BK148" i="3"/>
  <c r="BJ148" i="3"/>
  <c r="BG148" i="3"/>
  <c r="BH148" i="3" s="1"/>
  <c r="BI148" i="3" s="1"/>
  <c r="BE148" i="3"/>
  <c r="BD148" i="3"/>
  <c r="BA148" i="3"/>
  <c r="AZ148" i="3"/>
  <c r="AW148" i="3"/>
  <c r="AV148" i="3"/>
  <c r="AT148" i="3"/>
  <c r="AS148" i="3"/>
  <c r="AQ148" i="3"/>
  <c r="AP148" i="3"/>
  <c r="AO148" i="3"/>
  <c r="AJ148" i="3"/>
  <c r="AG148" i="3"/>
  <c r="Z148" i="3"/>
  <c r="AA148" i="3" s="1"/>
  <c r="X148" i="3"/>
  <c r="U148" i="3"/>
  <c r="T148" i="3"/>
  <c r="Q148" i="3"/>
  <c r="M148" i="3"/>
  <c r="J148" i="3"/>
  <c r="BQ147" i="3"/>
  <c r="BP147" i="3"/>
  <c r="BM147" i="3"/>
  <c r="BK147" i="3"/>
  <c r="BJ147" i="3"/>
  <c r="BG147" i="3"/>
  <c r="BH147" i="3" s="1"/>
  <c r="BI147" i="3" s="1"/>
  <c r="BE147" i="3"/>
  <c r="BD147" i="3"/>
  <c r="BA147" i="3"/>
  <c r="AZ147" i="3"/>
  <c r="AW147" i="3"/>
  <c r="AV147" i="3"/>
  <c r="AT147" i="3"/>
  <c r="AS147" i="3"/>
  <c r="AQ147" i="3"/>
  <c r="AP147" i="3"/>
  <c r="AO147" i="3"/>
  <c r="AJ147" i="3"/>
  <c r="AD147" i="3"/>
  <c r="AG147" i="3" s="1"/>
  <c r="Z147" i="3"/>
  <c r="AA147" i="3" s="1"/>
  <c r="X147" i="3"/>
  <c r="U147" i="3"/>
  <c r="T147" i="3"/>
  <c r="Q147" i="3"/>
  <c r="P147" i="3"/>
  <c r="M147" i="3"/>
  <c r="J147" i="3"/>
  <c r="BQ146" i="3"/>
  <c r="BP146" i="3"/>
  <c r="BM146" i="3"/>
  <c r="BK146" i="3"/>
  <c r="BJ146" i="3"/>
  <c r="BG146" i="3"/>
  <c r="BH146" i="3" s="1"/>
  <c r="BI146" i="3" s="1"/>
  <c r="BE146" i="3"/>
  <c r="BD146" i="3"/>
  <c r="BA146" i="3"/>
  <c r="AZ146" i="3"/>
  <c r="AW146" i="3"/>
  <c r="AV146" i="3"/>
  <c r="AT146" i="3"/>
  <c r="AS146" i="3"/>
  <c r="AQ146" i="3"/>
  <c r="AP146" i="3"/>
  <c r="AO146" i="3"/>
  <c r="AJ146" i="3"/>
  <c r="AD146" i="3"/>
  <c r="AG146" i="3" s="1"/>
  <c r="Z146" i="3"/>
  <c r="AA146" i="3" s="1"/>
  <c r="X146" i="3"/>
  <c r="U146" i="3"/>
  <c r="T146" i="3"/>
  <c r="Q146" i="3"/>
  <c r="P146" i="3"/>
  <c r="M146" i="3"/>
  <c r="J146" i="3"/>
  <c r="BQ145" i="3"/>
  <c r="BP145" i="3"/>
  <c r="BO145" i="3"/>
  <c r="BM145" i="3"/>
  <c r="BK145" i="3"/>
  <c r="BJ145" i="3"/>
  <c r="BG145" i="3"/>
  <c r="BH145" i="3" s="1"/>
  <c r="BI145" i="3" s="1"/>
  <c r="BE145" i="3"/>
  <c r="BD145" i="3"/>
  <c r="BA145" i="3"/>
  <c r="AZ145" i="3"/>
  <c r="AW145" i="3"/>
  <c r="AV145" i="3"/>
  <c r="AT145" i="3"/>
  <c r="AS145" i="3"/>
  <c r="AQ145" i="3"/>
  <c r="AP145" i="3"/>
  <c r="AO145" i="3"/>
  <c r="AJ145" i="3"/>
  <c r="AG145" i="3"/>
  <c r="Z145" i="3"/>
  <c r="AA145" i="3" s="1"/>
  <c r="X145" i="3"/>
  <c r="U145" i="3"/>
  <c r="T145" i="3"/>
  <c r="Q145" i="3"/>
  <c r="P145" i="3"/>
  <c r="M145" i="3"/>
  <c r="J145" i="3"/>
  <c r="BQ144" i="3"/>
  <c r="BP144" i="3"/>
  <c r="BO144" i="3"/>
  <c r="BM144" i="3"/>
  <c r="BK144" i="3"/>
  <c r="BJ144" i="3"/>
  <c r="BI144" i="3"/>
  <c r="BG144" i="3"/>
  <c r="BE144" i="3"/>
  <c r="BD144" i="3"/>
  <c r="BA144" i="3"/>
  <c r="AZ144" i="3"/>
  <c r="AW144" i="3"/>
  <c r="AV144" i="3"/>
  <c r="AT144" i="3"/>
  <c r="AS144" i="3"/>
  <c r="AQ144" i="3"/>
  <c r="AP144" i="3"/>
  <c r="AO144" i="3"/>
  <c r="AJ144" i="3"/>
  <c r="AG144" i="3"/>
  <c r="AA144" i="3"/>
  <c r="X144" i="3"/>
  <c r="U144" i="3"/>
  <c r="T144" i="3"/>
  <c r="Q144" i="3"/>
  <c r="P144" i="3"/>
  <c r="M144" i="3"/>
  <c r="J144" i="3"/>
  <c r="BQ143" i="3"/>
  <c r="BP143" i="3"/>
  <c r="BO143" i="3"/>
  <c r="BM143" i="3"/>
  <c r="BK143" i="3"/>
  <c r="BJ143" i="3"/>
  <c r="BI143" i="3"/>
  <c r="BG143" i="3"/>
  <c r="BE143" i="3"/>
  <c r="BD143" i="3"/>
  <c r="BA143" i="3"/>
  <c r="AZ143" i="3"/>
  <c r="AW143" i="3"/>
  <c r="AV143" i="3"/>
  <c r="AT143" i="3"/>
  <c r="AS143" i="3"/>
  <c r="AQ143" i="3"/>
  <c r="AP143" i="3"/>
  <c r="AO143" i="3"/>
  <c r="AJ143" i="3"/>
  <c r="AG143" i="3"/>
  <c r="AA143" i="3"/>
  <c r="X143" i="3"/>
  <c r="U143" i="3"/>
  <c r="T143" i="3"/>
  <c r="Q143" i="3"/>
  <c r="M143" i="3"/>
  <c r="J143" i="3"/>
  <c r="BQ142" i="3"/>
  <c r="BP142" i="3"/>
  <c r="BO142" i="3"/>
  <c r="BM142" i="3"/>
  <c r="BK142" i="3"/>
  <c r="BJ142" i="3"/>
  <c r="BI142" i="3"/>
  <c r="BG142" i="3"/>
  <c r="BE142" i="3"/>
  <c r="BD142" i="3"/>
  <c r="BA142" i="3"/>
  <c r="AZ142" i="3"/>
  <c r="AW142" i="3"/>
  <c r="AV142" i="3"/>
  <c r="AT142" i="3"/>
  <c r="AS142" i="3"/>
  <c r="AQ142" i="3"/>
  <c r="AP142" i="3"/>
  <c r="AO142" i="3"/>
  <c r="AJ142" i="3"/>
  <c r="AG142" i="3"/>
  <c r="AA142" i="3"/>
  <c r="X142" i="3"/>
  <c r="U142" i="3"/>
  <c r="Q142" i="3"/>
  <c r="P142" i="3"/>
  <c r="M142" i="3"/>
  <c r="J142" i="3"/>
  <c r="BQ141" i="3"/>
  <c r="BP141" i="3"/>
  <c r="BO141" i="3"/>
  <c r="BM141" i="3"/>
  <c r="BK141" i="3"/>
  <c r="BJ141" i="3"/>
  <c r="BI141" i="3"/>
  <c r="BG141" i="3"/>
  <c r="BE141" i="3"/>
  <c r="BD141" i="3"/>
  <c r="BA141" i="3"/>
  <c r="AZ141" i="3"/>
  <c r="AW141" i="3"/>
  <c r="AV141" i="3"/>
  <c r="AT141" i="3"/>
  <c r="AS141" i="3"/>
  <c r="AQ141" i="3"/>
  <c r="AP141" i="3"/>
  <c r="AO141" i="3"/>
  <c r="AJ141" i="3"/>
  <c r="AG141" i="3"/>
  <c r="AA141" i="3"/>
  <c r="X141" i="3"/>
  <c r="U141" i="3"/>
  <c r="Q141" i="3"/>
  <c r="P141" i="3"/>
  <c r="M141" i="3"/>
  <c r="J141" i="3"/>
  <c r="BQ140" i="3"/>
  <c r="BP140" i="3"/>
  <c r="BM140" i="3"/>
  <c r="BK140" i="3"/>
  <c r="BJ140" i="3"/>
  <c r="BG140" i="3"/>
  <c r="BH140" i="3" s="1"/>
  <c r="BI140" i="3" s="1"/>
  <c r="BE140" i="3"/>
  <c r="BD140" i="3"/>
  <c r="BA140" i="3"/>
  <c r="AZ140" i="3"/>
  <c r="AW140" i="3"/>
  <c r="AV140" i="3"/>
  <c r="AT140" i="3"/>
  <c r="AS140" i="3"/>
  <c r="AQ140" i="3"/>
  <c r="AP140" i="3"/>
  <c r="AO140" i="3"/>
  <c r="AJ140" i="3"/>
  <c r="AD140" i="3"/>
  <c r="AG140" i="3" s="1"/>
  <c r="Z140" i="3"/>
  <c r="AA140" i="3" s="1"/>
  <c r="X140" i="3"/>
  <c r="U140" i="3"/>
  <c r="T140" i="3"/>
  <c r="Q140" i="3"/>
  <c r="P140" i="3"/>
  <c r="M140" i="3"/>
  <c r="J140" i="3"/>
  <c r="BQ139" i="3"/>
  <c r="BP139" i="3"/>
  <c r="BO139" i="3"/>
  <c r="BM139" i="3"/>
  <c r="BK139" i="3"/>
  <c r="BJ139" i="3"/>
  <c r="BI139" i="3"/>
  <c r="BG139" i="3"/>
  <c r="BE139" i="3"/>
  <c r="BD139" i="3"/>
  <c r="BA139" i="3"/>
  <c r="AZ139" i="3"/>
  <c r="AW139" i="3"/>
  <c r="AV139" i="3"/>
  <c r="AT139" i="3"/>
  <c r="AS139" i="3"/>
  <c r="AQ139" i="3"/>
  <c r="AP139" i="3"/>
  <c r="AO139" i="3"/>
  <c r="AJ139" i="3"/>
  <c r="AG139" i="3"/>
  <c r="AA139" i="3"/>
  <c r="X139" i="3"/>
  <c r="U139" i="3"/>
  <c r="Q139" i="3"/>
  <c r="M139" i="3"/>
  <c r="J139" i="3"/>
  <c r="BQ138" i="3"/>
  <c r="BP138" i="3"/>
  <c r="BM138" i="3"/>
  <c r="BK138" i="3"/>
  <c r="BJ138" i="3"/>
  <c r="BI138" i="3"/>
  <c r="BG138" i="3"/>
  <c r="BE138" i="3"/>
  <c r="BD138" i="3"/>
  <c r="BA138" i="3"/>
  <c r="AZ138" i="3"/>
  <c r="AW138" i="3"/>
  <c r="AV138" i="3"/>
  <c r="AT138" i="3"/>
  <c r="AS138" i="3"/>
  <c r="AQ138" i="3"/>
  <c r="AP138" i="3"/>
  <c r="AO138" i="3"/>
  <c r="AJ138" i="3"/>
  <c r="AD138" i="3"/>
  <c r="AG138" i="3" s="1"/>
  <c r="AA138" i="3"/>
  <c r="X138" i="3"/>
  <c r="U138" i="3"/>
  <c r="T138" i="3"/>
  <c r="Q138" i="3"/>
  <c r="P138" i="3"/>
  <c r="M138" i="3"/>
  <c r="J138" i="3"/>
  <c r="BQ137" i="3"/>
  <c r="BP137" i="3"/>
  <c r="BO137" i="3"/>
  <c r="BM137" i="3"/>
  <c r="BK137" i="3"/>
  <c r="BJ137" i="3"/>
  <c r="BG137" i="3"/>
  <c r="BH137" i="3" s="1"/>
  <c r="BI137" i="3" s="1"/>
  <c r="BE137" i="3"/>
  <c r="BD137" i="3"/>
  <c r="BA137" i="3"/>
  <c r="AZ137" i="3"/>
  <c r="AW137" i="3"/>
  <c r="AV137" i="3"/>
  <c r="AT137" i="3"/>
  <c r="AS137" i="3"/>
  <c r="AQ137" i="3"/>
  <c r="AP137" i="3"/>
  <c r="AO137" i="3"/>
  <c r="AJ137" i="3"/>
  <c r="AG137" i="3"/>
  <c r="Z137" i="3"/>
  <c r="AA137" i="3" s="1"/>
  <c r="X137" i="3"/>
  <c r="U137" i="3"/>
  <c r="T137" i="3"/>
  <c r="Q137" i="3"/>
  <c r="M137" i="3"/>
  <c r="J137" i="3"/>
  <c r="BQ136" i="3"/>
  <c r="BP136" i="3"/>
  <c r="BM136" i="3"/>
  <c r="BK136" i="3"/>
  <c r="BJ136" i="3"/>
  <c r="BI136" i="3"/>
  <c r="BG136" i="3"/>
  <c r="BE136" i="3"/>
  <c r="BD136" i="3"/>
  <c r="BA136" i="3"/>
  <c r="AZ136" i="3"/>
  <c r="AW136" i="3"/>
  <c r="AV136" i="3"/>
  <c r="AT136" i="3"/>
  <c r="AS136" i="3"/>
  <c r="AQ136" i="3"/>
  <c r="AP136" i="3"/>
  <c r="AO136" i="3"/>
  <c r="AJ136" i="3"/>
  <c r="AD136" i="3"/>
  <c r="AG136" i="3" s="1"/>
  <c r="AA136" i="3"/>
  <c r="X136" i="3"/>
  <c r="U136" i="3"/>
  <c r="T136" i="3"/>
  <c r="Q136" i="3"/>
  <c r="P136" i="3"/>
  <c r="M136" i="3"/>
  <c r="J136" i="3"/>
  <c r="BQ135" i="3"/>
  <c r="BP135" i="3"/>
  <c r="BO135" i="3"/>
  <c r="BM135" i="3"/>
  <c r="BK135" i="3"/>
  <c r="BJ135" i="3"/>
  <c r="BI135" i="3"/>
  <c r="BG135" i="3"/>
  <c r="BE135" i="3"/>
  <c r="BD135" i="3"/>
  <c r="BA135" i="3"/>
  <c r="AZ135" i="3"/>
  <c r="AW135" i="3"/>
  <c r="AV135" i="3"/>
  <c r="AT135" i="3"/>
  <c r="AS135" i="3"/>
  <c r="AQ135" i="3"/>
  <c r="AP135" i="3"/>
  <c r="AO135" i="3"/>
  <c r="AJ135" i="3"/>
  <c r="AG135" i="3"/>
  <c r="AA135" i="3"/>
  <c r="X135" i="3"/>
  <c r="U135" i="3"/>
  <c r="Q135" i="3"/>
  <c r="P135" i="3"/>
  <c r="M135" i="3"/>
  <c r="J135" i="3"/>
  <c r="BQ134" i="3"/>
  <c r="BP134" i="3"/>
  <c r="BO134" i="3"/>
  <c r="BM134" i="3"/>
  <c r="BK134" i="3"/>
  <c r="BJ134" i="3"/>
  <c r="BI134" i="3"/>
  <c r="BG134" i="3"/>
  <c r="BE134" i="3"/>
  <c r="BD134" i="3"/>
  <c r="BA134" i="3"/>
  <c r="AZ134" i="3"/>
  <c r="AW134" i="3"/>
  <c r="AV134" i="3"/>
  <c r="AT134" i="3"/>
  <c r="AS134" i="3"/>
  <c r="AQ134" i="3"/>
  <c r="AP134" i="3"/>
  <c r="AO134" i="3"/>
  <c r="AJ134" i="3"/>
  <c r="AG134" i="3"/>
  <c r="AA134" i="3"/>
  <c r="X134" i="3"/>
  <c r="U134" i="3"/>
  <c r="Q134" i="3"/>
  <c r="M134" i="3"/>
  <c r="J134" i="3"/>
  <c r="BQ133" i="3"/>
  <c r="BP133" i="3"/>
  <c r="BM133" i="3"/>
  <c r="BK133" i="3"/>
  <c r="BJ133" i="3"/>
  <c r="BI133" i="3"/>
  <c r="BG133" i="3"/>
  <c r="BE133" i="3"/>
  <c r="BD133" i="3"/>
  <c r="BA133" i="3"/>
  <c r="AZ133" i="3"/>
  <c r="AW133" i="3"/>
  <c r="AV133" i="3"/>
  <c r="AT133" i="3"/>
  <c r="AS133" i="3"/>
  <c r="AQ133" i="3"/>
  <c r="AP133" i="3"/>
  <c r="AO133" i="3"/>
  <c r="AJ133" i="3"/>
  <c r="AD133" i="3"/>
  <c r="AG133" i="3" s="1"/>
  <c r="AA133" i="3"/>
  <c r="X133" i="3"/>
  <c r="U133" i="3"/>
  <c r="T133" i="3"/>
  <c r="Q133" i="3"/>
  <c r="M133" i="3"/>
  <c r="J133" i="3"/>
  <c r="BQ132" i="3"/>
  <c r="BP132" i="3"/>
  <c r="BM132" i="3"/>
  <c r="BK132" i="3"/>
  <c r="BJ132" i="3"/>
  <c r="BI132" i="3"/>
  <c r="BG132" i="3"/>
  <c r="BE132" i="3"/>
  <c r="BD132" i="3"/>
  <c r="BA132" i="3"/>
  <c r="AZ132" i="3"/>
  <c r="AW132" i="3"/>
  <c r="AV132" i="3"/>
  <c r="AT132" i="3"/>
  <c r="AS132" i="3"/>
  <c r="AQ132" i="3"/>
  <c r="AP132" i="3"/>
  <c r="AO132" i="3"/>
  <c r="AJ132" i="3"/>
  <c r="AD132" i="3"/>
  <c r="AG132" i="3" s="1"/>
  <c r="AA132" i="3"/>
  <c r="X132" i="3"/>
  <c r="U132" i="3"/>
  <c r="T132" i="3"/>
  <c r="Q132" i="3"/>
  <c r="P132" i="3"/>
  <c r="M132" i="3"/>
  <c r="J132" i="3"/>
  <c r="BQ131" i="3"/>
  <c r="BP131" i="3"/>
  <c r="BM131" i="3"/>
  <c r="BK131" i="3"/>
  <c r="BJ131" i="3"/>
  <c r="BI131" i="3"/>
  <c r="BG131" i="3"/>
  <c r="BE131" i="3"/>
  <c r="BD131" i="3"/>
  <c r="BA131" i="3"/>
  <c r="AZ131" i="3"/>
  <c r="AW131" i="3"/>
  <c r="AV131" i="3"/>
  <c r="AT131" i="3"/>
  <c r="AS131" i="3"/>
  <c r="AQ131" i="3"/>
  <c r="AP131" i="3"/>
  <c r="AO131" i="3"/>
  <c r="AJ131" i="3"/>
  <c r="AD131" i="3"/>
  <c r="AG131" i="3" s="1"/>
  <c r="AA131" i="3"/>
  <c r="X131" i="3"/>
  <c r="U131" i="3"/>
  <c r="T131" i="3"/>
  <c r="Q131" i="3"/>
  <c r="P131" i="3"/>
  <c r="M131" i="3"/>
  <c r="J131" i="3"/>
  <c r="BQ130" i="3"/>
  <c r="BP130" i="3"/>
  <c r="BO130" i="3"/>
  <c r="BM130" i="3"/>
  <c r="BK130" i="3"/>
  <c r="BJ130" i="3"/>
  <c r="BG130" i="3"/>
  <c r="BH130" i="3" s="1"/>
  <c r="BI130" i="3" s="1"/>
  <c r="BE130" i="3"/>
  <c r="BD130" i="3"/>
  <c r="BA130" i="3"/>
  <c r="AZ130" i="3"/>
  <c r="AW130" i="3"/>
  <c r="AV130" i="3"/>
  <c r="AT130" i="3"/>
  <c r="AS130" i="3"/>
  <c r="AQ130" i="3"/>
  <c r="AP130" i="3"/>
  <c r="AO130" i="3"/>
  <c r="AJ130" i="3"/>
  <c r="AG130" i="3"/>
  <c r="Z130" i="3"/>
  <c r="AA130" i="3" s="1"/>
  <c r="X130" i="3"/>
  <c r="U130" i="3"/>
  <c r="T130" i="3"/>
  <c r="Q130" i="3"/>
  <c r="P130" i="3"/>
  <c r="M130" i="3"/>
  <c r="J130" i="3"/>
  <c r="BQ129" i="3"/>
  <c r="BP129" i="3"/>
  <c r="BO129" i="3"/>
  <c r="BM129" i="3"/>
  <c r="BK129" i="3"/>
  <c r="BJ129" i="3"/>
  <c r="BI129" i="3"/>
  <c r="BG129" i="3"/>
  <c r="BE129" i="3"/>
  <c r="BD129" i="3"/>
  <c r="BA129" i="3"/>
  <c r="AZ129" i="3"/>
  <c r="AW129" i="3"/>
  <c r="AV129" i="3"/>
  <c r="AT129" i="3"/>
  <c r="AS129" i="3"/>
  <c r="AQ129" i="3"/>
  <c r="AP129" i="3"/>
  <c r="AO129" i="3"/>
  <c r="AJ129" i="3"/>
  <c r="AG129" i="3"/>
  <c r="AA129" i="3"/>
  <c r="X129" i="3"/>
  <c r="U129" i="3"/>
  <c r="T129" i="3"/>
  <c r="Q129" i="3"/>
  <c r="M129" i="3"/>
  <c r="J129" i="3"/>
  <c r="BQ128" i="3"/>
  <c r="BP128" i="3"/>
  <c r="BO128" i="3"/>
  <c r="BM128" i="3"/>
  <c r="BK128" i="3"/>
  <c r="BJ128" i="3"/>
  <c r="BI128" i="3"/>
  <c r="BG128" i="3"/>
  <c r="BE128" i="3"/>
  <c r="BD128" i="3"/>
  <c r="BA128" i="3"/>
  <c r="AZ128" i="3"/>
  <c r="AW128" i="3"/>
  <c r="AV128" i="3"/>
  <c r="AT128" i="3"/>
  <c r="AS128" i="3"/>
  <c r="AQ128" i="3"/>
  <c r="AP128" i="3"/>
  <c r="AO128" i="3"/>
  <c r="AJ128" i="3"/>
  <c r="AG128" i="3"/>
  <c r="AA128" i="3"/>
  <c r="X128" i="3"/>
  <c r="U128" i="3"/>
  <c r="T128" i="3"/>
  <c r="Q128" i="3"/>
  <c r="P128" i="3"/>
  <c r="M128" i="3"/>
  <c r="J128" i="3"/>
  <c r="BQ127" i="3"/>
  <c r="BP127" i="3"/>
  <c r="BO127" i="3"/>
  <c r="BM127" i="3"/>
  <c r="BK127" i="3"/>
  <c r="BJ127" i="3"/>
  <c r="BI127" i="3"/>
  <c r="BG127" i="3"/>
  <c r="BE127" i="3"/>
  <c r="BD127" i="3"/>
  <c r="BA127" i="3"/>
  <c r="AZ127" i="3"/>
  <c r="AW127" i="3"/>
  <c r="AV127" i="3"/>
  <c r="AT127" i="3"/>
  <c r="AS127" i="3"/>
  <c r="AQ127" i="3"/>
  <c r="AP127" i="3"/>
  <c r="AO127" i="3"/>
  <c r="AJ127" i="3"/>
  <c r="AG127" i="3"/>
  <c r="AA127" i="3"/>
  <c r="X127" i="3"/>
  <c r="U127" i="3"/>
  <c r="Q127" i="3"/>
  <c r="P127" i="3"/>
  <c r="M127" i="3"/>
  <c r="J127" i="3"/>
  <c r="BQ126" i="3"/>
  <c r="BP126" i="3"/>
  <c r="BO126" i="3"/>
  <c r="BM126" i="3"/>
  <c r="BK126" i="3"/>
  <c r="BJ126" i="3"/>
  <c r="BI126" i="3"/>
  <c r="BG126" i="3"/>
  <c r="BE126" i="3"/>
  <c r="BD126" i="3"/>
  <c r="BA126" i="3"/>
  <c r="AZ126" i="3"/>
  <c r="AW126" i="3"/>
  <c r="AV126" i="3"/>
  <c r="AT126" i="3"/>
  <c r="AS126" i="3"/>
  <c r="AQ126" i="3"/>
  <c r="AP126" i="3"/>
  <c r="AO126" i="3"/>
  <c r="AJ126" i="3"/>
  <c r="AG126" i="3"/>
  <c r="AA126" i="3"/>
  <c r="X126" i="3"/>
  <c r="U126" i="3"/>
  <c r="Q126" i="3"/>
  <c r="M126" i="3"/>
  <c r="J126" i="3"/>
  <c r="BQ125" i="3"/>
  <c r="BP125" i="3"/>
  <c r="BO125" i="3"/>
  <c r="BM125" i="3"/>
  <c r="BK125" i="3"/>
  <c r="BJ125" i="3"/>
  <c r="BI125" i="3"/>
  <c r="BG125" i="3"/>
  <c r="BE125" i="3"/>
  <c r="BD125" i="3"/>
  <c r="BA125" i="3"/>
  <c r="AZ125" i="3"/>
  <c r="AW125" i="3"/>
  <c r="AV125" i="3"/>
  <c r="AT125" i="3"/>
  <c r="AS125" i="3"/>
  <c r="AQ125" i="3"/>
  <c r="AP125" i="3"/>
  <c r="AO125" i="3"/>
  <c r="AJ125" i="3"/>
  <c r="AG125" i="3"/>
  <c r="AA125" i="3"/>
  <c r="X125" i="3"/>
  <c r="U125" i="3"/>
  <c r="Q125" i="3"/>
  <c r="M125" i="3"/>
  <c r="J125" i="3"/>
  <c r="BQ124" i="3"/>
  <c r="BP124" i="3"/>
  <c r="BO124" i="3"/>
  <c r="BM124" i="3"/>
  <c r="BK124" i="3"/>
  <c r="BJ124" i="3"/>
  <c r="BI124" i="3"/>
  <c r="BG124" i="3"/>
  <c r="BE124" i="3"/>
  <c r="BD124" i="3"/>
  <c r="BA124" i="3"/>
  <c r="AZ124" i="3"/>
  <c r="AW124" i="3"/>
  <c r="AV124" i="3"/>
  <c r="AT124" i="3"/>
  <c r="AS124" i="3"/>
  <c r="AQ124" i="3"/>
  <c r="AP124" i="3"/>
  <c r="AO124" i="3"/>
  <c r="AJ124" i="3"/>
  <c r="AG124" i="3"/>
  <c r="AA124" i="3"/>
  <c r="X124" i="3"/>
  <c r="U124" i="3"/>
  <c r="Q124" i="3"/>
  <c r="M124" i="3"/>
  <c r="J124" i="3"/>
  <c r="BQ123" i="3"/>
  <c r="BP123" i="3"/>
  <c r="BM123" i="3"/>
  <c r="BK123" i="3"/>
  <c r="BJ123" i="3"/>
  <c r="BI123" i="3"/>
  <c r="BG123" i="3"/>
  <c r="BE123" i="3"/>
  <c r="BD123" i="3"/>
  <c r="BA123" i="3"/>
  <c r="AZ123" i="3"/>
  <c r="AW123" i="3"/>
  <c r="AV123" i="3"/>
  <c r="AT123" i="3"/>
  <c r="AS123" i="3"/>
  <c r="AQ123" i="3"/>
  <c r="AP123" i="3"/>
  <c r="AO123" i="3"/>
  <c r="AJ123" i="3"/>
  <c r="AD123" i="3"/>
  <c r="AG123" i="3" s="1"/>
  <c r="AA123" i="3"/>
  <c r="X123" i="3"/>
  <c r="U123" i="3"/>
  <c r="T123" i="3"/>
  <c r="Q123" i="3"/>
  <c r="P123" i="3"/>
  <c r="M123" i="3"/>
  <c r="J123" i="3"/>
  <c r="BQ122" i="3"/>
  <c r="BP122" i="3"/>
  <c r="BM122" i="3"/>
  <c r="BK122" i="3"/>
  <c r="BJ122" i="3"/>
  <c r="BG122" i="3"/>
  <c r="BH122" i="3" s="1"/>
  <c r="BI122" i="3" s="1"/>
  <c r="BE122" i="3"/>
  <c r="BD122" i="3"/>
  <c r="BA122" i="3"/>
  <c r="AZ122" i="3"/>
  <c r="AW122" i="3"/>
  <c r="AV122" i="3"/>
  <c r="AT122" i="3"/>
  <c r="AS122" i="3"/>
  <c r="AQ122" i="3"/>
  <c r="AP122" i="3"/>
  <c r="AO122" i="3"/>
  <c r="AJ122" i="3"/>
  <c r="AD122" i="3"/>
  <c r="AG122" i="3" s="1"/>
  <c r="Z122" i="3"/>
  <c r="AA122" i="3" s="1"/>
  <c r="X122" i="3"/>
  <c r="U122" i="3"/>
  <c r="T122" i="3"/>
  <c r="Q122" i="3"/>
  <c r="M122" i="3"/>
  <c r="J122" i="3"/>
  <c r="BQ121" i="3"/>
  <c r="BP121" i="3"/>
  <c r="BM121" i="3"/>
  <c r="BK121" i="3"/>
  <c r="BJ121" i="3"/>
  <c r="BG121" i="3"/>
  <c r="BH121" i="3" s="1"/>
  <c r="BI121" i="3" s="1"/>
  <c r="BE121" i="3"/>
  <c r="BD121" i="3"/>
  <c r="BA121" i="3"/>
  <c r="AZ121" i="3"/>
  <c r="AW121" i="3"/>
  <c r="AV121" i="3"/>
  <c r="AT121" i="3"/>
  <c r="AS121" i="3"/>
  <c r="AQ121" i="3"/>
  <c r="AP121" i="3"/>
  <c r="AO121" i="3"/>
  <c r="AJ121" i="3"/>
  <c r="AD121" i="3"/>
  <c r="AG121" i="3" s="1"/>
  <c r="Z121" i="3"/>
  <c r="AA121" i="3" s="1"/>
  <c r="X121" i="3"/>
  <c r="U121" i="3"/>
  <c r="T121" i="3"/>
  <c r="Q121" i="3"/>
  <c r="M121" i="3"/>
  <c r="J121" i="3"/>
  <c r="BQ120" i="3"/>
  <c r="BP120" i="3"/>
  <c r="BM120" i="3"/>
  <c r="BK120" i="3"/>
  <c r="BJ120" i="3"/>
  <c r="BI120" i="3"/>
  <c r="BG120" i="3"/>
  <c r="BE120" i="3"/>
  <c r="BD120" i="3"/>
  <c r="BA120" i="3"/>
  <c r="AZ120" i="3"/>
  <c r="AW120" i="3"/>
  <c r="AV120" i="3"/>
  <c r="AT120" i="3"/>
  <c r="AS120" i="3"/>
  <c r="AQ120" i="3"/>
  <c r="AP120" i="3"/>
  <c r="AO120" i="3"/>
  <c r="AJ120" i="3"/>
  <c r="AD120" i="3"/>
  <c r="AG120" i="3" s="1"/>
  <c r="AA120" i="3"/>
  <c r="X120" i="3"/>
  <c r="U120" i="3"/>
  <c r="T120" i="3"/>
  <c r="Q120" i="3"/>
  <c r="P120" i="3"/>
  <c r="M120" i="3"/>
  <c r="J120" i="3"/>
  <c r="BQ119" i="3"/>
  <c r="BP119" i="3"/>
  <c r="BM119" i="3"/>
  <c r="BK119" i="3"/>
  <c r="BJ119" i="3"/>
  <c r="BI119" i="3"/>
  <c r="BG119" i="3"/>
  <c r="BE119" i="3"/>
  <c r="BD119" i="3"/>
  <c r="BA119" i="3"/>
  <c r="AZ119" i="3"/>
  <c r="AW119" i="3"/>
  <c r="AV119" i="3"/>
  <c r="AT119" i="3"/>
  <c r="AS119" i="3"/>
  <c r="AQ119" i="3"/>
  <c r="AP119" i="3"/>
  <c r="AO119" i="3"/>
  <c r="AJ119" i="3"/>
  <c r="AD119" i="3"/>
  <c r="AG119" i="3" s="1"/>
  <c r="AA119" i="3"/>
  <c r="X119" i="3"/>
  <c r="U119" i="3"/>
  <c r="T119" i="3"/>
  <c r="Q119" i="3"/>
  <c r="P119" i="3"/>
  <c r="M119" i="3"/>
  <c r="J119" i="3"/>
  <c r="BQ118" i="3"/>
  <c r="BP118" i="3"/>
  <c r="BM118" i="3"/>
  <c r="BK118" i="3"/>
  <c r="BJ118" i="3"/>
  <c r="BI118" i="3"/>
  <c r="BG118" i="3"/>
  <c r="BE118" i="3"/>
  <c r="BD118" i="3"/>
  <c r="BA118" i="3"/>
  <c r="AZ118" i="3"/>
  <c r="AW118" i="3"/>
  <c r="AV118" i="3"/>
  <c r="AT118" i="3"/>
  <c r="AS118" i="3"/>
  <c r="AQ118" i="3"/>
  <c r="AP118" i="3"/>
  <c r="AO118" i="3"/>
  <c r="AJ118" i="3"/>
  <c r="AD118" i="3"/>
  <c r="AG118" i="3" s="1"/>
  <c r="AA118" i="3"/>
  <c r="X118" i="3"/>
  <c r="U118" i="3"/>
  <c r="T118" i="3"/>
  <c r="Q118" i="3"/>
  <c r="M118" i="3"/>
  <c r="J118" i="3"/>
  <c r="BQ117" i="3"/>
  <c r="BP117" i="3"/>
  <c r="BO117" i="3"/>
  <c r="BM117" i="3"/>
  <c r="BK117" i="3"/>
  <c r="BJ117" i="3"/>
  <c r="BI117" i="3"/>
  <c r="BG117" i="3"/>
  <c r="BE117" i="3"/>
  <c r="BD117" i="3"/>
  <c r="BA117" i="3"/>
  <c r="AZ117" i="3"/>
  <c r="AW117" i="3"/>
  <c r="AV117" i="3"/>
  <c r="AT117" i="3"/>
  <c r="AS117" i="3"/>
  <c r="AQ117" i="3"/>
  <c r="AP117" i="3"/>
  <c r="AO117" i="3"/>
  <c r="AJ117" i="3"/>
  <c r="AG117" i="3"/>
  <c r="AA117" i="3"/>
  <c r="X117" i="3"/>
  <c r="U117" i="3"/>
  <c r="T117" i="3"/>
  <c r="Q117" i="3"/>
  <c r="P117" i="3"/>
  <c r="M117" i="3"/>
  <c r="J117" i="3"/>
  <c r="BQ116" i="3"/>
  <c r="BP116" i="3"/>
  <c r="BO116" i="3"/>
  <c r="BM116" i="3"/>
  <c r="BK116" i="3"/>
  <c r="BJ116" i="3"/>
  <c r="BI116" i="3"/>
  <c r="BG116" i="3"/>
  <c r="BE116" i="3"/>
  <c r="BD116" i="3"/>
  <c r="BA116" i="3"/>
  <c r="AZ116" i="3"/>
  <c r="AW116" i="3"/>
  <c r="AV116" i="3"/>
  <c r="AT116" i="3"/>
  <c r="AS116" i="3"/>
  <c r="AQ116" i="3"/>
  <c r="AP116" i="3"/>
  <c r="AO116" i="3"/>
  <c r="AJ116" i="3"/>
  <c r="AG116" i="3"/>
  <c r="AA116" i="3"/>
  <c r="X116" i="3"/>
  <c r="U116" i="3"/>
  <c r="T116" i="3"/>
  <c r="Q116" i="3"/>
  <c r="M116" i="3"/>
  <c r="J116" i="3"/>
  <c r="BQ115" i="3"/>
  <c r="BP115" i="3"/>
  <c r="BM115" i="3"/>
  <c r="BK115" i="3"/>
  <c r="BJ115" i="3"/>
  <c r="BI115" i="3"/>
  <c r="BG115" i="3"/>
  <c r="BE115" i="3"/>
  <c r="BD115" i="3"/>
  <c r="BA115" i="3"/>
  <c r="AZ115" i="3"/>
  <c r="AW115" i="3"/>
  <c r="AV115" i="3"/>
  <c r="AT115" i="3"/>
  <c r="AS115" i="3"/>
  <c r="AQ115" i="3"/>
  <c r="AP115" i="3"/>
  <c r="AO115" i="3"/>
  <c r="AJ115" i="3"/>
  <c r="AD115" i="3"/>
  <c r="AG115" i="3" s="1"/>
  <c r="AA115" i="3"/>
  <c r="X115" i="3"/>
  <c r="U115" i="3"/>
  <c r="T115" i="3"/>
  <c r="Q115" i="3"/>
  <c r="P115" i="3"/>
  <c r="M115" i="3"/>
  <c r="J115" i="3"/>
  <c r="BQ114" i="3"/>
  <c r="BP114" i="3"/>
  <c r="BM114" i="3"/>
  <c r="BK114" i="3"/>
  <c r="BJ114" i="3"/>
  <c r="BI114" i="3"/>
  <c r="BG114" i="3"/>
  <c r="BE114" i="3"/>
  <c r="BD114" i="3"/>
  <c r="BA114" i="3"/>
  <c r="AZ114" i="3"/>
  <c r="AW114" i="3"/>
  <c r="AV114" i="3"/>
  <c r="AT114" i="3"/>
  <c r="AS114" i="3"/>
  <c r="AQ114" i="3"/>
  <c r="AP114" i="3"/>
  <c r="AO114" i="3"/>
  <c r="AJ114" i="3"/>
  <c r="AD114" i="3"/>
  <c r="AG114" i="3" s="1"/>
  <c r="AA114" i="3"/>
  <c r="X114" i="3"/>
  <c r="U114" i="3"/>
  <c r="T114" i="3"/>
  <c r="Q114" i="3"/>
  <c r="P114" i="3"/>
  <c r="M114" i="3"/>
  <c r="J114" i="3"/>
  <c r="BQ113" i="3"/>
  <c r="BP113" i="3"/>
  <c r="BO113" i="3"/>
  <c r="BM113" i="3"/>
  <c r="BK113" i="3"/>
  <c r="BJ113" i="3"/>
  <c r="BI113" i="3"/>
  <c r="BG113" i="3"/>
  <c r="BE113" i="3"/>
  <c r="BD113" i="3"/>
  <c r="BA113" i="3"/>
  <c r="AZ113" i="3"/>
  <c r="AW113" i="3"/>
  <c r="AV113" i="3"/>
  <c r="AT113" i="3"/>
  <c r="AS113" i="3"/>
  <c r="AQ113" i="3"/>
  <c r="AP113" i="3"/>
  <c r="AO113" i="3"/>
  <c r="AJ113" i="3"/>
  <c r="AG113" i="3"/>
  <c r="AA113" i="3"/>
  <c r="X113" i="3"/>
  <c r="U113" i="3"/>
  <c r="T113" i="3"/>
  <c r="Q113" i="3"/>
  <c r="P113" i="3"/>
  <c r="M113" i="3"/>
  <c r="J113" i="3"/>
  <c r="BQ112" i="3"/>
  <c r="BP112" i="3"/>
  <c r="BM112" i="3"/>
  <c r="BK112" i="3"/>
  <c r="BJ112" i="3"/>
  <c r="BI112" i="3"/>
  <c r="BG112" i="3"/>
  <c r="BE112" i="3"/>
  <c r="BD112" i="3"/>
  <c r="BA112" i="3"/>
  <c r="AZ112" i="3"/>
  <c r="AW112" i="3"/>
  <c r="AV112" i="3"/>
  <c r="AT112" i="3"/>
  <c r="AS112" i="3"/>
  <c r="AQ112" i="3"/>
  <c r="AP112" i="3"/>
  <c r="AO112" i="3"/>
  <c r="AJ112" i="3"/>
  <c r="AD112" i="3"/>
  <c r="AG112" i="3" s="1"/>
  <c r="AA112" i="3"/>
  <c r="X112" i="3"/>
  <c r="U112" i="3"/>
  <c r="T112" i="3"/>
  <c r="Q112" i="3"/>
  <c r="P112" i="3"/>
  <c r="M112" i="3"/>
  <c r="J112" i="3"/>
  <c r="BQ111" i="3"/>
  <c r="BP111" i="3"/>
  <c r="BO111" i="3"/>
  <c r="BM111" i="3"/>
  <c r="BK111" i="3"/>
  <c r="BJ111" i="3"/>
  <c r="BI111" i="3"/>
  <c r="BG111" i="3"/>
  <c r="BE111" i="3"/>
  <c r="BD111" i="3"/>
  <c r="BA111" i="3"/>
  <c r="AZ111" i="3"/>
  <c r="AW111" i="3"/>
  <c r="AV111" i="3"/>
  <c r="AT111" i="3"/>
  <c r="AS111" i="3"/>
  <c r="AQ111" i="3"/>
  <c r="AP111" i="3"/>
  <c r="AO111" i="3"/>
  <c r="AJ111" i="3"/>
  <c r="AG111" i="3"/>
  <c r="AA111" i="3"/>
  <c r="X111" i="3"/>
  <c r="U111" i="3"/>
  <c r="Q111" i="3"/>
  <c r="M111" i="3"/>
  <c r="J111" i="3"/>
  <c r="BQ110" i="3"/>
  <c r="BP110" i="3"/>
  <c r="BO110" i="3"/>
  <c r="BM110" i="3"/>
  <c r="BK110" i="3"/>
  <c r="BJ110" i="3"/>
  <c r="BG110" i="3"/>
  <c r="BH110" i="3" s="1"/>
  <c r="BI110" i="3" s="1"/>
  <c r="BE110" i="3"/>
  <c r="BD110" i="3"/>
  <c r="BA110" i="3"/>
  <c r="AZ110" i="3"/>
  <c r="AW110" i="3"/>
  <c r="AV110" i="3"/>
  <c r="AT110" i="3"/>
  <c r="AS110" i="3"/>
  <c r="AQ110" i="3"/>
  <c r="AP110" i="3"/>
  <c r="AO110" i="3"/>
  <c r="AJ110" i="3"/>
  <c r="AG110" i="3"/>
  <c r="Z110" i="3"/>
  <c r="AA110" i="3" s="1"/>
  <c r="X110" i="3"/>
  <c r="U110" i="3"/>
  <c r="T110" i="3"/>
  <c r="Q110" i="3"/>
  <c r="P110" i="3"/>
  <c r="M110" i="3"/>
  <c r="J110" i="3"/>
  <c r="BQ109" i="3"/>
  <c r="BP109" i="3"/>
  <c r="BO109" i="3"/>
  <c r="BM109" i="3"/>
  <c r="BK109" i="3"/>
  <c r="BJ109" i="3"/>
  <c r="BG109" i="3"/>
  <c r="BH109" i="3" s="1"/>
  <c r="BI109" i="3" s="1"/>
  <c r="BE109" i="3"/>
  <c r="BD109" i="3"/>
  <c r="BA109" i="3"/>
  <c r="AZ109" i="3"/>
  <c r="AW109" i="3"/>
  <c r="AV109" i="3"/>
  <c r="AT109" i="3"/>
  <c r="AS109" i="3"/>
  <c r="AQ109" i="3"/>
  <c r="AP109" i="3"/>
  <c r="AO109" i="3"/>
  <c r="AJ109" i="3"/>
  <c r="AG109" i="3"/>
  <c r="Z109" i="3"/>
  <c r="AA109" i="3" s="1"/>
  <c r="X109" i="3"/>
  <c r="U109" i="3"/>
  <c r="T109" i="3"/>
  <c r="Q109" i="3"/>
  <c r="M109" i="3"/>
  <c r="J109" i="3"/>
  <c r="BQ108" i="3"/>
  <c r="BP108" i="3"/>
  <c r="BO108" i="3"/>
  <c r="BM108" i="3"/>
  <c r="BK108" i="3"/>
  <c r="BJ108" i="3"/>
  <c r="BI108" i="3"/>
  <c r="BG108" i="3"/>
  <c r="BE108" i="3"/>
  <c r="BD108" i="3"/>
  <c r="BA108" i="3"/>
  <c r="AZ108" i="3"/>
  <c r="AW108" i="3"/>
  <c r="AV108" i="3"/>
  <c r="AT108" i="3"/>
  <c r="AS108" i="3"/>
  <c r="AQ108" i="3"/>
  <c r="AP108" i="3"/>
  <c r="AO108" i="3"/>
  <c r="AJ108" i="3"/>
  <c r="AG108" i="3"/>
  <c r="AA108" i="3"/>
  <c r="X108" i="3"/>
  <c r="U108" i="3"/>
  <c r="Q108" i="3"/>
  <c r="M108" i="3"/>
  <c r="J108" i="3"/>
  <c r="BQ107" i="3"/>
  <c r="BP107" i="3"/>
  <c r="BO107" i="3"/>
  <c r="BM107" i="3"/>
  <c r="BK107" i="3"/>
  <c r="BJ107" i="3"/>
  <c r="BG107" i="3"/>
  <c r="BH107" i="3" s="1"/>
  <c r="BI107" i="3" s="1"/>
  <c r="BE107" i="3"/>
  <c r="BD107" i="3"/>
  <c r="BA107" i="3"/>
  <c r="AZ107" i="3"/>
  <c r="AW107" i="3"/>
  <c r="AV107" i="3"/>
  <c r="AT107" i="3"/>
  <c r="AS107" i="3"/>
  <c r="AQ107" i="3"/>
  <c r="AP107" i="3"/>
  <c r="AO107" i="3"/>
  <c r="AJ107" i="3"/>
  <c r="AG107" i="3"/>
  <c r="Z107" i="3"/>
  <c r="AA107" i="3" s="1"/>
  <c r="X107" i="3"/>
  <c r="U107" i="3"/>
  <c r="T107" i="3"/>
  <c r="Q107" i="3"/>
  <c r="P107" i="3"/>
  <c r="M107" i="3"/>
  <c r="J107" i="3"/>
  <c r="BQ106" i="3"/>
  <c r="BP106" i="3"/>
  <c r="BM106" i="3"/>
  <c r="BK106" i="3"/>
  <c r="BJ106" i="3"/>
  <c r="BI106" i="3"/>
  <c r="BG106" i="3"/>
  <c r="BE106" i="3"/>
  <c r="BD106" i="3"/>
  <c r="BA106" i="3"/>
  <c r="AZ106" i="3"/>
  <c r="AW106" i="3"/>
  <c r="AV106" i="3"/>
  <c r="AT106" i="3"/>
  <c r="AS106" i="3"/>
  <c r="AQ106" i="3"/>
  <c r="AP106" i="3"/>
  <c r="AO106" i="3"/>
  <c r="AJ106" i="3"/>
  <c r="AD106" i="3"/>
  <c r="AG106" i="3" s="1"/>
  <c r="AA106" i="3"/>
  <c r="X106" i="3"/>
  <c r="U106" i="3"/>
  <c r="T106" i="3"/>
  <c r="Q106" i="3"/>
  <c r="M106" i="3"/>
  <c r="J106" i="3"/>
  <c r="BQ105" i="3"/>
  <c r="BP105" i="3"/>
  <c r="BO105" i="3"/>
  <c r="BM105" i="3"/>
  <c r="BK105" i="3"/>
  <c r="BJ105" i="3"/>
  <c r="BI105" i="3"/>
  <c r="BG105" i="3"/>
  <c r="BE105" i="3"/>
  <c r="BD105" i="3"/>
  <c r="BA105" i="3"/>
  <c r="AZ105" i="3"/>
  <c r="AW105" i="3"/>
  <c r="AV105" i="3"/>
  <c r="AT105" i="3"/>
  <c r="AS105" i="3"/>
  <c r="AQ105" i="3"/>
  <c r="AP105" i="3"/>
  <c r="AO105" i="3"/>
  <c r="AJ105" i="3"/>
  <c r="AG105" i="3"/>
  <c r="AA105" i="3"/>
  <c r="X105" i="3"/>
  <c r="U105" i="3"/>
  <c r="Q105" i="3"/>
  <c r="M105" i="3"/>
  <c r="J105" i="3"/>
  <c r="BQ104" i="3"/>
  <c r="BP104" i="3"/>
  <c r="BO104" i="3"/>
  <c r="BM104" i="3"/>
  <c r="BK104" i="3"/>
  <c r="BJ104" i="3"/>
  <c r="BG104" i="3"/>
  <c r="BH104" i="3" s="1"/>
  <c r="BI104" i="3" s="1"/>
  <c r="BE104" i="3"/>
  <c r="BD104" i="3"/>
  <c r="BA104" i="3"/>
  <c r="AZ104" i="3"/>
  <c r="AW104" i="3"/>
  <c r="AV104" i="3"/>
  <c r="AT104" i="3"/>
  <c r="AS104" i="3"/>
  <c r="AQ104" i="3"/>
  <c r="AP104" i="3"/>
  <c r="AO104" i="3"/>
  <c r="AJ104" i="3"/>
  <c r="AG104" i="3"/>
  <c r="Z104" i="3"/>
  <c r="AA104" i="3" s="1"/>
  <c r="X104" i="3"/>
  <c r="U104" i="3"/>
  <c r="T104" i="3"/>
  <c r="Q104" i="3"/>
  <c r="P104" i="3"/>
  <c r="M104" i="3"/>
  <c r="J104" i="3"/>
  <c r="BQ103" i="3"/>
  <c r="BP103" i="3"/>
  <c r="BM103" i="3"/>
  <c r="BK103" i="3"/>
  <c r="BJ103" i="3"/>
  <c r="BI103" i="3"/>
  <c r="BG103" i="3"/>
  <c r="BE103" i="3"/>
  <c r="BD103" i="3"/>
  <c r="BA103" i="3"/>
  <c r="AZ103" i="3"/>
  <c r="AW103" i="3"/>
  <c r="AV103" i="3"/>
  <c r="AT103" i="3"/>
  <c r="AS103" i="3"/>
  <c r="AQ103" i="3"/>
  <c r="AP103" i="3"/>
  <c r="AO103" i="3"/>
  <c r="AJ103" i="3"/>
  <c r="AD103" i="3"/>
  <c r="AG103" i="3" s="1"/>
  <c r="AA103" i="3"/>
  <c r="X103" i="3"/>
  <c r="U103" i="3"/>
  <c r="Q103" i="3"/>
  <c r="M103" i="3"/>
  <c r="J103" i="3"/>
  <c r="BQ102" i="3"/>
  <c r="BP102" i="3"/>
  <c r="BO102" i="3"/>
  <c r="BM102" i="3"/>
  <c r="BK102" i="3"/>
  <c r="BJ102" i="3"/>
  <c r="BI102" i="3"/>
  <c r="BG102" i="3"/>
  <c r="BE102" i="3"/>
  <c r="BD102" i="3"/>
  <c r="BA102" i="3"/>
  <c r="AZ102" i="3"/>
  <c r="AW102" i="3"/>
  <c r="AV102" i="3"/>
  <c r="AT102" i="3"/>
  <c r="AS102" i="3"/>
  <c r="AQ102" i="3"/>
  <c r="AP102" i="3"/>
  <c r="AO102" i="3"/>
  <c r="AJ102" i="3"/>
  <c r="AG102" i="3"/>
  <c r="AA102" i="3"/>
  <c r="X102" i="3"/>
  <c r="U102" i="3"/>
  <c r="Q102" i="3"/>
  <c r="M102" i="3"/>
  <c r="J102" i="3"/>
  <c r="BQ101" i="3"/>
  <c r="BP101" i="3"/>
  <c r="BO101" i="3"/>
  <c r="BM101" i="3"/>
  <c r="BK101" i="3"/>
  <c r="BJ101" i="3"/>
  <c r="BI101" i="3"/>
  <c r="BG101" i="3"/>
  <c r="BE101" i="3"/>
  <c r="BD101" i="3"/>
  <c r="BA101" i="3"/>
  <c r="AZ101" i="3"/>
  <c r="AW101" i="3"/>
  <c r="AV101" i="3"/>
  <c r="AT101" i="3"/>
  <c r="AS101" i="3"/>
  <c r="AQ101" i="3"/>
  <c r="AP101" i="3"/>
  <c r="AO101" i="3"/>
  <c r="AJ101" i="3"/>
  <c r="AG101" i="3"/>
  <c r="AA101" i="3"/>
  <c r="X101" i="3"/>
  <c r="U101" i="3"/>
  <c r="T101" i="3"/>
  <c r="Q101" i="3"/>
  <c r="P101" i="3"/>
  <c r="M101" i="3"/>
  <c r="J101" i="3"/>
  <c r="BQ100" i="3"/>
  <c r="BP100" i="3"/>
  <c r="BO100" i="3"/>
  <c r="BM100" i="3"/>
  <c r="BK100" i="3"/>
  <c r="BJ100" i="3"/>
  <c r="BI100" i="3"/>
  <c r="BG100" i="3"/>
  <c r="BE100" i="3"/>
  <c r="BD100" i="3"/>
  <c r="BA100" i="3"/>
  <c r="AZ100" i="3"/>
  <c r="AW100" i="3"/>
  <c r="AV100" i="3"/>
  <c r="AT100" i="3"/>
  <c r="AS100" i="3"/>
  <c r="AQ100" i="3"/>
  <c r="AP100" i="3"/>
  <c r="AO100" i="3"/>
  <c r="AJ100" i="3"/>
  <c r="AG100" i="3"/>
  <c r="AA100" i="3"/>
  <c r="X100" i="3"/>
  <c r="U100" i="3"/>
  <c r="T100" i="3"/>
  <c r="Q100" i="3"/>
  <c r="M100" i="3"/>
  <c r="J100" i="3"/>
  <c r="BQ99" i="3"/>
  <c r="BP99" i="3"/>
  <c r="BM99" i="3"/>
  <c r="BK99" i="3"/>
  <c r="BJ99" i="3"/>
  <c r="BI99" i="3"/>
  <c r="BG99" i="3"/>
  <c r="BE99" i="3"/>
  <c r="BD99" i="3"/>
  <c r="BA99" i="3"/>
  <c r="AZ99" i="3"/>
  <c r="AW99" i="3"/>
  <c r="AV99" i="3"/>
  <c r="AT99" i="3"/>
  <c r="AS99" i="3"/>
  <c r="AQ99" i="3"/>
  <c r="AP99" i="3"/>
  <c r="AO99" i="3"/>
  <c r="AJ99" i="3"/>
  <c r="AD99" i="3"/>
  <c r="AG99" i="3" s="1"/>
  <c r="AA99" i="3"/>
  <c r="X99" i="3"/>
  <c r="U99" i="3"/>
  <c r="T99" i="3"/>
  <c r="Q99" i="3"/>
  <c r="M99" i="3"/>
  <c r="J99" i="3"/>
  <c r="BQ98" i="3"/>
  <c r="BP98" i="3"/>
  <c r="BM98" i="3"/>
  <c r="BK98" i="3"/>
  <c r="BJ98" i="3"/>
  <c r="BI98" i="3"/>
  <c r="BG98" i="3"/>
  <c r="BE98" i="3"/>
  <c r="BD98" i="3"/>
  <c r="BA98" i="3"/>
  <c r="AZ98" i="3"/>
  <c r="AW98" i="3"/>
  <c r="AV98" i="3"/>
  <c r="AT98" i="3"/>
  <c r="AS98" i="3"/>
  <c r="AQ98" i="3"/>
  <c r="AP98" i="3"/>
  <c r="AO98" i="3"/>
  <c r="AJ98" i="3"/>
  <c r="AD98" i="3"/>
  <c r="AG98" i="3" s="1"/>
  <c r="AA98" i="3"/>
  <c r="X98" i="3"/>
  <c r="U98" i="3"/>
  <c r="T98" i="3"/>
  <c r="Q98" i="3"/>
  <c r="M98" i="3"/>
  <c r="J98" i="3"/>
  <c r="BQ97" i="3"/>
  <c r="BP97" i="3"/>
  <c r="BO97" i="3"/>
  <c r="BM97" i="3"/>
  <c r="BK97" i="3"/>
  <c r="BJ97" i="3"/>
  <c r="BI97" i="3"/>
  <c r="BG97" i="3"/>
  <c r="BE97" i="3"/>
  <c r="BD97" i="3"/>
  <c r="BA97" i="3"/>
  <c r="AZ97" i="3"/>
  <c r="AW97" i="3"/>
  <c r="AV97" i="3"/>
  <c r="AT97" i="3"/>
  <c r="AS97" i="3"/>
  <c r="AQ97" i="3"/>
  <c r="AP97" i="3"/>
  <c r="AO97" i="3"/>
  <c r="AJ97" i="3"/>
  <c r="AG97" i="3"/>
  <c r="AA97" i="3"/>
  <c r="X97" i="3"/>
  <c r="U97" i="3"/>
  <c r="T97" i="3"/>
  <c r="Q97" i="3"/>
  <c r="P97" i="3"/>
  <c r="M97" i="3"/>
  <c r="J97" i="3"/>
  <c r="BQ96" i="3"/>
  <c r="BP96" i="3"/>
  <c r="BO96" i="3"/>
  <c r="BM96" i="3"/>
  <c r="BK96" i="3"/>
  <c r="BJ96" i="3"/>
  <c r="BI96" i="3"/>
  <c r="BG96" i="3"/>
  <c r="BE96" i="3"/>
  <c r="BD96" i="3"/>
  <c r="BA96" i="3"/>
  <c r="AZ96" i="3"/>
  <c r="AW96" i="3"/>
  <c r="AV96" i="3"/>
  <c r="AT96" i="3"/>
  <c r="AS96" i="3"/>
  <c r="AQ96" i="3"/>
  <c r="AP96" i="3"/>
  <c r="AO96" i="3"/>
  <c r="AJ96" i="3"/>
  <c r="AG96" i="3"/>
  <c r="AA96" i="3"/>
  <c r="X96" i="3"/>
  <c r="U96" i="3"/>
  <c r="Q96" i="3"/>
  <c r="P96" i="3"/>
  <c r="M96" i="3"/>
  <c r="J96" i="3"/>
  <c r="BQ95" i="3"/>
  <c r="BP95" i="3"/>
  <c r="BO95" i="3"/>
  <c r="BM95" i="3"/>
  <c r="BK95" i="3"/>
  <c r="BJ95" i="3"/>
  <c r="BG95" i="3"/>
  <c r="BH95" i="3" s="1"/>
  <c r="BI95" i="3" s="1"/>
  <c r="BE95" i="3"/>
  <c r="BD95" i="3"/>
  <c r="BA95" i="3"/>
  <c r="AZ95" i="3"/>
  <c r="AW95" i="3"/>
  <c r="AV95" i="3"/>
  <c r="AT95" i="3"/>
  <c r="AS95" i="3"/>
  <c r="AQ95" i="3"/>
  <c r="AP95" i="3"/>
  <c r="AO95" i="3"/>
  <c r="AJ95" i="3"/>
  <c r="AG95" i="3"/>
  <c r="Z95" i="3"/>
  <c r="AA95" i="3" s="1"/>
  <c r="X95" i="3"/>
  <c r="U95" i="3"/>
  <c r="T95" i="3"/>
  <c r="Q95" i="3"/>
  <c r="P95" i="3"/>
  <c r="M95" i="3"/>
  <c r="J95" i="3"/>
  <c r="BQ88" i="3"/>
  <c r="BP88" i="3"/>
  <c r="BO88" i="3"/>
  <c r="BM88" i="3"/>
  <c r="BK88" i="3"/>
  <c r="BJ88" i="3"/>
  <c r="BI88" i="3"/>
  <c r="BG88" i="3"/>
  <c r="BE88" i="3"/>
  <c r="BD88" i="3"/>
  <c r="BA88" i="3"/>
  <c r="AZ88" i="3"/>
  <c r="AW88" i="3"/>
  <c r="AV88" i="3"/>
  <c r="AT88" i="3"/>
  <c r="AS88" i="3"/>
  <c r="AQ88" i="3"/>
  <c r="AP88" i="3"/>
  <c r="AO88" i="3"/>
  <c r="AJ88" i="3"/>
  <c r="AG88" i="3"/>
  <c r="AA88" i="3"/>
  <c r="X88" i="3"/>
  <c r="U88" i="3"/>
  <c r="Q88" i="3"/>
  <c r="P88" i="3"/>
  <c r="M88" i="3"/>
  <c r="J88" i="3"/>
  <c r="BQ87" i="3"/>
  <c r="BP87" i="3"/>
  <c r="BO87" i="3"/>
  <c r="BM87" i="3"/>
  <c r="BK87" i="3"/>
  <c r="BJ87" i="3"/>
  <c r="BI87" i="3"/>
  <c r="BG87" i="3"/>
  <c r="BE87" i="3"/>
  <c r="BD87" i="3"/>
  <c r="BA87" i="3"/>
  <c r="AZ87" i="3"/>
  <c r="AW87" i="3"/>
  <c r="AV87" i="3"/>
  <c r="AT87" i="3"/>
  <c r="AS87" i="3"/>
  <c r="AQ87" i="3"/>
  <c r="AP87" i="3"/>
  <c r="AO87" i="3"/>
  <c r="AJ87" i="3"/>
  <c r="AG87" i="3"/>
  <c r="AA87" i="3"/>
  <c r="X87" i="3"/>
  <c r="U87" i="3"/>
  <c r="Q87" i="3"/>
  <c r="M87" i="3"/>
  <c r="J87" i="3"/>
  <c r="BQ86" i="3"/>
  <c r="BP86" i="3"/>
  <c r="BM86" i="3"/>
  <c r="BK86" i="3"/>
  <c r="BJ86" i="3"/>
  <c r="BI86" i="3"/>
  <c r="BG86" i="3"/>
  <c r="BE86" i="3"/>
  <c r="BD86" i="3"/>
  <c r="BA86" i="3"/>
  <c r="AZ86" i="3"/>
  <c r="AW86" i="3"/>
  <c r="AV86" i="3"/>
  <c r="AT86" i="3"/>
  <c r="AS86" i="3"/>
  <c r="AQ86" i="3"/>
  <c r="AP86" i="3"/>
  <c r="AO86" i="3"/>
  <c r="AJ86" i="3"/>
  <c r="AD86" i="3"/>
  <c r="AG86" i="3" s="1"/>
  <c r="AA86" i="3"/>
  <c r="X86" i="3"/>
  <c r="U86" i="3"/>
  <c r="T86" i="3"/>
  <c r="Q86" i="3"/>
  <c r="M86" i="3"/>
  <c r="J86" i="3"/>
  <c r="BQ85" i="3"/>
  <c r="BP85" i="3"/>
  <c r="BO85" i="3"/>
  <c r="BM85" i="3"/>
  <c r="BK85" i="3"/>
  <c r="BJ85" i="3"/>
  <c r="BI85" i="3"/>
  <c r="BG85" i="3"/>
  <c r="BE85" i="3"/>
  <c r="BD85" i="3"/>
  <c r="BA85" i="3"/>
  <c r="AZ85" i="3"/>
  <c r="AW85" i="3"/>
  <c r="AV85" i="3"/>
  <c r="AT85" i="3"/>
  <c r="AS85" i="3"/>
  <c r="AQ85" i="3"/>
  <c r="AP85" i="3"/>
  <c r="AO85" i="3"/>
  <c r="AJ85" i="3"/>
  <c r="AG85" i="3"/>
  <c r="AA85" i="3"/>
  <c r="X85" i="3"/>
  <c r="U85" i="3"/>
  <c r="T85" i="3"/>
  <c r="Q85" i="3"/>
  <c r="M85" i="3"/>
  <c r="J85" i="3"/>
  <c r="BQ84" i="3"/>
  <c r="BP84" i="3"/>
  <c r="BO84" i="3"/>
  <c r="BM84" i="3"/>
  <c r="BK84" i="3"/>
  <c r="BJ84" i="3"/>
  <c r="BI84" i="3"/>
  <c r="BG84" i="3"/>
  <c r="BE84" i="3"/>
  <c r="BD84" i="3"/>
  <c r="BA84" i="3"/>
  <c r="AZ84" i="3"/>
  <c r="AW84" i="3"/>
  <c r="AV84" i="3"/>
  <c r="AT84" i="3"/>
  <c r="AS84" i="3"/>
  <c r="AQ84" i="3"/>
  <c r="AP84" i="3"/>
  <c r="AO84" i="3"/>
  <c r="AJ84" i="3"/>
  <c r="AG84" i="3"/>
  <c r="AA84" i="3"/>
  <c r="X84" i="3"/>
  <c r="U84" i="3"/>
  <c r="T84" i="3"/>
  <c r="Q84" i="3"/>
  <c r="P84" i="3"/>
  <c r="M84" i="3"/>
  <c r="J84" i="3"/>
  <c r="BQ83" i="3"/>
  <c r="BP83" i="3"/>
  <c r="BO83" i="3"/>
  <c r="BM83" i="3"/>
  <c r="BK83" i="3"/>
  <c r="BJ83" i="3"/>
  <c r="BI83" i="3"/>
  <c r="BG83" i="3"/>
  <c r="BE83" i="3"/>
  <c r="BD83" i="3"/>
  <c r="BA83" i="3"/>
  <c r="AZ83" i="3"/>
  <c r="AW83" i="3"/>
  <c r="AV83" i="3"/>
  <c r="AT83" i="3"/>
  <c r="AS83" i="3"/>
  <c r="AQ83" i="3"/>
  <c r="AP83" i="3"/>
  <c r="AO83" i="3"/>
  <c r="AJ83" i="3"/>
  <c r="AG83" i="3"/>
  <c r="AA83" i="3"/>
  <c r="X83" i="3"/>
  <c r="U83" i="3"/>
  <c r="T83" i="3"/>
  <c r="Q83" i="3"/>
  <c r="P83" i="3"/>
  <c r="M83" i="3"/>
  <c r="J83" i="3"/>
  <c r="BQ82" i="3"/>
  <c r="BP82" i="3"/>
  <c r="BO82" i="3"/>
  <c r="BM82" i="3"/>
  <c r="BK82" i="3"/>
  <c r="BJ82" i="3"/>
  <c r="BI82" i="3"/>
  <c r="BG82" i="3"/>
  <c r="BE82" i="3"/>
  <c r="BD82" i="3"/>
  <c r="BA82" i="3"/>
  <c r="AZ82" i="3"/>
  <c r="AW82" i="3"/>
  <c r="AV82" i="3"/>
  <c r="AT82" i="3"/>
  <c r="AS82" i="3"/>
  <c r="AQ82" i="3"/>
  <c r="AP82" i="3"/>
  <c r="AO82" i="3"/>
  <c r="AJ82" i="3"/>
  <c r="AG82" i="3"/>
  <c r="AA82" i="3"/>
  <c r="X82" i="3"/>
  <c r="U82" i="3"/>
  <c r="T82" i="3"/>
  <c r="Q82" i="3"/>
  <c r="P82" i="3"/>
  <c r="M82" i="3"/>
  <c r="J82" i="3"/>
  <c r="BQ81" i="3"/>
  <c r="BP81" i="3"/>
  <c r="BO81" i="3"/>
  <c r="BM81" i="3"/>
  <c r="BK81" i="3"/>
  <c r="BJ81" i="3"/>
  <c r="BI81" i="3"/>
  <c r="BG81" i="3"/>
  <c r="BE81" i="3"/>
  <c r="BD81" i="3"/>
  <c r="BA81" i="3"/>
  <c r="AZ81" i="3"/>
  <c r="AW81" i="3"/>
  <c r="AV81" i="3"/>
  <c r="AT81" i="3"/>
  <c r="AS81" i="3"/>
  <c r="AQ81" i="3"/>
  <c r="AP81" i="3"/>
  <c r="AO81" i="3"/>
  <c r="AJ81" i="3"/>
  <c r="AG81" i="3"/>
  <c r="AA81" i="3"/>
  <c r="X81" i="3"/>
  <c r="U81" i="3"/>
  <c r="Q81" i="3"/>
  <c r="P81" i="3"/>
  <c r="M81" i="3"/>
  <c r="J81" i="3"/>
  <c r="BQ80" i="3"/>
  <c r="BP80" i="3"/>
  <c r="BO80" i="3"/>
  <c r="BM80" i="3"/>
  <c r="BK80" i="3"/>
  <c r="BJ80" i="3"/>
  <c r="BI80" i="3"/>
  <c r="BG80" i="3"/>
  <c r="BE80" i="3"/>
  <c r="BD80" i="3"/>
  <c r="BA80" i="3"/>
  <c r="AZ80" i="3"/>
  <c r="AW80" i="3"/>
  <c r="AV80" i="3"/>
  <c r="AT80" i="3"/>
  <c r="AS80" i="3"/>
  <c r="AQ80" i="3"/>
  <c r="AP80" i="3"/>
  <c r="AO80" i="3"/>
  <c r="AJ80" i="3"/>
  <c r="AG80" i="3"/>
  <c r="AA80" i="3"/>
  <c r="X80" i="3"/>
  <c r="U80" i="3"/>
  <c r="T80" i="3"/>
  <c r="Q80" i="3"/>
  <c r="M80" i="3"/>
  <c r="J80" i="3"/>
  <c r="BQ79" i="3"/>
  <c r="BP79" i="3"/>
  <c r="BO79" i="3"/>
  <c r="BM79" i="3"/>
  <c r="BK79" i="3"/>
  <c r="BJ79" i="3"/>
  <c r="BG79" i="3"/>
  <c r="BH79" i="3" s="1"/>
  <c r="BI79" i="3" s="1"/>
  <c r="BE79" i="3"/>
  <c r="BD79" i="3"/>
  <c r="BA79" i="3"/>
  <c r="AZ79" i="3"/>
  <c r="AW79" i="3"/>
  <c r="AV79" i="3"/>
  <c r="AT79" i="3"/>
  <c r="AS79" i="3"/>
  <c r="AQ79" i="3"/>
  <c r="AP79" i="3"/>
  <c r="AO79" i="3"/>
  <c r="AJ79" i="3"/>
  <c r="AG79" i="3"/>
  <c r="Z79" i="3"/>
  <c r="AA79" i="3" s="1"/>
  <c r="X79" i="3"/>
  <c r="U79" i="3"/>
  <c r="T79" i="3"/>
  <c r="Q79" i="3"/>
  <c r="M79" i="3"/>
  <c r="J79" i="3"/>
  <c r="BQ78" i="3"/>
  <c r="BP78" i="3"/>
  <c r="BO78" i="3"/>
  <c r="BM78" i="3"/>
  <c r="BK78" i="3"/>
  <c r="BJ78" i="3"/>
  <c r="BG78" i="3"/>
  <c r="BH78" i="3" s="1"/>
  <c r="BI78" i="3" s="1"/>
  <c r="BE78" i="3"/>
  <c r="BD78" i="3"/>
  <c r="BA78" i="3"/>
  <c r="AZ78" i="3"/>
  <c r="AW78" i="3"/>
  <c r="AV78" i="3"/>
  <c r="AT78" i="3"/>
  <c r="AS78" i="3"/>
  <c r="AQ78" i="3"/>
  <c r="AP78" i="3"/>
  <c r="AO78" i="3"/>
  <c r="AJ78" i="3"/>
  <c r="AG78" i="3"/>
  <c r="Z78" i="3"/>
  <c r="AA78" i="3" s="1"/>
  <c r="X78" i="3"/>
  <c r="U78" i="3"/>
  <c r="Q78" i="3"/>
  <c r="P78" i="3"/>
  <c r="M78" i="3"/>
  <c r="J78" i="3"/>
  <c r="BQ77" i="3"/>
  <c r="BP77" i="3"/>
  <c r="BM77" i="3"/>
  <c r="BK77" i="3"/>
  <c r="BJ77" i="3"/>
  <c r="BI77" i="3"/>
  <c r="BG77" i="3"/>
  <c r="BE77" i="3"/>
  <c r="BD77" i="3"/>
  <c r="BA77" i="3"/>
  <c r="AZ77" i="3"/>
  <c r="AW77" i="3"/>
  <c r="AV77" i="3"/>
  <c r="AT77" i="3"/>
  <c r="AS77" i="3"/>
  <c r="AQ77" i="3"/>
  <c r="AP77" i="3"/>
  <c r="AO77" i="3"/>
  <c r="AJ77" i="3"/>
  <c r="AD77" i="3"/>
  <c r="AG77" i="3" s="1"/>
  <c r="AA77" i="3"/>
  <c r="X77" i="3"/>
  <c r="U77" i="3"/>
  <c r="T77" i="3"/>
  <c r="Q77" i="3"/>
  <c r="M77" i="3"/>
  <c r="J77" i="3"/>
  <c r="BQ76" i="3"/>
  <c r="BP76" i="3"/>
  <c r="BO76" i="3"/>
  <c r="BM76" i="3"/>
  <c r="BK76" i="3"/>
  <c r="BJ76" i="3"/>
  <c r="BG76" i="3"/>
  <c r="BH76" i="3" s="1"/>
  <c r="BI76" i="3" s="1"/>
  <c r="BE76" i="3"/>
  <c r="BD76" i="3"/>
  <c r="BA76" i="3"/>
  <c r="AZ76" i="3"/>
  <c r="AW76" i="3"/>
  <c r="AV76" i="3"/>
  <c r="AT76" i="3"/>
  <c r="AS76" i="3"/>
  <c r="AQ76" i="3"/>
  <c r="AP76" i="3"/>
  <c r="AO76" i="3"/>
  <c r="AJ76" i="3"/>
  <c r="AG76" i="3"/>
  <c r="Z76" i="3"/>
  <c r="AA76" i="3" s="1"/>
  <c r="X76" i="3"/>
  <c r="U76" i="3"/>
  <c r="T76" i="3"/>
  <c r="Q76" i="3"/>
  <c r="P76" i="3"/>
  <c r="M76" i="3"/>
  <c r="J76" i="3"/>
  <c r="BQ75" i="3"/>
  <c r="BP75" i="3"/>
  <c r="BM75" i="3"/>
  <c r="BK75" i="3"/>
  <c r="BJ75" i="3"/>
  <c r="BG75" i="3"/>
  <c r="BH75" i="3" s="1"/>
  <c r="BI75" i="3" s="1"/>
  <c r="BE75" i="3"/>
  <c r="BD75" i="3"/>
  <c r="BA75" i="3"/>
  <c r="AZ75" i="3"/>
  <c r="AW75" i="3"/>
  <c r="AV75" i="3"/>
  <c r="AT75" i="3"/>
  <c r="AS75" i="3"/>
  <c r="AQ75" i="3"/>
  <c r="AP75" i="3"/>
  <c r="AO75" i="3"/>
  <c r="AJ75" i="3"/>
  <c r="AD75" i="3"/>
  <c r="AG75" i="3" s="1"/>
  <c r="Z75" i="3"/>
  <c r="AA75" i="3" s="1"/>
  <c r="X75" i="3"/>
  <c r="U75" i="3"/>
  <c r="T75" i="3"/>
  <c r="Q75" i="3"/>
  <c r="P75" i="3"/>
  <c r="M75" i="3"/>
  <c r="J75" i="3"/>
  <c r="BQ74" i="3"/>
  <c r="BP74" i="3"/>
  <c r="BO74" i="3"/>
  <c r="BM74" i="3"/>
  <c r="BK74" i="3"/>
  <c r="BJ74" i="3"/>
  <c r="BI74" i="3"/>
  <c r="BG74" i="3"/>
  <c r="BE74" i="3"/>
  <c r="BD74" i="3"/>
  <c r="BA74" i="3"/>
  <c r="AZ74" i="3"/>
  <c r="AW74" i="3"/>
  <c r="AV74" i="3"/>
  <c r="AT74" i="3"/>
  <c r="AS74" i="3"/>
  <c r="AQ74" i="3"/>
  <c r="AP74" i="3"/>
  <c r="AO74" i="3"/>
  <c r="AJ74" i="3"/>
  <c r="AG74" i="3"/>
  <c r="AA74" i="3"/>
  <c r="X74" i="3"/>
  <c r="U74" i="3"/>
  <c r="T74" i="3"/>
  <c r="Q74" i="3"/>
  <c r="P74" i="3"/>
  <c r="M74" i="3"/>
  <c r="J74" i="3"/>
  <c r="BQ73" i="3"/>
  <c r="BP73" i="3"/>
  <c r="BO73" i="3"/>
  <c r="BM73" i="3"/>
  <c r="BK73" i="3"/>
  <c r="BJ73" i="3"/>
  <c r="BI73" i="3"/>
  <c r="BG73" i="3"/>
  <c r="BE73" i="3"/>
  <c r="BD73" i="3"/>
  <c r="BA73" i="3"/>
  <c r="AZ73" i="3"/>
  <c r="AW73" i="3"/>
  <c r="AV73" i="3"/>
  <c r="AT73" i="3"/>
  <c r="AS73" i="3"/>
  <c r="AQ73" i="3"/>
  <c r="AP73" i="3"/>
  <c r="AO73" i="3"/>
  <c r="AJ73" i="3"/>
  <c r="AG73" i="3"/>
  <c r="AA73" i="3"/>
  <c r="X73" i="3"/>
  <c r="U73" i="3"/>
  <c r="Q73" i="3"/>
  <c r="P73" i="3"/>
  <c r="M73" i="3"/>
  <c r="J73" i="3"/>
  <c r="BQ72" i="3"/>
  <c r="BP72" i="3"/>
  <c r="BO72" i="3"/>
  <c r="BM72" i="3"/>
  <c r="BK72" i="3"/>
  <c r="BJ72" i="3"/>
  <c r="BI72" i="3"/>
  <c r="BG72" i="3"/>
  <c r="BE72" i="3"/>
  <c r="BD72" i="3"/>
  <c r="BA72" i="3"/>
  <c r="AZ72" i="3"/>
  <c r="AW72" i="3"/>
  <c r="AV72" i="3"/>
  <c r="AT72" i="3"/>
  <c r="AS72" i="3"/>
  <c r="AQ72" i="3"/>
  <c r="AP72" i="3"/>
  <c r="AO72" i="3"/>
  <c r="AJ72" i="3"/>
  <c r="AG72" i="3"/>
  <c r="AA72" i="3"/>
  <c r="X72" i="3"/>
  <c r="U72" i="3"/>
  <c r="Q72" i="3"/>
  <c r="P72" i="3"/>
  <c r="M72" i="3"/>
  <c r="J72" i="3"/>
  <c r="BQ71" i="3"/>
  <c r="BP71" i="3"/>
  <c r="BM71" i="3"/>
  <c r="BK71" i="3"/>
  <c r="BJ71" i="3"/>
  <c r="BI71" i="3"/>
  <c r="BG71" i="3"/>
  <c r="BE71" i="3"/>
  <c r="BD71" i="3"/>
  <c r="BA71" i="3"/>
  <c r="AZ71" i="3"/>
  <c r="AW71" i="3"/>
  <c r="AV71" i="3"/>
  <c r="AT71" i="3"/>
  <c r="AS71" i="3"/>
  <c r="AQ71" i="3"/>
  <c r="AP71" i="3"/>
  <c r="AO71" i="3"/>
  <c r="AJ71" i="3"/>
  <c r="AD71" i="3"/>
  <c r="AG71" i="3" s="1"/>
  <c r="AA71" i="3"/>
  <c r="X71" i="3"/>
  <c r="U71" i="3"/>
  <c r="T71" i="3"/>
  <c r="Q71" i="3"/>
  <c r="P71" i="3"/>
  <c r="M71" i="3"/>
  <c r="J71" i="3"/>
  <c r="BQ70" i="3"/>
  <c r="BP70" i="3"/>
  <c r="BM70" i="3"/>
  <c r="BN70" i="3" s="1"/>
  <c r="BK70" i="3"/>
  <c r="BJ70" i="3"/>
  <c r="BI70" i="3"/>
  <c r="BG70" i="3"/>
  <c r="BE70" i="3"/>
  <c r="BD70" i="3"/>
  <c r="BA70" i="3"/>
  <c r="AZ70" i="3"/>
  <c r="AW70" i="3"/>
  <c r="AV70" i="3"/>
  <c r="AT70" i="3"/>
  <c r="AS70" i="3"/>
  <c r="AQ70" i="3"/>
  <c r="AP70" i="3"/>
  <c r="AO70" i="3"/>
  <c r="AJ70" i="3"/>
  <c r="AF70" i="3"/>
  <c r="AD70" i="3"/>
  <c r="AA70" i="3"/>
  <c r="X70" i="3"/>
  <c r="U70" i="3"/>
  <c r="T70" i="3"/>
  <c r="Q70" i="3"/>
  <c r="M70" i="3"/>
  <c r="J70" i="3"/>
  <c r="BQ69" i="3"/>
  <c r="BP69" i="3"/>
  <c r="BO69" i="3"/>
  <c r="BM69" i="3"/>
  <c r="BK69" i="3"/>
  <c r="BJ69" i="3"/>
  <c r="BI69" i="3"/>
  <c r="BG69" i="3"/>
  <c r="BE69" i="3"/>
  <c r="BD69" i="3"/>
  <c r="BA69" i="3"/>
  <c r="AZ69" i="3"/>
  <c r="AW69" i="3"/>
  <c r="AV69" i="3"/>
  <c r="AT69" i="3"/>
  <c r="AS69" i="3"/>
  <c r="AQ69" i="3"/>
  <c r="AP69" i="3"/>
  <c r="AO69" i="3"/>
  <c r="AJ69" i="3"/>
  <c r="AG69" i="3"/>
  <c r="AA69" i="3"/>
  <c r="X69" i="3"/>
  <c r="U69" i="3"/>
  <c r="Q69" i="3"/>
  <c r="P69" i="3"/>
  <c r="M69" i="3"/>
  <c r="J69" i="3"/>
  <c r="BQ68" i="3"/>
  <c r="BP68" i="3"/>
  <c r="BO68" i="3"/>
  <c r="BM68" i="3"/>
  <c r="BK68" i="3"/>
  <c r="BJ68" i="3"/>
  <c r="BI68" i="3"/>
  <c r="BG68" i="3"/>
  <c r="BE68" i="3"/>
  <c r="BD68" i="3"/>
  <c r="BA68" i="3"/>
  <c r="AZ68" i="3"/>
  <c r="AW68" i="3"/>
  <c r="AV68" i="3"/>
  <c r="AT68" i="3"/>
  <c r="AS68" i="3"/>
  <c r="AQ68" i="3"/>
  <c r="AP68" i="3"/>
  <c r="AO68" i="3"/>
  <c r="AJ68" i="3"/>
  <c r="AG68" i="3"/>
  <c r="AA68" i="3"/>
  <c r="X68" i="3"/>
  <c r="U68" i="3"/>
  <c r="T68" i="3"/>
  <c r="Q68" i="3"/>
  <c r="M68" i="3"/>
  <c r="J68" i="3"/>
  <c r="BQ67" i="3"/>
  <c r="BP67" i="3"/>
  <c r="BO67" i="3"/>
  <c r="BM67" i="3"/>
  <c r="BK67" i="3"/>
  <c r="BJ67" i="3"/>
  <c r="BI67" i="3"/>
  <c r="BG67" i="3"/>
  <c r="BE67" i="3"/>
  <c r="BD67" i="3"/>
  <c r="BA67" i="3"/>
  <c r="AZ67" i="3"/>
  <c r="AW67" i="3"/>
  <c r="AV67" i="3"/>
  <c r="AT67" i="3"/>
  <c r="AS67" i="3"/>
  <c r="AQ67" i="3"/>
  <c r="AP67" i="3"/>
  <c r="AO67" i="3"/>
  <c r="AJ67" i="3"/>
  <c r="AG67" i="3"/>
  <c r="AA67" i="3"/>
  <c r="X67" i="3"/>
  <c r="U67" i="3"/>
  <c r="T67" i="3"/>
  <c r="Q67" i="3"/>
  <c r="M67" i="3"/>
  <c r="J67" i="3"/>
  <c r="BQ66" i="3"/>
  <c r="BP66" i="3"/>
  <c r="BO66" i="3"/>
  <c r="BM66" i="3"/>
  <c r="BK66" i="3"/>
  <c r="BJ66" i="3"/>
  <c r="BI66" i="3"/>
  <c r="BG66" i="3"/>
  <c r="BE66" i="3"/>
  <c r="BD66" i="3"/>
  <c r="BA66" i="3"/>
  <c r="AZ66" i="3"/>
  <c r="AW66" i="3"/>
  <c r="AV66" i="3"/>
  <c r="AT66" i="3"/>
  <c r="AS66" i="3"/>
  <c r="AQ66" i="3"/>
  <c r="AP66" i="3"/>
  <c r="AO66" i="3"/>
  <c r="AJ66" i="3"/>
  <c r="AG66" i="3"/>
  <c r="AA66" i="3"/>
  <c r="X66" i="3"/>
  <c r="U66" i="3"/>
  <c r="Q66" i="3"/>
  <c r="P66" i="3"/>
  <c r="M66" i="3"/>
  <c r="J66" i="3"/>
  <c r="BQ65" i="3"/>
  <c r="BP65" i="3"/>
  <c r="BO65" i="3"/>
  <c r="BM65" i="3"/>
  <c r="BK65" i="3"/>
  <c r="BJ65" i="3"/>
  <c r="BG65" i="3"/>
  <c r="BH65" i="3" s="1"/>
  <c r="BI65" i="3" s="1"/>
  <c r="BE65" i="3"/>
  <c r="BD65" i="3"/>
  <c r="BA65" i="3"/>
  <c r="AZ65" i="3"/>
  <c r="AW65" i="3"/>
  <c r="AV65" i="3"/>
  <c r="AT65" i="3"/>
  <c r="AS65" i="3"/>
  <c r="AQ65" i="3"/>
  <c r="AP65" i="3"/>
  <c r="AO65" i="3"/>
  <c r="AJ65" i="3"/>
  <c r="AG65" i="3"/>
  <c r="Z65" i="3"/>
  <c r="AA65" i="3" s="1"/>
  <c r="X65" i="3"/>
  <c r="U65" i="3"/>
  <c r="T65" i="3"/>
  <c r="Q65" i="3"/>
  <c r="M65" i="3"/>
  <c r="J65" i="3"/>
  <c r="BQ64" i="3"/>
  <c r="BP64" i="3"/>
  <c r="BO64" i="3"/>
  <c r="BM64" i="3"/>
  <c r="BK64" i="3"/>
  <c r="BJ64" i="3"/>
  <c r="BI64" i="3"/>
  <c r="BG64" i="3"/>
  <c r="BE64" i="3"/>
  <c r="BD64" i="3"/>
  <c r="BA64" i="3"/>
  <c r="AZ64" i="3"/>
  <c r="AW64" i="3"/>
  <c r="AV64" i="3"/>
  <c r="AT64" i="3"/>
  <c r="AS64" i="3"/>
  <c r="AQ64" i="3"/>
  <c r="AP64" i="3"/>
  <c r="AO64" i="3"/>
  <c r="AJ64" i="3"/>
  <c r="AG64" i="3"/>
  <c r="AA64" i="3"/>
  <c r="X64" i="3"/>
  <c r="U64" i="3"/>
  <c r="T64" i="3"/>
  <c r="Q64" i="3"/>
  <c r="P64" i="3"/>
  <c r="M64" i="3"/>
  <c r="J64" i="3"/>
  <c r="BQ63" i="3"/>
  <c r="BP63" i="3"/>
  <c r="BO63" i="3"/>
  <c r="BM63" i="3"/>
  <c r="BK63" i="3"/>
  <c r="BJ63" i="3"/>
  <c r="BI63" i="3"/>
  <c r="BG63" i="3"/>
  <c r="BE63" i="3"/>
  <c r="BD63" i="3"/>
  <c r="BA63" i="3"/>
  <c r="AZ63" i="3"/>
  <c r="AW63" i="3"/>
  <c r="AV63" i="3"/>
  <c r="AT63" i="3"/>
  <c r="AS63" i="3"/>
  <c r="AQ63" i="3"/>
  <c r="AP63" i="3"/>
  <c r="AO63" i="3"/>
  <c r="AJ63" i="3"/>
  <c r="AG63" i="3"/>
  <c r="AA63" i="3"/>
  <c r="X63" i="3"/>
  <c r="U63" i="3"/>
  <c r="T63" i="3"/>
  <c r="Q63" i="3"/>
  <c r="P63" i="3"/>
  <c r="M63" i="3"/>
  <c r="J63" i="3"/>
  <c r="BQ62" i="3"/>
  <c r="BP62" i="3"/>
  <c r="BO62" i="3"/>
  <c r="BM62" i="3"/>
  <c r="BK62" i="3"/>
  <c r="BJ62" i="3"/>
  <c r="BI62" i="3"/>
  <c r="BG62" i="3"/>
  <c r="BE62" i="3"/>
  <c r="BD62" i="3"/>
  <c r="BA62" i="3"/>
  <c r="AZ62" i="3"/>
  <c r="AW62" i="3"/>
  <c r="AV62" i="3"/>
  <c r="AT62" i="3"/>
  <c r="AS62" i="3"/>
  <c r="AQ62" i="3"/>
  <c r="AP62" i="3"/>
  <c r="AO62" i="3"/>
  <c r="AJ62" i="3"/>
  <c r="AG62" i="3"/>
  <c r="AA62" i="3"/>
  <c r="X62" i="3"/>
  <c r="U62" i="3"/>
  <c r="T62" i="3"/>
  <c r="Q62" i="3"/>
  <c r="M62" i="3"/>
  <c r="J62" i="3"/>
  <c r="BQ61" i="3"/>
  <c r="BP61" i="3"/>
  <c r="BO61" i="3"/>
  <c r="BM61" i="3"/>
  <c r="BK61" i="3"/>
  <c r="BJ61" i="3"/>
  <c r="BI61" i="3"/>
  <c r="BG61" i="3"/>
  <c r="BE61" i="3"/>
  <c r="BD61" i="3"/>
  <c r="BA61" i="3"/>
  <c r="AZ61" i="3"/>
  <c r="AW61" i="3"/>
  <c r="AV61" i="3"/>
  <c r="AT61" i="3"/>
  <c r="AS61" i="3"/>
  <c r="AQ61" i="3"/>
  <c r="AP61" i="3"/>
  <c r="AO61" i="3"/>
  <c r="AJ61" i="3"/>
  <c r="AG61" i="3"/>
  <c r="AA61" i="3"/>
  <c r="X61" i="3"/>
  <c r="U61" i="3"/>
  <c r="T61" i="3"/>
  <c r="Q61" i="3"/>
  <c r="M61" i="3"/>
  <c r="J61" i="3"/>
  <c r="BQ60" i="3"/>
  <c r="BP60" i="3"/>
  <c r="BO60" i="3"/>
  <c r="BM60" i="3"/>
  <c r="BK60" i="3"/>
  <c r="BJ60" i="3"/>
  <c r="BG60" i="3"/>
  <c r="BH60" i="3" s="1"/>
  <c r="BI60" i="3" s="1"/>
  <c r="BE60" i="3"/>
  <c r="BD60" i="3"/>
  <c r="BA60" i="3"/>
  <c r="AZ60" i="3"/>
  <c r="AW60" i="3"/>
  <c r="AV60" i="3"/>
  <c r="AT60" i="3"/>
  <c r="AS60" i="3"/>
  <c r="AQ60" i="3"/>
  <c r="AP60" i="3"/>
  <c r="AO60" i="3"/>
  <c r="AJ60" i="3"/>
  <c r="AG60" i="3"/>
  <c r="Z60" i="3"/>
  <c r="AA60" i="3" s="1"/>
  <c r="X60" i="3"/>
  <c r="U60" i="3"/>
  <c r="T60" i="3"/>
  <c r="Q60" i="3"/>
  <c r="P60" i="3"/>
  <c r="M60" i="3"/>
  <c r="J60" i="3"/>
  <c r="BQ59" i="3"/>
  <c r="BP59" i="3"/>
  <c r="BM59" i="3"/>
  <c r="BK59" i="3"/>
  <c r="BJ59" i="3"/>
  <c r="BG59" i="3"/>
  <c r="BH59" i="3" s="1"/>
  <c r="BI59" i="3" s="1"/>
  <c r="BE59" i="3"/>
  <c r="BD59" i="3"/>
  <c r="BA59" i="3"/>
  <c r="AZ59" i="3"/>
  <c r="AW59" i="3"/>
  <c r="AV59" i="3"/>
  <c r="AT59" i="3"/>
  <c r="AS59" i="3"/>
  <c r="AQ59" i="3"/>
  <c r="AP59" i="3"/>
  <c r="AO59" i="3"/>
  <c r="AJ59" i="3"/>
  <c r="AD59" i="3"/>
  <c r="AG59" i="3" s="1"/>
  <c r="Z59" i="3"/>
  <c r="AA59" i="3" s="1"/>
  <c r="X59" i="3"/>
  <c r="U59" i="3"/>
  <c r="T59" i="3"/>
  <c r="Q59" i="3"/>
  <c r="P59" i="3"/>
  <c r="M59" i="3"/>
  <c r="J59" i="3"/>
  <c r="BQ58" i="3"/>
  <c r="BP58" i="3"/>
  <c r="BM58" i="3"/>
  <c r="BK58" i="3"/>
  <c r="BJ58" i="3"/>
  <c r="BG58" i="3"/>
  <c r="BH58" i="3" s="1"/>
  <c r="BI58" i="3" s="1"/>
  <c r="BE58" i="3"/>
  <c r="BD58" i="3"/>
  <c r="BA58" i="3"/>
  <c r="AZ58" i="3"/>
  <c r="AW58" i="3"/>
  <c r="AV58" i="3"/>
  <c r="AT58" i="3"/>
  <c r="AS58" i="3"/>
  <c r="AQ58" i="3"/>
  <c r="AP58" i="3"/>
  <c r="AO58" i="3"/>
  <c r="AJ58" i="3"/>
  <c r="AD58" i="3"/>
  <c r="AG58" i="3" s="1"/>
  <c r="Z58" i="3"/>
  <c r="AA58" i="3" s="1"/>
  <c r="X58" i="3"/>
  <c r="U58" i="3"/>
  <c r="T58" i="3"/>
  <c r="Q58" i="3"/>
  <c r="P58" i="3"/>
  <c r="M58" i="3"/>
  <c r="J58" i="3"/>
  <c r="BQ57" i="3"/>
  <c r="BP57" i="3"/>
  <c r="BM57" i="3"/>
  <c r="BK57" i="3"/>
  <c r="BJ57" i="3"/>
  <c r="BG57" i="3"/>
  <c r="BH57" i="3" s="1"/>
  <c r="BI57" i="3" s="1"/>
  <c r="BE57" i="3"/>
  <c r="BD57" i="3"/>
  <c r="BA57" i="3"/>
  <c r="AZ57" i="3"/>
  <c r="AW57" i="3"/>
  <c r="AV57" i="3"/>
  <c r="AT57" i="3"/>
  <c r="AS57" i="3"/>
  <c r="AQ57" i="3"/>
  <c r="AP57" i="3"/>
  <c r="AO57" i="3"/>
  <c r="AJ57" i="3"/>
  <c r="AD57" i="3"/>
  <c r="AG57" i="3" s="1"/>
  <c r="Z57" i="3"/>
  <c r="AA57" i="3" s="1"/>
  <c r="X57" i="3"/>
  <c r="U57" i="3"/>
  <c r="T57" i="3"/>
  <c r="Q57" i="3"/>
  <c r="P57" i="3"/>
  <c r="M57" i="3"/>
  <c r="J57" i="3"/>
  <c r="BQ56" i="3"/>
  <c r="BP56" i="3"/>
  <c r="BO56" i="3"/>
  <c r="BM56" i="3"/>
  <c r="BK56" i="3"/>
  <c r="BJ56" i="3"/>
  <c r="BG56" i="3"/>
  <c r="BH56" i="3" s="1"/>
  <c r="BI56" i="3" s="1"/>
  <c r="BE56" i="3"/>
  <c r="BD56" i="3"/>
  <c r="BA56" i="3"/>
  <c r="AZ56" i="3"/>
  <c r="AW56" i="3"/>
  <c r="AV56" i="3"/>
  <c r="AT56" i="3"/>
  <c r="AS56" i="3"/>
  <c r="AQ56" i="3"/>
  <c r="AP56" i="3"/>
  <c r="AO56" i="3"/>
  <c r="AJ56" i="3"/>
  <c r="AG56" i="3"/>
  <c r="Z56" i="3"/>
  <c r="AA56" i="3" s="1"/>
  <c r="X56" i="3"/>
  <c r="U56" i="3"/>
  <c r="T56" i="3"/>
  <c r="Q56" i="3"/>
  <c r="P56" i="3"/>
  <c r="M56" i="3"/>
  <c r="J56" i="3"/>
  <c r="BQ55" i="3"/>
  <c r="BP55" i="3"/>
  <c r="BO55" i="3"/>
  <c r="BM55" i="3"/>
  <c r="BK55" i="3"/>
  <c r="BJ55" i="3"/>
  <c r="BI55" i="3"/>
  <c r="BG55" i="3"/>
  <c r="BE55" i="3"/>
  <c r="BD55" i="3"/>
  <c r="BA55" i="3"/>
  <c r="AZ55" i="3"/>
  <c r="AW55" i="3"/>
  <c r="AV55" i="3"/>
  <c r="AT55" i="3"/>
  <c r="AS55" i="3"/>
  <c r="AQ55" i="3"/>
  <c r="AP55" i="3"/>
  <c r="AO55" i="3"/>
  <c r="AJ55" i="3"/>
  <c r="AG55" i="3"/>
  <c r="AA55" i="3"/>
  <c r="X55" i="3"/>
  <c r="U55" i="3"/>
  <c r="T55" i="3"/>
  <c r="Q55" i="3"/>
  <c r="P55" i="3"/>
  <c r="M55" i="3"/>
  <c r="J55" i="3"/>
  <c r="BQ54" i="3"/>
  <c r="BP54" i="3"/>
  <c r="BO54" i="3"/>
  <c r="BM54" i="3"/>
  <c r="BK54" i="3"/>
  <c r="BJ54" i="3"/>
  <c r="BI54" i="3"/>
  <c r="BG54" i="3"/>
  <c r="BE54" i="3"/>
  <c r="BD54" i="3"/>
  <c r="BA54" i="3"/>
  <c r="AZ54" i="3"/>
  <c r="AW54" i="3"/>
  <c r="AV54" i="3"/>
  <c r="AT54" i="3"/>
  <c r="AS54" i="3"/>
  <c r="AQ54" i="3"/>
  <c r="AP54" i="3"/>
  <c r="AO54" i="3"/>
  <c r="AJ54" i="3"/>
  <c r="AG54" i="3"/>
  <c r="AA54" i="3"/>
  <c r="X54" i="3"/>
  <c r="U54" i="3"/>
  <c r="T54" i="3"/>
  <c r="Q54" i="3"/>
  <c r="P54" i="3"/>
  <c r="M54" i="3"/>
  <c r="J54" i="3"/>
  <c r="BQ53" i="3"/>
  <c r="BP53" i="3"/>
  <c r="BO53" i="3"/>
  <c r="BM53" i="3"/>
  <c r="BK53" i="3"/>
  <c r="BJ53" i="3"/>
  <c r="BI53" i="3"/>
  <c r="BG53" i="3"/>
  <c r="BE53" i="3"/>
  <c r="BD53" i="3"/>
  <c r="BA53" i="3"/>
  <c r="AZ53" i="3"/>
  <c r="AW53" i="3"/>
  <c r="AV53" i="3"/>
  <c r="AT53" i="3"/>
  <c r="AS53" i="3"/>
  <c r="AQ53" i="3"/>
  <c r="AP53" i="3"/>
  <c r="AO53" i="3"/>
  <c r="AJ53" i="3"/>
  <c r="AG53" i="3"/>
  <c r="AA53" i="3"/>
  <c r="X53" i="3"/>
  <c r="U53" i="3"/>
  <c r="T53" i="3"/>
  <c r="Q53" i="3"/>
  <c r="M53" i="3"/>
  <c r="J53" i="3"/>
  <c r="BQ52" i="3"/>
  <c r="BP52" i="3"/>
  <c r="BO52" i="3"/>
  <c r="BM52" i="3"/>
  <c r="BK52" i="3"/>
  <c r="BJ52" i="3"/>
  <c r="BI52" i="3"/>
  <c r="BG52" i="3"/>
  <c r="BE52" i="3"/>
  <c r="BD52" i="3"/>
  <c r="BA52" i="3"/>
  <c r="AZ52" i="3"/>
  <c r="AW52" i="3"/>
  <c r="AV52" i="3"/>
  <c r="AT52" i="3"/>
  <c r="AS52" i="3"/>
  <c r="AQ52" i="3"/>
  <c r="AP52" i="3"/>
  <c r="AO52" i="3"/>
  <c r="AJ52" i="3"/>
  <c r="AG52" i="3"/>
  <c r="AA52" i="3"/>
  <c r="X52" i="3"/>
  <c r="U52" i="3"/>
  <c r="T52" i="3"/>
  <c r="Q52" i="3"/>
  <c r="M52" i="3"/>
  <c r="J52" i="3"/>
  <c r="BQ51" i="3"/>
  <c r="BP51" i="3"/>
  <c r="BO51" i="3"/>
  <c r="BM51" i="3"/>
  <c r="BK51" i="3"/>
  <c r="BJ51" i="3"/>
  <c r="BI51" i="3"/>
  <c r="BG51" i="3"/>
  <c r="BE51" i="3"/>
  <c r="BD51" i="3"/>
  <c r="BA51" i="3"/>
  <c r="AZ51" i="3"/>
  <c r="AW51" i="3"/>
  <c r="AV51" i="3"/>
  <c r="AT51" i="3"/>
  <c r="AS51" i="3"/>
  <c r="AQ51" i="3"/>
  <c r="AP51" i="3"/>
  <c r="AO51" i="3"/>
  <c r="AJ51" i="3"/>
  <c r="AG51" i="3"/>
  <c r="AA51" i="3"/>
  <c r="X51" i="3"/>
  <c r="U51" i="3"/>
  <c r="T51" i="3"/>
  <c r="Q51" i="3"/>
  <c r="M51" i="3"/>
  <c r="J51" i="3"/>
  <c r="BQ50" i="3"/>
  <c r="BP50" i="3"/>
  <c r="BO50" i="3"/>
  <c r="BM50" i="3"/>
  <c r="BK50" i="3"/>
  <c r="BJ50" i="3"/>
  <c r="BI50" i="3"/>
  <c r="BG50" i="3"/>
  <c r="BE50" i="3"/>
  <c r="BD50" i="3"/>
  <c r="BA50" i="3"/>
  <c r="AZ50" i="3"/>
  <c r="AW50" i="3"/>
  <c r="AV50" i="3"/>
  <c r="AT50" i="3"/>
  <c r="AS50" i="3"/>
  <c r="AQ50" i="3"/>
  <c r="AP50" i="3"/>
  <c r="AO50" i="3"/>
  <c r="AJ50" i="3"/>
  <c r="AG50" i="3"/>
  <c r="AA50" i="3"/>
  <c r="X50" i="3"/>
  <c r="U50" i="3"/>
  <c r="T50" i="3"/>
  <c r="Q50" i="3"/>
  <c r="M50" i="3"/>
  <c r="J50" i="3"/>
  <c r="BQ49" i="3"/>
  <c r="BP49" i="3"/>
  <c r="BO49" i="3"/>
  <c r="BM49" i="3"/>
  <c r="BK49" i="3"/>
  <c r="BJ49" i="3"/>
  <c r="BI49" i="3"/>
  <c r="BG49" i="3"/>
  <c r="BE49" i="3"/>
  <c r="BD49" i="3"/>
  <c r="BA49" i="3"/>
  <c r="AZ49" i="3"/>
  <c r="AW49" i="3"/>
  <c r="AV49" i="3"/>
  <c r="AT49" i="3"/>
  <c r="AS49" i="3"/>
  <c r="AQ49" i="3"/>
  <c r="AP49" i="3"/>
  <c r="AO49" i="3"/>
  <c r="AJ49" i="3"/>
  <c r="AG49" i="3"/>
  <c r="AA49" i="3"/>
  <c r="X49" i="3"/>
  <c r="U49" i="3"/>
  <c r="T49" i="3"/>
  <c r="Q49" i="3"/>
  <c r="M49" i="3"/>
  <c r="J49" i="3"/>
  <c r="BQ48" i="3"/>
  <c r="BP48" i="3"/>
  <c r="BM48" i="3"/>
  <c r="BK48" i="3"/>
  <c r="BJ48" i="3"/>
  <c r="BI48" i="3"/>
  <c r="BG48" i="3"/>
  <c r="BE48" i="3"/>
  <c r="BD48" i="3"/>
  <c r="BA48" i="3"/>
  <c r="AZ48" i="3"/>
  <c r="AW48" i="3"/>
  <c r="AV48" i="3"/>
  <c r="AT48" i="3"/>
  <c r="AS48" i="3"/>
  <c r="AQ48" i="3"/>
  <c r="AP48" i="3"/>
  <c r="AO48" i="3"/>
  <c r="AJ48" i="3"/>
  <c r="AD48" i="3"/>
  <c r="AG48" i="3" s="1"/>
  <c r="AA48" i="3"/>
  <c r="X48" i="3"/>
  <c r="U48" i="3"/>
  <c r="T48" i="3"/>
  <c r="Q48" i="3"/>
  <c r="M48" i="3"/>
  <c r="J48" i="3"/>
  <c r="BQ47" i="3"/>
  <c r="BP47" i="3"/>
  <c r="BO47" i="3"/>
  <c r="BM47" i="3"/>
  <c r="BK47" i="3"/>
  <c r="BJ47" i="3"/>
  <c r="BG47" i="3"/>
  <c r="BH47" i="3" s="1"/>
  <c r="BI47" i="3" s="1"/>
  <c r="BE47" i="3"/>
  <c r="BD47" i="3"/>
  <c r="BA47" i="3"/>
  <c r="AZ47" i="3"/>
  <c r="AW47" i="3"/>
  <c r="AV47" i="3"/>
  <c r="AT47" i="3"/>
  <c r="AS47" i="3"/>
  <c r="AQ47" i="3"/>
  <c r="AP47" i="3"/>
  <c r="AO47" i="3"/>
  <c r="AJ47" i="3"/>
  <c r="AG47" i="3"/>
  <c r="Z47" i="3"/>
  <c r="AA47" i="3" s="1"/>
  <c r="X47" i="3"/>
  <c r="U47" i="3"/>
  <c r="T47" i="3"/>
  <c r="Q47" i="3"/>
  <c r="P47" i="3"/>
  <c r="M47" i="3"/>
  <c r="J47" i="3"/>
  <c r="BQ46" i="3"/>
  <c r="BP46" i="3"/>
  <c r="BO46" i="3"/>
  <c r="BM46" i="3"/>
  <c r="BK46" i="3"/>
  <c r="BJ46" i="3"/>
  <c r="BI46" i="3"/>
  <c r="BG46" i="3"/>
  <c r="BE46" i="3"/>
  <c r="BD46" i="3"/>
  <c r="BA46" i="3"/>
  <c r="AZ46" i="3"/>
  <c r="AW46" i="3"/>
  <c r="AV46" i="3"/>
  <c r="AT46" i="3"/>
  <c r="AS46" i="3"/>
  <c r="AQ46" i="3"/>
  <c r="AP46" i="3"/>
  <c r="AO46" i="3"/>
  <c r="AJ46" i="3"/>
  <c r="AG46" i="3"/>
  <c r="AA46" i="3"/>
  <c r="X46" i="3"/>
  <c r="U46" i="3"/>
  <c r="Q46" i="3"/>
  <c r="M46" i="3"/>
  <c r="J46" i="3"/>
  <c r="BQ45" i="3"/>
  <c r="BP45" i="3"/>
  <c r="BO45" i="3"/>
  <c r="BM45" i="3"/>
  <c r="BK45" i="3"/>
  <c r="BJ45" i="3"/>
  <c r="BI45" i="3"/>
  <c r="BG45" i="3"/>
  <c r="BE45" i="3"/>
  <c r="BD45" i="3"/>
  <c r="BA45" i="3"/>
  <c r="AZ45" i="3"/>
  <c r="AW45" i="3"/>
  <c r="AV45" i="3"/>
  <c r="AT45" i="3"/>
  <c r="AS45" i="3"/>
  <c r="AQ45" i="3"/>
  <c r="AP45" i="3"/>
  <c r="AO45" i="3"/>
  <c r="AJ45" i="3"/>
  <c r="AG45" i="3"/>
  <c r="AA45" i="3"/>
  <c r="X45" i="3"/>
  <c r="U45" i="3"/>
  <c r="Q45" i="3"/>
  <c r="P45" i="3"/>
  <c r="M45" i="3"/>
  <c r="J45" i="3"/>
  <c r="BQ44" i="3"/>
  <c r="BP44" i="3"/>
  <c r="BO44" i="3"/>
  <c r="BM44" i="3"/>
  <c r="BK44" i="3"/>
  <c r="BJ44" i="3"/>
  <c r="BI44" i="3"/>
  <c r="BG44" i="3"/>
  <c r="BE44" i="3"/>
  <c r="BD44" i="3"/>
  <c r="BA44" i="3"/>
  <c r="AZ44" i="3"/>
  <c r="AW44" i="3"/>
  <c r="AV44" i="3"/>
  <c r="AT44" i="3"/>
  <c r="AS44" i="3"/>
  <c r="AQ44" i="3"/>
  <c r="AP44" i="3"/>
  <c r="AO44" i="3"/>
  <c r="AJ44" i="3"/>
  <c r="AG44" i="3"/>
  <c r="AA44" i="3"/>
  <c r="X44" i="3"/>
  <c r="U44" i="3"/>
  <c r="Q44" i="3"/>
  <c r="P44" i="3"/>
  <c r="M44" i="3"/>
  <c r="J44" i="3"/>
  <c r="BQ43" i="3"/>
  <c r="BP43" i="3"/>
  <c r="BO43" i="3"/>
  <c r="BM43" i="3"/>
  <c r="BK43" i="3"/>
  <c r="BJ43" i="3"/>
  <c r="BI43" i="3"/>
  <c r="BG43" i="3"/>
  <c r="BE43" i="3"/>
  <c r="BD43" i="3"/>
  <c r="BA43" i="3"/>
  <c r="AZ43" i="3"/>
  <c r="AW43" i="3"/>
  <c r="AV43" i="3"/>
  <c r="AT43" i="3"/>
  <c r="AS43" i="3"/>
  <c r="AQ43" i="3"/>
  <c r="AP43" i="3"/>
  <c r="AO43" i="3"/>
  <c r="AJ43" i="3"/>
  <c r="AG43" i="3"/>
  <c r="AA43" i="3"/>
  <c r="X43" i="3"/>
  <c r="U43" i="3"/>
  <c r="T43" i="3"/>
  <c r="Q43" i="3"/>
  <c r="P43" i="3"/>
  <c r="M43" i="3"/>
  <c r="J43" i="3"/>
  <c r="BQ42" i="3"/>
  <c r="BP42" i="3"/>
  <c r="BO42" i="3"/>
  <c r="BM42" i="3"/>
  <c r="BK42" i="3"/>
  <c r="BJ42" i="3"/>
  <c r="BI42" i="3"/>
  <c r="BG42" i="3"/>
  <c r="BE42" i="3"/>
  <c r="BD42" i="3"/>
  <c r="BA42" i="3"/>
  <c r="AZ42" i="3"/>
  <c r="AW42" i="3"/>
  <c r="AV42" i="3"/>
  <c r="AT42" i="3"/>
  <c r="AS42" i="3"/>
  <c r="AQ42" i="3"/>
  <c r="AP42" i="3"/>
  <c r="AO42" i="3"/>
  <c r="AJ42" i="3"/>
  <c r="AG42" i="3"/>
  <c r="AA42" i="3"/>
  <c r="X42" i="3"/>
  <c r="U42" i="3"/>
  <c r="Q42" i="3"/>
  <c r="P42" i="3"/>
  <c r="M42" i="3"/>
  <c r="J42" i="3"/>
  <c r="BQ41" i="3"/>
  <c r="BP41" i="3"/>
  <c r="BO41" i="3"/>
  <c r="BM41" i="3"/>
  <c r="BK41" i="3"/>
  <c r="BJ41" i="3"/>
  <c r="BI41" i="3"/>
  <c r="BG41" i="3"/>
  <c r="BE41" i="3"/>
  <c r="BD41" i="3"/>
  <c r="BA41" i="3"/>
  <c r="AZ41" i="3"/>
  <c r="AW41" i="3"/>
  <c r="AV41" i="3"/>
  <c r="AT41" i="3"/>
  <c r="AS41" i="3"/>
  <c r="AQ41" i="3"/>
  <c r="AP41" i="3"/>
  <c r="AO41" i="3"/>
  <c r="AJ41" i="3"/>
  <c r="AG41" i="3"/>
  <c r="AA41" i="3"/>
  <c r="X41" i="3"/>
  <c r="U41" i="3"/>
  <c r="T41" i="3"/>
  <c r="Q41" i="3"/>
  <c r="M41" i="3"/>
  <c r="J41" i="3"/>
  <c r="BQ40" i="3"/>
  <c r="BP40" i="3"/>
  <c r="BO40" i="3"/>
  <c r="BM40" i="3"/>
  <c r="BK40" i="3"/>
  <c r="BJ40" i="3"/>
  <c r="BG40" i="3"/>
  <c r="BH40" i="3" s="1"/>
  <c r="BI40" i="3" s="1"/>
  <c r="BE40" i="3"/>
  <c r="BD40" i="3"/>
  <c r="BA40" i="3"/>
  <c r="AZ40" i="3"/>
  <c r="AW40" i="3"/>
  <c r="AV40" i="3"/>
  <c r="AT40" i="3"/>
  <c r="AS40" i="3"/>
  <c r="AQ40" i="3"/>
  <c r="AP40" i="3"/>
  <c r="AO40" i="3"/>
  <c r="AJ40" i="3"/>
  <c r="AG40" i="3"/>
  <c r="Z40" i="3"/>
  <c r="AA40" i="3" s="1"/>
  <c r="X40" i="3"/>
  <c r="U40" i="3"/>
  <c r="Q40" i="3"/>
  <c r="P40" i="3"/>
  <c r="M40" i="3"/>
  <c r="J40" i="3"/>
  <c r="BQ39" i="3"/>
  <c r="BP39" i="3"/>
  <c r="BO39" i="3"/>
  <c r="BM39" i="3"/>
  <c r="BK39" i="3"/>
  <c r="BJ39" i="3"/>
  <c r="BG39" i="3"/>
  <c r="BH39" i="3" s="1"/>
  <c r="BI39" i="3" s="1"/>
  <c r="BE39" i="3"/>
  <c r="BD39" i="3"/>
  <c r="BA39" i="3"/>
  <c r="AZ39" i="3"/>
  <c r="AW39" i="3"/>
  <c r="AV39" i="3"/>
  <c r="AT39" i="3"/>
  <c r="AS39" i="3"/>
  <c r="AQ39" i="3"/>
  <c r="AP39" i="3"/>
  <c r="AO39" i="3"/>
  <c r="AJ39" i="3"/>
  <c r="AG39" i="3"/>
  <c r="Z39" i="3"/>
  <c r="AA39" i="3" s="1"/>
  <c r="X39" i="3"/>
  <c r="U39" i="3"/>
  <c r="T39" i="3"/>
  <c r="Q39" i="3"/>
  <c r="M39" i="3"/>
  <c r="J39" i="3"/>
  <c r="BQ38" i="3"/>
  <c r="BP38" i="3"/>
  <c r="BO38" i="3"/>
  <c r="BM38" i="3"/>
  <c r="BK38" i="3"/>
  <c r="BJ38" i="3"/>
  <c r="BI38" i="3"/>
  <c r="BG38" i="3"/>
  <c r="BE38" i="3"/>
  <c r="BD38" i="3"/>
  <c r="BA38" i="3"/>
  <c r="AZ38" i="3"/>
  <c r="AW38" i="3"/>
  <c r="AV38" i="3"/>
  <c r="AT38" i="3"/>
  <c r="AS38" i="3"/>
  <c r="AQ38" i="3"/>
  <c r="AP38" i="3"/>
  <c r="AO38" i="3"/>
  <c r="AJ38" i="3"/>
  <c r="AG38" i="3"/>
  <c r="AA38" i="3"/>
  <c r="X38" i="3"/>
  <c r="U38" i="3"/>
  <c r="T38" i="3"/>
  <c r="Q38" i="3"/>
  <c r="M38" i="3"/>
  <c r="J38" i="3"/>
  <c r="BQ37" i="3"/>
  <c r="BP37" i="3"/>
  <c r="BO37" i="3"/>
  <c r="BM37" i="3"/>
  <c r="BK37" i="3"/>
  <c r="BJ37" i="3"/>
  <c r="BI37" i="3"/>
  <c r="BG37" i="3"/>
  <c r="BE37" i="3"/>
  <c r="BD37" i="3"/>
  <c r="BA37" i="3"/>
  <c r="AZ37" i="3"/>
  <c r="AW37" i="3"/>
  <c r="AV37" i="3"/>
  <c r="AT37" i="3"/>
  <c r="AS37" i="3"/>
  <c r="AQ37" i="3"/>
  <c r="AP37" i="3"/>
  <c r="AO37" i="3"/>
  <c r="AJ37" i="3"/>
  <c r="AG37" i="3"/>
  <c r="AA37" i="3"/>
  <c r="X37" i="3"/>
  <c r="U37" i="3"/>
  <c r="T37" i="3"/>
  <c r="Q37" i="3"/>
  <c r="P37" i="3"/>
  <c r="M37" i="3"/>
  <c r="J37" i="3"/>
  <c r="BQ36" i="3"/>
  <c r="BP36" i="3"/>
  <c r="BO36" i="3"/>
  <c r="BM36" i="3"/>
  <c r="BK36" i="3"/>
  <c r="BJ36" i="3"/>
  <c r="BI36" i="3"/>
  <c r="BG36" i="3"/>
  <c r="BE36" i="3"/>
  <c r="BD36" i="3"/>
  <c r="BA36" i="3"/>
  <c r="AZ36" i="3"/>
  <c r="AW36" i="3"/>
  <c r="AV36" i="3"/>
  <c r="AT36" i="3"/>
  <c r="AS36" i="3"/>
  <c r="AQ36" i="3"/>
  <c r="AP36" i="3"/>
  <c r="AO36" i="3"/>
  <c r="AJ36" i="3"/>
  <c r="AG36" i="3"/>
  <c r="AA36" i="3"/>
  <c r="X36" i="3"/>
  <c r="U36" i="3"/>
  <c r="Q36" i="3"/>
  <c r="P36" i="3"/>
  <c r="M36" i="3"/>
  <c r="J36" i="3"/>
  <c r="BQ35" i="3"/>
  <c r="BP35" i="3"/>
  <c r="BO35" i="3"/>
  <c r="BM35" i="3"/>
  <c r="BK35" i="3"/>
  <c r="BJ35" i="3"/>
  <c r="BI35" i="3"/>
  <c r="BG35" i="3"/>
  <c r="BE35" i="3"/>
  <c r="BD35" i="3"/>
  <c r="BA35" i="3"/>
  <c r="AZ35" i="3"/>
  <c r="AW35" i="3"/>
  <c r="AV35" i="3"/>
  <c r="AT35" i="3"/>
  <c r="AS35" i="3"/>
  <c r="AQ35" i="3"/>
  <c r="AP35" i="3"/>
  <c r="AO35" i="3"/>
  <c r="AJ35" i="3"/>
  <c r="AG35" i="3"/>
  <c r="AA35" i="3"/>
  <c r="X35" i="3"/>
  <c r="U35" i="3"/>
  <c r="T35" i="3"/>
  <c r="Q35" i="3"/>
  <c r="M35" i="3"/>
  <c r="J35" i="3"/>
  <c r="BQ34" i="3"/>
  <c r="BP34" i="3"/>
  <c r="BO34" i="3"/>
  <c r="BM34" i="3"/>
  <c r="BK34" i="3"/>
  <c r="BJ34" i="3"/>
  <c r="BI34" i="3"/>
  <c r="BG34" i="3"/>
  <c r="BE34" i="3"/>
  <c r="BD34" i="3"/>
  <c r="BA34" i="3"/>
  <c r="AZ34" i="3"/>
  <c r="AW34" i="3"/>
  <c r="AV34" i="3"/>
  <c r="AT34" i="3"/>
  <c r="AS34" i="3"/>
  <c r="AQ34" i="3"/>
  <c r="AP34" i="3"/>
  <c r="AO34" i="3"/>
  <c r="AJ34" i="3"/>
  <c r="AG34" i="3"/>
  <c r="AA34" i="3"/>
  <c r="X34" i="3"/>
  <c r="U34" i="3"/>
  <c r="T34" i="3"/>
  <c r="Q34" i="3"/>
  <c r="M34" i="3"/>
  <c r="J34" i="3"/>
  <c r="BQ33" i="3"/>
  <c r="BP33" i="3"/>
  <c r="BO33" i="3"/>
  <c r="BM33" i="3"/>
  <c r="BK33" i="3"/>
  <c r="BJ33" i="3"/>
  <c r="BI33" i="3"/>
  <c r="BG33" i="3"/>
  <c r="BE33" i="3"/>
  <c r="BD33" i="3"/>
  <c r="BA33" i="3"/>
  <c r="AZ33" i="3"/>
  <c r="AW33" i="3"/>
  <c r="AV33" i="3"/>
  <c r="AT33" i="3"/>
  <c r="AS33" i="3"/>
  <c r="AQ33" i="3"/>
  <c r="AP33" i="3"/>
  <c r="AO33" i="3"/>
  <c r="AJ33" i="3"/>
  <c r="AG33" i="3"/>
  <c r="AA33" i="3"/>
  <c r="X33" i="3"/>
  <c r="U33" i="3"/>
  <c r="T33" i="3"/>
  <c r="Q33" i="3"/>
  <c r="M33" i="3"/>
  <c r="J33" i="3"/>
  <c r="BQ32" i="3"/>
  <c r="BP32" i="3"/>
  <c r="BO32" i="3"/>
  <c r="BM32" i="3"/>
  <c r="BK32" i="3"/>
  <c r="BJ32" i="3"/>
  <c r="BG32" i="3"/>
  <c r="BH32" i="3" s="1"/>
  <c r="BI32" i="3" s="1"/>
  <c r="BE32" i="3"/>
  <c r="BD32" i="3"/>
  <c r="BA32" i="3"/>
  <c r="AZ32" i="3"/>
  <c r="AW32" i="3"/>
  <c r="AV32" i="3"/>
  <c r="AT32" i="3"/>
  <c r="AS32" i="3"/>
  <c r="AQ32" i="3"/>
  <c r="AP32" i="3"/>
  <c r="AO32" i="3"/>
  <c r="AJ32" i="3"/>
  <c r="AG32" i="3"/>
  <c r="Z32" i="3"/>
  <c r="AA32" i="3" s="1"/>
  <c r="X32" i="3"/>
  <c r="U32" i="3"/>
  <c r="T32" i="3"/>
  <c r="Q32" i="3"/>
  <c r="P32" i="3"/>
  <c r="M32" i="3"/>
  <c r="J32" i="3"/>
  <c r="BQ31" i="3"/>
  <c r="BP31" i="3"/>
  <c r="BO31" i="3"/>
  <c r="BM31" i="3"/>
  <c r="BK31" i="3"/>
  <c r="BJ31" i="3"/>
  <c r="BI31" i="3"/>
  <c r="BG31" i="3"/>
  <c r="BE31" i="3"/>
  <c r="BD31" i="3"/>
  <c r="BA31" i="3"/>
  <c r="AZ31" i="3"/>
  <c r="AW31" i="3"/>
  <c r="AV31" i="3"/>
  <c r="AT31" i="3"/>
  <c r="AS31" i="3"/>
  <c r="AQ31" i="3"/>
  <c r="AP31" i="3"/>
  <c r="AO31" i="3"/>
  <c r="AJ31" i="3"/>
  <c r="AG31" i="3"/>
  <c r="AA31" i="3"/>
  <c r="X31" i="3"/>
  <c r="U31" i="3"/>
  <c r="Q31" i="3"/>
  <c r="P31" i="3"/>
  <c r="M31" i="3"/>
  <c r="J31" i="3"/>
  <c r="BQ30" i="3"/>
  <c r="BP30" i="3"/>
  <c r="BO30" i="3"/>
  <c r="BM30" i="3"/>
  <c r="BK30" i="3"/>
  <c r="BJ30" i="3"/>
  <c r="BI30" i="3"/>
  <c r="BG30" i="3"/>
  <c r="BE30" i="3"/>
  <c r="BD30" i="3"/>
  <c r="BA30" i="3"/>
  <c r="AZ30" i="3"/>
  <c r="AW30" i="3"/>
  <c r="AV30" i="3"/>
  <c r="AT30" i="3"/>
  <c r="AS30" i="3"/>
  <c r="AQ30" i="3"/>
  <c r="AP30" i="3"/>
  <c r="AO30" i="3"/>
  <c r="AJ30" i="3"/>
  <c r="AG30" i="3"/>
  <c r="AA30" i="3"/>
  <c r="X30" i="3"/>
  <c r="U30" i="3"/>
  <c r="Q30" i="3"/>
  <c r="M30" i="3"/>
  <c r="J30" i="3"/>
  <c r="BQ29" i="3"/>
  <c r="BP29" i="3"/>
  <c r="BO29" i="3"/>
  <c r="BM29" i="3"/>
  <c r="BK29" i="3"/>
  <c r="BJ29" i="3"/>
  <c r="BI29" i="3"/>
  <c r="BG29" i="3"/>
  <c r="BE29" i="3"/>
  <c r="BD29" i="3"/>
  <c r="BA29" i="3"/>
  <c r="AZ29" i="3"/>
  <c r="AW29" i="3"/>
  <c r="AV29" i="3"/>
  <c r="AT29" i="3"/>
  <c r="AS29" i="3"/>
  <c r="AQ29" i="3"/>
  <c r="AP29" i="3"/>
  <c r="AO29" i="3"/>
  <c r="AJ29" i="3"/>
  <c r="AG29" i="3"/>
  <c r="AA29" i="3"/>
  <c r="X29" i="3"/>
  <c r="U29" i="3"/>
  <c r="T29" i="3"/>
  <c r="Q29" i="3"/>
  <c r="P29" i="3"/>
  <c r="M29" i="3"/>
  <c r="J29" i="3"/>
  <c r="BQ28" i="3"/>
  <c r="BP28" i="3"/>
  <c r="BO28" i="3"/>
  <c r="BM28" i="3"/>
  <c r="BK28" i="3"/>
  <c r="BJ28" i="3"/>
  <c r="BI28" i="3"/>
  <c r="BG28" i="3"/>
  <c r="BE28" i="3"/>
  <c r="BD28" i="3"/>
  <c r="BA28" i="3"/>
  <c r="AZ28" i="3"/>
  <c r="AW28" i="3"/>
  <c r="AV28" i="3"/>
  <c r="AT28" i="3"/>
  <c r="AS28" i="3"/>
  <c r="AQ28" i="3"/>
  <c r="AP28" i="3"/>
  <c r="AO28" i="3"/>
  <c r="AJ28" i="3"/>
  <c r="AG28" i="3"/>
  <c r="AA28" i="3"/>
  <c r="X28" i="3"/>
  <c r="U28" i="3"/>
  <c r="T28" i="3"/>
  <c r="Q28" i="3"/>
  <c r="M28" i="3"/>
  <c r="J28" i="3"/>
  <c r="BQ27" i="3"/>
  <c r="BP27" i="3"/>
  <c r="BO27" i="3"/>
  <c r="BM27" i="3"/>
  <c r="BK27" i="3"/>
  <c r="BJ27" i="3"/>
  <c r="BI27" i="3"/>
  <c r="BG27" i="3"/>
  <c r="BE27" i="3"/>
  <c r="BD27" i="3"/>
  <c r="BA27" i="3"/>
  <c r="AZ27" i="3"/>
  <c r="AW27" i="3"/>
  <c r="AV27" i="3"/>
  <c r="AT27" i="3"/>
  <c r="AS27" i="3"/>
  <c r="AQ27" i="3"/>
  <c r="AP27" i="3"/>
  <c r="AO27" i="3"/>
  <c r="AJ27" i="3"/>
  <c r="AG27" i="3"/>
  <c r="AA27" i="3"/>
  <c r="X27" i="3"/>
  <c r="U27" i="3"/>
  <c r="T27" i="3"/>
  <c r="Q27" i="3"/>
  <c r="M27" i="3"/>
  <c r="J27" i="3"/>
  <c r="BQ26" i="3"/>
  <c r="BP26" i="3"/>
  <c r="BO26" i="3"/>
  <c r="BM26" i="3"/>
  <c r="BK26" i="3"/>
  <c r="BJ26" i="3"/>
  <c r="BI26" i="3"/>
  <c r="BG26" i="3"/>
  <c r="BE26" i="3"/>
  <c r="BD26" i="3"/>
  <c r="BA26" i="3"/>
  <c r="AZ26" i="3"/>
  <c r="AW26" i="3"/>
  <c r="AV26" i="3"/>
  <c r="AT26" i="3"/>
  <c r="AS26" i="3"/>
  <c r="AQ26" i="3"/>
  <c r="AP26" i="3"/>
  <c r="AO26" i="3"/>
  <c r="AJ26" i="3"/>
  <c r="AG26" i="3"/>
  <c r="AA26" i="3"/>
  <c r="X26" i="3"/>
  <c r="U26" i="3"/>
  <c r="T26" i="3"/>
  <c r="Q26" i="3"/>
  <c r="P26" i="3"/>
  <c r="M26" i="3"/>
  <c r="J26" i="3"/>
  <c r="BQ25" i="3"/>
  <c r="BP25" i="3"/>
  <c r="BM25" i="3"/>
  <c r="BK25" i="3"/>
  <c r="BJ25" i="3"/>
  <c r="BI25" i="3"/>
  <c r="BG25" i="3"/>
  <c r="BE25" i="3"/>
  <c r="BD25" i="3"/>
  <c r="BA25" i="3"/>
  <c r="AZ25" i="3"/>
  <c r="AW25" i="3"/>
  <c r="AV25" i="3"/>
  <c r="AT25" i="3"/>
  <c r="AS25" i="3"/>
  <c r="AQ25" i="3"/>
  <c r="AP25" i="3"/>
  <c r="AO25" i="3"/>
  <c r="AJ25" i="3"/>
  <c r="AD25" i="3"/>
  <c r="AG25" i="3" s="1"/>
  <c r="AA25" i="3"/>
  <c r="X25" i="3"/>
  <c r="U25" i="3"/>
  <c r="T25" i="3"/>
  <c r="Q25" i="3"/>
  <c r="P25" i="3"/>
  <c r="M25" i="3"/>
  <c r="J25" i="3"/>
  <c r="BQ24" i="3"/>
  <c r="BP24" i="3"/>
  <c r="BO24" i="3"/>
  <c r="BM24" i="3"/>
  <c r="BK24" i="3"/>
  <c r="BJ24" i="3"/>
  <c r="BI24" i="3"/>
  <c r="BG24" i="3"/>
  <c r="BE24" i="3"/>
  <c r="BD24" i="3"/>
  <c r="BA24" i="3"/>
  <c r="AZ24" i="3"/>
  <c r="AW24" i="3"/>
  <c r="AV24" i="3"/>
  <c r="AT24" i="3"/>
  <c r="AS24" i="3"/>
  <c r="AQ24" i="3"/>
  <c r="AP24" i="3"/>
  <c r="AO24" i="3"/>
  <c r="AJ24" i="3"/>
  <c r="AG24" i="3"/>
  <c r="AA24" i="3"/>
  <c r="X24" i="3"/>
  <c r="U24" i="3"/>
  <c r="Q24" i="3"/>
  <c r="P24" i="3"/>
  <c r="M24" i="3"/>
  <c r="J24" i="3"/>
  <c r="BQ23" i="3"/>
  <c r="BP23" i="3"/>
  <c r="BO23" i="3"/>
  <c r="BM23" i="3"/>
  <c r="BK23" i="3"/>
  <c r="BJ23" i="3"/>
  <c r="BG23" i="3"/>
  <c r="BH23" i="3" s="1"/>
  <c r="BI23" i="3" s="1"/>
  <c r="BE23" i="3"/>
  <c r="BD23" i="3"/>
  <c r="BA23" i="3"/>
  <c r="AZ23" i="3"/>
  <c r="AW23" i="3"/>
  <c r="AV23" i="3"/>
  <c r="AT23" i="3"/>
  <c r="AS23" i="3"/>
  <c r="AQ23" i="3"/>
  <c r="AP23" i="3"/>
  <c r="AO23" i="3"/>
  <c r="AJ23" i="3"/>
  <c r="AG23" i="3"/>
  <c r="Z23" i="3"/>
  <c r="AA23" i="3" s="1"/>
  <c r="X23" i="3"/>
  <c r="U23" i="3"/>
  <c r="T23" i="3"/>
  <c r="Q23" i="3"/>
  <c r="P23" i="3"/>
  <c r="M23" i="3"/>
  <c r="J23" i="3"/>
  <c r="BQ22" i="3"/>
  <c r="BP22" i="3"/>
  <c r="BM22" i="3"/>
  <c r="BK22" i="3"/>
  <c r="BJ22" i="3"/>
  <c r="BG22" i="3"/>
  <c r="BH22" i="3" s="1"/>
  <c r="BI22" i="3" s="1"/>
  <c r="BE22" i="3"/>
  <c r="BD22" i="3"/>
  <c r="BA22" i="3"/>
  <c r="AZ22" i="3"/>
  <c r="AW22" i="3"/>
  <c r="AV22" i="3"/>
  <c r="AT22" i="3"/>
  <c r="AS22" i="3"/>
  <c r="AQ22" i="3"/>
  <c r="AP22" i="3"/>
  <c r="AO22" i="3"/>
  <c r="AJ22" i="3"/>
  <c r="AD22" i="3"/>
  <c r="AG22" i="3" s="1"/>
  <c r="Z22" i="3"/>
  <c r="AA22" i="3" s="1"/>
  <c r="X22" i="3"/>
  <c r="U22" i="3"/>
  <c r="T22" i="3"/>
  <c r="Q22" i="3"/>
  <c r="P22" i="3"/>
  <c r="M22" i="3"/>
  <c r="J22" i="3"/>
  <c r="BQ21" i="3"/>
  <c r="BP21" i="3"/>
  <c r="BO21" i="3"/>
  <c r="BM21" i="3"/>
  <c r="BK21" i="3"/>
  <c r="BJ21" i="3"/>
  <c r="BG21" i="3"/>
  <c r="BH21" i="3" s="1"/>
  <c r="BI21" i="3" s="1"/>
  <c r="BE21" i="3"/>
  <c r="BD21" i="3"/>
  <c r="BA21" i="3"/>
  <c r="AZ21" i="3"/>
  <c r="AW21" i="3"/>
  <c r="AV21" i="3"/>
  <c r="AT21" i="3"/>
  <c r="AS21" i="3"/>
  <c r="AQ21" i="3"/>
  <c r="AP21" i="3"/>
  <c r="AO21" i="3"/>
  <c r="AJ21" i="3"/>
  <c r="AG21" i="3"/>
  <c r="Z21" i="3"/>
  <c r="AA21" i="3" s="1"/>
  <c r="X21" i="3"/>
  <c r="U21" i="3"/>
  <c r="T21" i="3"/>
  <c r="Q21" i="3"/>
  <c r="P21" i="3"/>
  <c r="M21" i="3"/>
  <c r="J21" i="3"/>
  <c r="BQ20" i="3"/>
  <c r="BP20" i="3"/>
  <c r="BO20" i="3"/>
  <c r="BM20" i="3"/>
  <c r="BK20" i="3"/>
  <c r="BJ20" i="3"/>
  <c r="BI20" i="3"/>
  <c r="BG20" i="3"/>
  <c r="BE20" i="3"/>
  <c r="BD20" i="3"/>
  <c r="BA20" i="3"/>
  <c r="AZ20" i="3"/>
  <c r="AW20" i="3"/>
  <c r="AV20" i="3"/>
  <c r="AT20" i="3"/>
  <c r="AS20" i="3"/>
  <c r="AQ20" i="3"/>
  <c r="AP20" i="3"/>
  <c r="AO20" i="3"/>
  <c r="AJ20" i="3"/>
  <c r="AG20" i="3"/>
  <c r="AA20" i="3"/>
  <c r="X20" i="3"/>
  <c r="U20" i="3"/>
  <c r="Q20" i="3"/>
  <c r="M20" i="3"/>
  <c r="J20" i="3"/>
  <c r="BQ19" i="3"/>
  <c r="BP19" i="3"/>
  <c r="BO19" i="3"/>
  <c r="BM19" i="3"/>
  <c r="BK19" i="3"/>
  <c r="BJ19" i="3"/>
  <c r="BI19" i="3"/>
  <c r="BG19" i="3"/>
  <c r="BE19" i="3"/>
  <c r="BD19" i="3"/>
  <c r="BA19" i="3"/>
  <c r="AZ19" i="3"/>
  <c r="AW19" i="3"/>
  <c r="AV19" i="3"/>
  <c r="AT19" i="3"/>
  <c r="AS19" i="3"/>
  <c r="AQ19" i="3"/>
  <c r="AP19" i="3"/>
  <c r="AO19" i="3"/>
  <c r="AJ19" i="3"/>
  <c r="AG19" i="3"/>
  <c r="AA19" i="3"/>
  <c r="X19" i="3"/>
  <c r="U19" i="3"/>
  <c r="T19" i="3"/>
  <c r="Q19" i="3"/>
  <c r="P19" i="3"/>
  <c r="M19" i="3"/>
  <c r="J19" i="3"/>
  <c r="BQ18" i="3"/>
  <c r="BP18" i="3"/>
  <c r="BO18" i="3"/>
  <c r="BM18" i="3"/>
  <c r="BK18" i="3"/>
  <c r="BJ18" i="3"/>
  <c r="BI18" i="3"/>
  <c r="BG18" i="3"/>
  <c r="BE18" i="3"/>
  <c r="BD18" i="3"/>
  <c r="BA18" i="3"/>
  <c r="AZ18" i="3"/>
  <c r="AW18" i="3"/>
  <c r="AV18" i="3"/>
  <c r="AT18" i="3"/>
  <c r="AS18" i="3"/>
  <c r="AQ18" i="3"/>
  <c r="AP18" i="3"/>
  <c r="AO18" i="3"/>
  <c r="AJ18" i="3"/>
  <c r="AG18" i="3"/>
  <c r="AA18" i="3"/>
  <c r="X18" i="3"/>
  <c r="U18" i="3"/>
  <c r="T18" i="3"/>
  <c r="Q18" i="3"/>
  <c r="M18" i="3"/>
  <c r="J18" i="3"/>
  <c r="BQ17" i="3"/>
  <c r="BP17" i="3"/>
  <c r="BO17" i="3"/>
  <c r="BM17" i="3"/>
  <c r="BK17" i="3"/>
  <c r="BJ17" i="3"/>
  <c r="BG17" i="3"/>
  <c r="BH17" i="3" s="1"/>
  <c r="BI17" i="3" s="1"/>
  <c r="BE17" i="3"/>
  <c r="BD17" i="3"/>
  <c r="BA17" i="3"/>
  <c r="AZ17" i="3"/>
  <c r="AW17" i="3"/>
  <c r="AV17" i="3"/>
  <c r="AT17" i="3"/>
  <c r="AS17" i="3"/>
  <c r="AQ17" i="3"/>
  <c r="AP17" i="3"/>
  <c r="AO17" i="3"/>
  <c r="AJ17" i="3"/>
  <c r="AG17" i="3"/>
  <c r="Z17" i="3"/>
  <c r="AA17" i="3" s="1"/>
  <c r="X17" i="3"/>
  <c r="U17" i="3"/>
  <c r="T17" i="3"/>
  <c r="Q17" i="3"/>
  <c r="P17" i="3"/>
  <c r="M17" i="3"/>
  <c r="J17" i="3"/>
  <c r="BQ16" i="3"/>
  <c r="BP16" i="3"/>
  <c r="BO16" i="3"/>
  <c r="BM16" i="3"/>
  <c r="BK16" i="3"/>
  <c r="BJ16" i="3"/>
  <c r="BI16" i="3"/>
  <c r="BG16" i="3"/>
  <c r="BE16" i="3"/>
  <c r="BD16" i="3"/>
  <c r="BA16" i="3"/>
  <c r="AZ16" i="3"/>
  <c r="AW16" i="3"/>
  <c r="AV16" i="3"/>
  <c r="AT16" i="3"/>
  <c r="AS16" i="3"/>
  <c r="AQ16" i="3"/>
  <c r="AP16" i="3"/>
  <c r="AO16" i="3"/>
  <c r="AJ16" i="3"/>
  <c r="AG16" i="3"/>
  <c r="AA16" i="3"/>
  <c r="X16" i="3"/>
  <c r="U16" i="3"/>
  <c r="Q16" i="3"/>
  <c r="P16" i="3"/>
  <c r="M16" i="3"/>
  <c r="J16" i="3"/>
  <c r="BQ15" i="3"/>
  <c r="BP15" i="3"/>
  <c r="BO15" i="3"/>
  <c r="BM15" i="3"/>
  <c r="BK15" i="3"/>
  <c r="BJ15" i="3"/>
  <c r="BI15" i="3"/>
  <c r="BG15" i="3"/>
  <c r="BE15" i="3"/>
  <c r="BD15" i="3"/>
  <c r="BA15" i="3"/>
  <c r="AZ15" i="3"/>
  <c r="AW15" i="3"/>
  <c r="AV15" i="3"/>
  <c r="AT15" i="3"/>
  <c r="AS15" i="3"/>
  <c r="AQ15" i="3"/>
  <c r="AP15" i="3"/>
  <c r="AO15" i="3"/>
  <c r="AJ15" i="3"/>
  <c r="AG15" i="3"/>
  <c r="AA15" i="3"/>
  <c r="X15" i="3"/>
  <c r="U15" i="3"/>
  <c r="Q15" i="3"/>
  <c r="P15" i="3"/>
  <c r="M15" i="3"/>
  <c r="J15" i="3"/>
  <c r="BQ14" i="3"/>
  <c r="BP14" i="3"/>
  <c r="BO14" i="3"/>
  <c r="BM14" i="3"/>
  <c r="BK14" i="3"/>
  <c r="BJ14" i="3"/>
  <c r="BI14" i="3"/>
  <c r="BG14" i="3"/>
  <c r="BE14" i="3"/>
  <c r="BD14" i="3"/>
  <c r="BA14" i="3"/>
  <c r="AZ14" i="3"/>
  <c r="AW14" i="3"/>
  <c r="AV14" i="3"/>
  <c r="AT14" i="3"/>
  <c r="AS14" i="3"/>
  <c r="AQ14" i="3"/>
  <c r="AP14" i="3"/>
  <c r="AO14" i="3"/>
  <c r="AJ14" i="3"/>
  <c r="AG14" i="3"/>
  <c r="AA14" i="3"/>
  <c r="X14" i="3"/>
  <c r="U14" i="3"/>
  <c r="Q14" i="3"/>
  <c r="M14" i="3"/>
  <c r="J14" i="3"/>
  <c r="BQ13" i="3"/>
  <c r="BP13" i="3"/>
  <c r="BO13" i="3"/>
  <c r="BM13" i="3"/>
  <c r="BK13" i="3"/>
  <c r="BJ13" i="3"/>
  <c r="BG13" i="3"/>
  <c r="BH13" i="3" s="1"/>
  <c r="BI13" i="3" s="1"/>
  <c r="BE13" i="3"/>
  <c r="BD13" i="3"/>
  <c r="BA13" i="3"/>
  <c r="AZ13" i="3"/>
  <c r="AW13" i="3"/>
  <c r="AV13" i="3"/>
  <c r="AT13" i="3"/>
  <c r="AS13" i="3"/>
  <c r="AQ13" i="3"/>
  <c r="AP13" i="3"/>
  <c r="AO13" i="3"/>
  <c r="AJ13" i="3"/>
  <c r="AG13" i="3"/>
  <c r="Z13" i="3"/>
  <c r="AA13" i="3" s="1"/>
  <c r="X13" i="3"/>
  <c r="U13" i="3"/>
  <c r="T13" i="3"/>
  <c r="Q13" i="3"/>
  <c r="P13" i="3"/>
  <c r="M13" i="3"/>
  <c r="J13" i="3"/>
  <c r="BQ12" i="3"/>
  <c r="BP12" i="3"/>
  <c r="BO12" i="3"/>
  <c r="BM12" i="3"/>
  <c r="BK12" i="3"/>
  <c r="BJ12" i="3"/>
  <c r="BI12" i="3"/>
  <c r="BG12" i="3"/>
  <c r="BE12" i="3"/>
  <c r="BD12" i="3"/>
  <c r="BA12" i="3"/>
  <c r="AZ12" i="3"/>
  <c r="AW12" i="3"/>
  <c r="AV12" i="3"/>
  <c r="AT12" i="3"/>
  <c r="AS12" i="3"/>
  <c r="AQ12" i="3"/>
  <c r="AP12" i="3"/>
  <c r="AO12" i="3"/>
  <c r="AJ12" i="3"/>
  <c r="AG12" i="3"/>
  <c r="AA12" i="3"/>
  <c r="X12" i="3"/>
  <c r="U12" i="3"/>
  <c r="T12" i="3"/>
  <c r="Q12" i="3"/>
  <c r="P12" i="3"/>
  <c r="M12" i="3"/>
  <c r="J12" i="3"/>
  <c r="BQ11" i="3"/>
  <c r="BP11" i="3"/>
  <c r="BO11" i="3"/>
  <c r="BM11" i="3"/>
  <c r="BK11" i="3"/>
  <c r="BJ11" i="3"/>
  <c r="BG11" i="3"/>
  <c r="BH11" i="3" s="1"/>
  <c r="BI11" i="3" s="1"/>
  <c r="BE11" i="3"/>
  <c r="BD11" i="3"/>
  <c r="BA11" i="3"/>
  <c r="AZ11" i="3"/>
  <c r="AW11" i="3"/>
  <c r="AV11" i="3"/>
  <c r="AT11" i="3"/>
  <c r="AS11" i="3"/>
  <c r="AQ11" i="3"/>
  <c r="AP11" i="3"/>
  <c r="AO11" i="3"/>
  <c r="AJ11" i="3"/>
  <c r="AG11" i="3"/>
  <c r="Z11" i="3"/>
  <c r="AA11" i="3" s="1"/>
  <c r="X11" i="3"/>
  <c r="U11" i="3"/>
  <c r="T11" i="3"/>
  <c r="Q11" i="3"/>
  <c r="P11" i="3"/>
  <c r="M11" i="3"/>
  <c r="J11" i="3"/>
  <c r="BQ10" i="3"/>
  <c r="BP10" i="3"/>
  <c r="BO10" i="3"/>
  <c r="BM10" i="3"/>
  <c r="BK10" i="3"/>
  <c r="BJ10" i="3"/>
  <c r="BG10" i="3"/>
  <c r="BH10" i="3" s="1"/>
  <c r="BI10" i="3" s="1"/>
  <c r="BE10" i="3"/>
  <c r="BD10" i="3"/>
  <c r="BA10" i="3"/>
  <c r="AZ10" i="3"/>
  <c r="AW10" i="3"/>
  <c r="AV10" i="3"/>
  <c r="AT10" i="3"/>
  <c r="AS10" i="3"/>
  <c r="AQ10" i="3"/>
  <c r="AP10" i="3"/>
  <c r="AO10" i="3"/>
  <c r="AJ10" i="3"/>
  <c r="AG10" i="3"/>
  <c r="Z10" i="3"/>
  <c r="AA10" i="3" s="1"/>
  <c r="X10" i="3"/>
  <c r="U10" i="3"/>
  <c r="T10" i="3"/>
  <c r="Q10" i="3"/>
  <c r="P10" i="3"/>
  <c r="M10" i="3"/>
  <c r="J10" i="3"/>
  <c r="BQ9" i="3"/>
  <c r="BP9" i="3"/>
  <c r="BO9" i="3"/>
  <c r="BM9" i="3"/>
  <c r="BK9" i="3"/>
  <c r="BJ9" i="3"/>
  <c r="BG9" i="3"/>
  <c r="BH9" i="3" s="1"/>
  <c r="BI9" i="3" s="1"/>
  <c r="BE9" i="3"/>
  <c r="BD9" i="3"/>
  <c r="BA9" i="3"/>
  <c r="AZ9" i="3"/>
  <c r="AW9" i="3"/>
  <c r="AV9" i="3"/>
  <c r="AT9" i="3"/>
  <c r="AS9" i="3"/>
  <c r="AQ9" i="3"/>
  <c r="AP9" i="3"/>
  <c r="AO9" i="3"/>
  <c r="AJ9" i="3"/>
  <c r="AG9" i="3"/>
  <c r="Z9" i="3"/>
  <c r="AA9" i="3" s="1"/>
  <c r="X9" i="3"/>
  <c r="U9" i="3"/>
  <c r="T9" i="3"/>
  <c r="Q9" i="3"/>
  <c r="P9" i="3"/>
  <c r="M9" i="3"/>
  <c r="J9" i="3"/>
  <c r="BQ8" i="3"/>
  <c r="BP8" i="3"/>
  <c r="BO8" i="3"/>
  <c r="BM8" i="3"/>
  <c r="BK8" i="3"/>
  <c r="BJ8" i="3"/>
  <c r="BI8" i="3"/>
  <c r="BG8" i="3"/>
  <c r="BE8" i="3"/>
  <c r="BD8" i="3"/>
  <c r="BA8" i="3"/>
  <c r="AZ8" i="3"/>
  <c r="AW8" i="3"/>
  <c r="AV8" i="3"/>
  <c r="AT8" i="3"/>
  <c r="AS8" i="3"/>
  <c r="AQ8" i="3"/>
  <c r="AP8" i="3"/>
  <c r="AO8" i="3"/>
  <c r="AJ8" i="3"/>
  <c r="AG8" i="3"/>
  <c r="AA8" i="3"/>
  <c r="X8" i="3"/>
  <c r="U8" i="3"/>
  <c r="Q8" i="3"/>
  <c r="P8" i="3"/>
  <c r="M8" i="3"/>
  <c r="J8" i="3"/>
  <c r="BQ7" i="3"/>
  <c r="BP7" i="3"/>
  <c r="BO7" i="3"/>
  <c r="BM7" i="3"/>
  <c r="BK7" i="3"/>
  <c r="BJ7" i="3"/>
  <c r="BI7" i="3"/>
  <c r="BG7" i="3"/>
  <c r="BE7" i="3"/>
  <c r="BD7" i="3"/>
  <c r="BA7" i="3"/>
  <c r="AZ7" i="3"/>
  <c r="AW7" i="3"/>
  <c r="AV7" i="3"/>
  <c r="AT7" i="3"/>
  <c r="AS7" i="3"/>
  <c r="AQ7" i="3"/>
  <c r="AP7" i="3"/>
  <c r="AO7" i="3"/>
  <c r="AJ7" i="3"/>
  <c r="AG7" i="3"/>
  <c r="AA7" i="3"/>
  <c r="X7" i="3"/>
  <c r="U7" i="3"/>
  <c r="T7" i="3"/>
  <c r="Q7" i="3"/>
  <c r="P7" i="3"/>
  <c r="M7" i="3"/>
  <c r="J7" i="3"/>
  <c r="BQ6" i="3"/>
  <c r="BP6" i="3"/>
  <c r="BO6" i="3"/>
  <c r="BM6" i="3"/>
  <c r="BK6" i="3"/>
  <c r="BJ6" i="3"/>
  <c r="BI6" i="3"/>
  <c r="BG6" i="3"/>
  <c r="BE6" i="3"/>
  <c r="BD6" i="3"/>
  <c r="BA6" i="3"/>
  <c r="AZ6" i="3"/>
  <c r="AW6" i="3"/>
  <c r="AV6" i="3"/>
  <c r="AT6" i="3"/>
  <c r="AS6" i="3"/>
  <c r="AQ6" i="3"/>
  <c r="AP6" i="3"/>
  <c r="AO6" i="3"/>
  <c r="AJ6" i="3"/>
  <c r="AG6" i="3"/>
  <c r="AA6" i="3"/>
  <c r="X6" i="3"/>
  <c r="U6" i="3"/>
  <c r="Q6" i="3"/>
  <c r="M6" i="3"/>
  <c r="J6" i="3"/>
  <c r="BQ5" i="3"/>
  <c r="BP5" i="3"/>
  <c r="BO5" i="3"/>
  <c r="BM5" i="3"/>
  <c r="BK5" i="3"/>
  <c r="BJ5" i="3"/>
  <c r="BI5" i="3"/>
  <c r="BG5" i="3"/>
  <c r="BE5" i="3"/>
  <c r="BD5" i="3"/>
  <c r="BA5" i="3"/>
  <c r="AZ5" i="3"/>
  <c r="AW5" i="3"/>
  <c r="AV5" i="3"/>
  <c r="AT5" i="3"/>
  <c r="AS5" i="3"/>
  <c r="AQ5" i="3"/>
  <c r="AP5" i="3"/>
  <c r="AO5" i="3"/>
  <c r="AJ5" i="3"/>
  <c r="AG5" i="3"/>
  <c r="AA5" i="3"/>
  <c r="X5" i="3"/>
  <c r="U5" i="3"/>
  <c r="Q5" i="3"/>
  <c r="P5" i="3"/>
  <c r="M5" i="3"/>
  <c r="J5" i="3"/>
  <c r="BQ4" i="3"/>
  <c r="BP4" i="3"/>
  <c r="BO4" i="3"/>
  <c r="BM4" i="3"/>
  <c r="BK4" i="3"/>
  <c r="BJ4" i="3"/>
  <c r="BI4" i="3"/>
  <c r="BG4" i="3"/>
  <c r="BE4" i="3"/>
  <c r="BD4" i="3"/>
  <c r="BA4" i="3"/>
  <c r="AZ4" i="3"/>
  <c r="AW4" i="3"/>
  <c r="AV4" i="3"/>
  <c r="AT4" i="3"/>
  <c r="AS4" i="3"/>
  <c r="AQ4" i="3"/>
  <c r="AP4" i="3"/>
  <c r="AO4" i="3"/>
  <c r="AJ4" i="3"/>
  <c r="AG4" i="3"/>
  <c r="AA4" i="3"/>
  <c r="X4" i="3"/>
  <c r="U4" i="3"/>
  <c r="Q4" i="3"/>
  <c r="P4" i="3"/>
  <c r="M4" i="3"/>
  <c r="J4" i="3"/>
  <c r="J386" i="2"/>
  <c r="K386" i="2" s="1"/>
  <c r="H386" i="2"/>
  <c r="G386" i="2"/>
  <c r="J380" i="2"/>
  <c r="K380" i="2" s="1"/>
  <c r="K374" i="2"/>
  <c r="L374" i="2" s="1"/>
  <c r="I374" i="2"/>
  <c r="H374" i="2"/>
  <c r="K368" i="2"/>
  <c r="I368" i="2"/>
  <c r="H368" i="2"/>
  <c r="K367" i="2"/>
  <c r="I367" i="2"/>
  <c r="H367" i="2"/>
  <c r="K366" i="2"/>
  <c r="I366" i="2"/>
  <c r="H366" i="2"/>
  <c r="K365" i="2"/>
  <c r="I365" i="2"/>
  <c r="H365" i="2"/>
  <c r="AT393" i="2"/>
  <c r="AS393" i="2"/>
  <c r="AI393" i="2"/>
  <c r="AF393" i="2"/>
  <c r="Z393" i="2"/>
  <c r="W393" i="2"/>
  <c r="T393" i="2"/>
  <c r="P393" i="2"/>
  <c r="L393" i="2"/>
  <c r="I393" i="2"/>
  <c r="AT392" i="2"/>
  <c r="AS392" i="2"/>
  <c r="AI392" i="2"/>
  <c r="AF392" i="2"/>
  <c r="Z392" i="2"/>
  <c r="W392" i="2"/>
  <c r="T392" i="2"/>
  <c r="P392" i="2"/>
  <c r="L392" i="2"/>
  <c r="I392" i="2"/>
  <c r="AT358" i="2"/>
  <c r="AS358" i="2"/>
  <c r="AI358" i="2"/>
  <c r="AF358" i="2"/>
  <c r="Z358" i="2"/>
  <c r="W358" i="2"/>
  <c r="T358" i="2"/>
  <c r="P358" i="2"/>
  <c r="O358" i="2"/>
  <c r="L358" i="2"/>
  <c r="I358" i="2"/>
  <c r="AT357" i="2"/>
  <c r="AS357" i="2"/>
  <c r="AI357" i="2"/>
  <c r="AF357" i="2"/>
  <c r="Z357" i="2"/>
  <c r="W357" i="2"/>
  <c r="T357" i="2"/>
  <c r="P357" i="2"/>
  <c r="L357" i="2"/>
  <c r="I357" i="2"/>
  <c r="AT356" i="2"/>
  <c r="AS356" i="2"/>
  <c r="AI356" i="2"/>
  <c r="AF356" i="2"/>
  <c r="Z356" i="2"/>
  <c r="W356" i="2"/>
  <c r="T356" i="2"/>
  <c r="P356" i="2"/>
  <c r="L356" i="2"/>
  <c r="I356" i="2"/>
  <c r="AT355" i="2"/>
  <c r="AS355" i="2"/>
  <c r="AI355" i="2"/>
  <c r="AF355" i="2"/>
  <c r="Z355" i="2"/>
  <c r="W355" i="2"/>
  <c r="T355" i="2"/>
  <c r="P355" i="2"/>
  <c r="L355" i="2"/>
  <c r="I355" i="2"/>
  <c r="AT354" i="2"/>
  <c r="AS354" i="2"/>
  <c r="AI354" i="2"/>
  <c r="AF354" i="2"/>
  <c r="Z354" i="2"/>
  <c r="W354" i="2"/>
  <c r="T354" i="2"/>
  <c r="P354" i="2"/>
  <c r="L354" i="2"/>
  <c r="I354" i="2"/>
  <c r="AT353" i="2"/>
  <c r="AS353" i="2"/>
  <c r="AI353" i="2"/>
  <c r="AF353" i="2"/>
  <c r="Z353" i="2"/>
  <c r="W353" i="2"/>
  <c r="T353" i="2"/>
  <c r="P353" i="2"/>
  <c r="L353" i="2"/>
  <c r="I353" i="2"/>
  <c r="AT352" i="2"/>
  <c r="AS352" i="2"/>
  <c r="AI352" i="2"/>
  <c r="AF352" i="2"/>
  <c r="Z352" i="2"/>
  <c r="W352" i="2"/>
  <c r="T352" i="2"/>
  <c r="P352" i="2"/>
  <c r="L352" i="2"/>
  <c r="I352" i="2"/>
  <c r="AT351" i="2"/>
  <c r="AS351" i="2"/>
  <c r="AI351" i="2"/>
  <c r="AF351" i="2"/>
  <c r="Z351" i="2"/>
  <c r="W351" i="2"/>
  <c r="T351" i="2"/>
  <c r="P351" i="2"/>
  <c r="L351" i="2"/>
  <c r="I351" i="2"/>
  <c r="AT350" i="2"/>
  <c r="AS350" i="2"/>
  <c r="AI350" i="2"/>
  <c r="AF350" i="2"/>
  <c r="Z350" i="2"/>
  <c r="W350" i="2"/>
  <c r="T350" i="2"/>
  <c r="P350" i="2"/>
  <c r="L350" i="2"/>
  <c r="I350" i="2"/>
  <c r="AT349" i="2"/>
  <c r="AS349" i="2"/>
  <c r="AI349" i="2"/>
  <c r="AF349" i="2"/>
  <c r="Z349" i="2"/>
  <c r="W349" i="2"/>
  <c r="T349" i="2"/>
  <c r="P349" i="2"/>
  <c r="L349" i="2"/>
  <c r="I349" i="2"/>
  <c r="AT348" i="2"/>
  <c r="AS348" i="2"/>
  <c r="AI348" i="2"/>
  <c r="AF348" i="2"/>
  <c r="Z348" i="2"/>
  <c r="W348" i="2"/>
  <c r="T348" i="2"/>
  <c r="P348" i="2"/>
  <c r="L348" i="2"/>
  <c r="I348" i="2"/>
  <c r="AT347" i="2"/>
  <c r="AS347" i="2"/>
  <c r="AI347" i="2"/>
  <c r="AF347" i="2"/>
  <c r="Z347" i="2"/>
  <c r="W347" i="2"/>
  <c r="T347" i="2"/>
  <c r="P347" i="2"/>
  <c r="L347" i="2"/>
  <c r="I347" i="2"/>
  <c r="AT346" i="2"/>
  <c r="AS346" i="2"/>
  <c r="AI346" i="2"/>
  <c r="AF346" i="2"/>
  <c r="Z346" i="2"/>
  <c r="W346" i="2"/>
  <c r="T346" i="2"/>
  <c r="P346" i="2"/>
  <c r="O346" i="2"/>
  <c r="L346" i="2"/>
  <c r="I346" i="2"/>
  <c r="AT345" i="2"/>
  <c r="AS345" i="2"/>
  <c r="AI345" i="2"/>
  <c r="AF345" i="2"/>
  <c r="Z345" i="2"/>
  <c r="W345" i="2"/>
  <c r="T345" i="2"/>
  <c r="P345" i="2"/>
  <c r="O345" i="2"/>
  <c r="L345" i="2"/>
  <c r="I345" i="2"/>
  <c r="AT344" i="2"/>
  <c r="AS344" i="2"/>
  <c r="AI344" i="2"/>
  <c r="AF344" i="2"/>
  <c r="Z344" i="2"/>
  <c r="W344" i="2"/>
  <c r="T344" i="2"/>
  <c r="P344" i="2"/>
  <c r="O344" i="2"/>
  <c r="L344" i="2"/>
  <c r="I344" i="2"/>
  <c r="AT343" i="2"/>
  <c r="AS343" i="2"/>
  <c r="AI343" i="2"/>
  <c r="AF343" i="2"/>
  <c r="Z343" i="2"/>
  <c r="W343" i="2"/>
  <c r="T343" i="2"/>
  <c r="P343" i="2"/>
  <c r="L343" i="2"/>
  <c r="I343" i="2"/>
  <c r="AT342" i="2"/>
  <c r="AS342" i="2"/>
  <c r="AI342" i="2"/>
  <c r="AF342" i="2"/>
  <c r="Z342" i="2"/>
  <c r="W342" i="2"/>
  <c r="T342" i="2"/>
  <c r="P342" i="2"/>
  <c r="L342" i="2"/>
  <c r="I342" i="2"/>
  <c r="AT341" i="2"/>
  <c r="AS341" i="2"/>
  <c r="AI341" i="2"/>
  <c r="AF341" i="2"/>
  <c r="Z341" i="2"/>
  <c r="W341" i="2"/>
  <c r="T341" i="2"/>
  <c r="P341" i="2"/>
  <c r="L341" i="2"/>
  <c r="I341" i="2"/>
  <c r="AT340" i="2"/>
  <c r="AS340" i="2"/>
  <c r="AI340" i="2"/>
  <c r="AF340" i="2"/>
  <c r="Z340" i="2"/>
  <c r="W340" i="2"/>
  <c r="T340" i="2"/>
  <c r="P340" i="2"/>
  <c r="L340" i="2"/>
  <c r="I340" i="2"/>
  <c r="AT339" i="2"/>
  <c r="AS339" i="2"/>
  <c r="AI339" i="2"/>
  <c r="AF339" i="2"/>
  <c r="Z339" i="2"/>
  <c r="W339" i="2"/>
  <c r="T339" i="2"/>
  <c r="P339" i="2"/>
  <c r="L339" i="2"/>
  <c r="I339" i="2"/>
  <c r="AT338" i="2"/>
  <c r="AS338" i="2"/>
  <c r="AI338" i="2"/>
  <c r="AF338" i="2"/>
  <c r="Z338" i="2"/>
  <c r="W338" i="2"/>
  <c r="T338" i="2"/>
  <c r="P338" i="2"/>
  <c r="L338" i="2"/>
  <c r="I338" i="2"/>
  <c r="AT337" i="2"/>
  <c r="AS337" i="2"/>
  <c r="AI337" i="2"/>
  <c r="AF337" i="2"/>
  <c r="Z337" i="2"/>
  <c r="W337" i="2"/>
  <c r="T337" i="2"/>
  <c r="P337" i="2"/>
  <c r="L337" i="2"/>
  <c r="I337" i="2"/>
  <c r="AT336" i="2"/>
  <c r="AS336" i="2"/>
  <c r="AI336" i="2"/>
  <c r="AF336" i="2"/>
  <c r="Z336" i="2"/>
  <c r="W336" i="2"/>
  <c r="T336" i="2"/>
  <c r="P336" i="2"/>
  <c r="L336" i="2"/>
  <c r="I336" i="2"/>
  <c r="AT335" i="2"/>
  <c r="AS335" i="2"/>
  <c r="AI335" i="2"/>
  <c r="AF335" i="2"/>
  <c r="Z335" i="2"/>
  <c r="W335" i="2"/>
  <c r="T335" i="2"/>
  <c r="P335" i="2"/>
  <c r="L335" i="2"/>
  <c r="I335" i="2"/>
  <c r="AT328" i="2"/>
  <c r="AS328" i="2"/>
  <c r="AI328" i="2"/>
  <c r="AF328" i="2"/>
  <c r="Z328" i="2"/>
  <c r="W328" i="2"/>
  <c r="T328" i="2"/>
  <c r="P328" i="2"/>
  <c r="L328" i="2"/>
  <c r="I328" i="2"/>
  <c r="AT327" i="2"/>
  <c r="AS327" i="2"/>
  <c r="AI327" i="2"/>
  <c r="AF327" i="2"/>
  <c r="Z327" i="2"/>
  <c r="W327" i="2"/>
  <c r="T327" i="2"/>
  <c r="P327" i="2"/>
  <c r="L327" i="2"/>
  <c r="I327" i="2"/>
  <c r="AT326" i="2"/>
  <c r="AS326" i="2"/>
  <c r="AI326" i="2"/>
  <c r="AF326" i="2"/>
  <c r="Z326" i="2"/>
  <c r="W326" i="2"/>
  <c r="T326" i="2"/>
  <c r="P326" i="2"/>
  <c r="L326" i="2"/>
  <c r="I326" i="2"/>
  <c r="AT325" i="2"/>
  <c r="AS325" i="2"/>
  <c r="AI325" i="2"/>
  <c r="AF325" i="2"/>
  <c r="Z325" i="2"/>
  <c r="W325" i="2"/>
  <c r="T325" i="2"/>
  <c r="P325" i="2"/>
  <c r="L325" i="2"/>
  <c r="I325" i="2"/>
  <c r="AT324" i="2"/>
  <c r="AS324" i="2"/>
  <c r="AI324" i="2"/>
  <c r="AF324" i="2"/>
  <c r="Z324" i="2"/>
  <c r="W324" i="2"/>
  <c r="T324" i="2"/>
  <c r="P324" i="2"/>
  <c r="L324" i="2"/>
  <c r="I324" i="2"/>
  <c r="AT323" i="2"/>
  <c r="AS323" i="2"/>
  <c r="AI323" i="2"/>
  <c r="AF323" i="2"/>
  <c r="Z323" i="2"/>
  <c r="W323" i="2"/>
  <c r="T323" i="2"/>
  <c r="P323" i="2"/>
  <c r="L323" i="2"/>
  <c r="I323" i="2"/>
  <c r="AT322" i="2"/>
  <c r="AS322" i="2"/>
  <c r="AI322" i="2"/>
  <c r="AF322" i="2"/>
  <c r="Z322" i="2"/>
  <c r="W322" i="2"/>
  <c r="T322" i="2"/>
  <c r="P322" i="2"/>
  <c r="L322" i="2"/>
  <c r="I322" i="2"/>
  <c r="AT321" i="2"/>
  <c r="AS321" i="2"/>
  <c r="AI321" i="2"/>
  <c r="AF321" i="2"/>
  <c r="Z321" i="2"/>
  <c r="W321" i="2"/>
  <c r="T321" i="2"/>
  <c r="P321" i="2"/>
  <c r="L321" i="2"/>
  <c r="I321" i="2"/>
  <c r="AT320" i="2"/>
  <c r="AS320" i="2"/>
  <c r="AI320" i="2"/>
  <c r="AF320" i="2"/>
  <c r="Z320" i="2"/>
  <c r="W320" i="2"/>
  <c r="T320" i="2"/>
  <c r="P320" i="2"/>
  <c r="L320" i="2"/>
  <c r="I320" i="2"/>
  <c r="AT319" i="2"/>
  <c r="AS319" i="2"/>
  <c r="AI319" i="2"/>
  <c r="AF319" i="2"/>
  <c r="Z319" i="2"/>
  <c r="W319" i="2"/>
  <c r="T319" i="2"/>
  <c r="P319" i="2"/>
  <c r="L319" i="2"/>
  <c r="I319" i="2"/>
  <c r="AT318" i="2"/>
  <c r="AS318" i="2"/>
  <c r="AI318" i="2"/>
  <c r="AF318" i="2"/>
  <c r="Z318" i="2"/>
  <c r="W318" i="2"/>
  <c r="T318" i="2"/>
  <c r="P318" i="2"/>
  <c r="L318" i="2"/>
  <c r="I318" i="2"/>
  <c r="AT317" i="2"/>
  <c r="AS317" i="2"/>
  <c r="AI317" i="2"/>
  <c r="AF317" i="2"/>
  <c r="Z317" i="2"/>
  <c r="W317" i="2"/>
  <c r="T317" i="2"/>
  <c r="P317" i="2"/>
  <c r="L317" i="2"/>
  <c r="I317" i="2"/>
  <c r="AT310" i="2"/>
  <c r="AS310" i="2"/>
  <c r="AI310" i="2"/>
  <c r="AF310" i="2"/>
  <c r="Z310" i="2"/>
  <c r="W310" i="2"/>
  <c r="T310" i="2"/>
  <c r="P310" i="2"/>
  <c r="L310" i="2"/>
  <c r="I310" i="2"/>
  <c r="AT309" i="2"/>
  <c r="AS309" i="2"/>
  <c r="AI309" i="2"/>
  <c r="AF309" i="2"/>
  <c r="Z309" i="2"/>
  <c r="W309" i="2"/>
  <c r="T309" i="2"/>
  <c r="P309" i="2"/>
  <c r="L309" i="2"/>
  <c r="I309" i="2"/>
  <c r="AT308" i="2"/>
  <c r="AS308" i="2"/>
  <c r="AI308" i="2"/>
  <c r="AF308" i="2"/>
  <c r="Z308" i="2"/>
  <c r="W308" i="2"/>
  <c r="T308" i="2"/>
  <c r="P308" i="2"/>
  <c r="L308" i="2"/>
  <c r="I308" i="2"/>
  <c r="AT307" i="2"/>
  <c r="AS307" i="2"/>
  <c r="AI307" i="2"/>
  <c r="AF307" i="2"/>
  <c r="Z307" i="2"/>
  <c r="W307" i="2"/>
  <c r="T307" i="2"/>
  <c r="P307" i="2"/>
  <c r="L307" i="2"/>
  <c r="I307" i="2"/>
  <c r="AT306" i="2"/>
  <c r="AS306" i="2"/>
  <c r="AI306" i="2"/>
  <c r="AF306" i="2"/>
  <c r="Z306" i="2"/>
  <c r="W306" i="2"/>
  <c r="T306" i="2"/>
  <c r="P306" i="2"/>
  <c r="L306" i="2"/>
  <c r="I306" i="2"/>
  <c r="AT305" i="2"/>
  <c r="AS305" i="2"/>
  <c r="AI305" i="2"/>
  <c r="AF305" i="2"/>
  <c r="Z305" i="2"/>
  <c r="W305" i="2"/>
  <c r="T305" i="2"/>
  <c r="P305" i="2"/>
  <c r="L305" i="2"/>
  <c r="I305" i="2"/>
  <c r="AT304" i="2"/>
  <c r="AS304" i="2"/>
  <c r="AI304" i="2"/>
  <c r="AF304" i="2"/>
  <c r="Z304" i="2"/>
  <c r="W304" i="2"/>
  <c r="T304" i="2"/>
  <c r="P304" i="2"/>
  <c r="L304" i="2"/>
  <c r="I304" i="2"/>
  <c r="AT303" i="2"/>
  <c r="AS303" i="2"/>
  <c r="AI303" i="2"/>
  <c r="AF303" i="2"/>
  <c r="Z303" i="2"/>
  <c r="W303" i="2"/>
  <c r="T303" i="2"/>
  <c r="P303" i="2"/>
  <c r="L303" i="2"/>
  <c r="I303" i="2"/>
  <c r="AT302" i="2"/>
  <c r="AS302" i="2"/>
  <c r="AI302" i="2"/>
  <c r="AF302" i="2"/>
  <c r="Z302" i="2"/>
  <c r="W302" i="2"/>
  <c r="T302" i="2"/>
  <c r="P302" i="2"/>
  <c r="L302" i="2"/>
  <c r="I302" i="2"/>
  <c r="AT301" i="2"/>
  <c r="AS301" i="2"/>
  <c r="AI301" i="2"/>
  <c r="AF301" i="2"/>
  <c r="Z301" i="2"/>
  <c r="W301" i="2"/>
  <c r="T301" i="2"/>
  <c r="P301" i="2"/>
  <c r="L301" i="2"/>
  <c r="I301" i="2"/>
  <c r="AT294" i="2"/>
  <c r="AS294" i="2"/>
  <c r="AI294" i="2"/>
  <c r="AF294" i="2"/>
  <c r="Z294" i="2"/>
  <c r="W294" i="2"/>
  <c r="T294" i="2"/>
  <c r="S294" i="2"/>
  <c r="P294" i="2"/>
  <c r="O294" i="2"/>
  <c r="L294" i="2"/>
  <c r="I294" i="2"/>
  <c r="AT293" i="2"/>
  <c r="AS293" i="2"/>
  <c r="AI293" i="2"/>
  <c r="AC293" i="2"/>
  <c r="AF293" i="2" s="1"/>
  <c r="Z293" i="2"/>
  <c r="W293" i="2"/>
  <c r="T293" i="2"/>
  <c r="S293" i="2"/>
  <c r="P293" i="2"/>
  <c r="O293" i="2"/>
  <c r="L293" i="2"/>
  <c r="I293" i="2"/>
  <c r="AT292" i="2"/>
  <c r="AS292" i="2"/>
  <c r="AI292" i="2"/>
  <c r="AC292" i="2"/>
  <c r="AF292" i="2" s="1"/>
  <c r="Z292" i="2"/>
  <c r="W292" i="2"/>
  <c r="T292" i="2"/>
  <c r="S292" i="2"/>
  <c r="P292" i="2"/>
  <c r="L292" i="2"/>
  <c r="I292" i="2"/>
  <c r="AT291" i="2"/>
  <c r="AS291" i="2"/>
  <c r="AI291" i="2"/>
  <c r="AF291" i="2"/>
  <c r="Z291" i="2"/>
  <c r="W291" i="2"/>
  <c r="T291" i="2"/>
  <c r="P291" i="2"/>
  <c r="O291" i="2"/>
  <c r="L291" i="2"/>
  <c r="I291" i="2"/>
  <c r="AT290" i="2"/>
  <c r="AS290" i="2"/>
  <c r="AI290" i="2"/>
  <c r="AF290" i="2"/>
  <c r="Y290" i="2"/>
  <c r="Z290" i="2" s="1"/>
  <c r="W290" i="2"/>
  <c r="T290" i="2"/>
  <c r="S290" i="2"/>
  <c r="P290" i="2"/>
  <c r="O290" i="2"/>
  <c r="L290" i="2"/>
  <c r="I290" i="2"/>
  <c r="AT289" i="2"/>
  <c r="AS289" i="2"/>
  <c r="AI289" i="2"/>
  <c r="AF289" i="2"/>
  <c r="Z289" i="2"/>
  <c r="W289" i="2"/>
  <c r="T289" i="2"/>
  <c r="S289" i="2"/>
  <c r="P289" i="2"/>
  <c r="L289" i="2"/>
  <c r="I289" i="2"/>
  <c r="AT288" i="2"/>
  <c r="AS288" i="2"/>
  <c r="AI288" i="2"/>
  <c r="AF288" i="2"/>
  <c r="Y288" i="2"/>
  <c r="Z288" i="2" s="1"/>
  <c r="W288" i="2"/>
  <c r="T288" i="2"/>
  <c r="S288" i="2"/>
  <c r="P288" i="2"/>
  <c r="L288" i="2"/>
  <c r="I288" i="2"/>
  <c r="AT287" i="2"/>
  <c r="AS287" i="2"/>
  <c r="AI287" i="2"/>
  <c r="AF287" i="2"/>
  <c r="Z287" i="2"/>
  <c r="W287" i="2"/>
  <c r="T287" i="2"/>
  <c r="S287" i="2"/>
  <c r="P287" i="2"/>
  <c r="O287" i="2"/>
  <c r="L287" i="2"/>
  <c r="I287" i="2"/>
  <c r="AT280" i="2"/>
  <c r="AS280" i="2"/>
  <c r="AI280" i="2"/>
  <c r="AF280" i="2"/>
  <c r="Z280" i="2"/>
  <c r="W280" i="2"/>
  <c r="T280" i="2"/>
  <c r="P280" i="2"/>
  <c r="L280" i="2"/>
  <c r="I280" i="2"/>
  <c r="AT279" i="2"/>
  <c r="AS279" i="2"/>
  <c r="AI279" i="2"/>
  <c r="AC279" i="2"/>
  <c r="AF279" i="2" s="1"/>
  <c r="Z279" i="2"/>
  <c r="W279" i="2"/>
  <c r="T279" i="2"/>
  <c r="P279" i="2"/>
  <c r="L279" i="2"/>
  <c r="I279" i="2"/>
  <c r="AT272" i="2"/>
  <c r="AS272" i="2"/>
  <c r="AI272" i="2"/>
  <c r="AF272" i="2"/>
  <c r="Z272" i="2"/>
  <c r="W272" i="2"/>
  <c r="T272" i="2"/>
  <c r="P272" i="2"/>
  <c r="O272" i="2"/>
  <c r="L272" i="2"/>
  <c r="I272" i="2"/>
  <c r="AT271" i="2"/>
  <c r="AS271" i="2"/>
  <c r="AI271" i="2"/>
  <c r="AC271" i="2"/>
  <c r="AF271" i="2" s="1"/>
  <c r="Z271" i="2"/>
  <c r="W271" i="2"/>
  <c r="T271" i="2"/>
  <c r="S271" i="2"/>
  <c r="P271" i="2"/>
  <c r="O271" i="2"/>
  <c r="L271" i="2"/>
  <c r="I271" i="2"/>
  <c r="AT270" i="2"/>
  <c r="AS270" i="2"/>
  <c r="AI270" i="2"/>
  <c r="AC270" i="2"/>
  <c r="AF270" i="2" s="1"/>
  <c r="Z270" i="2"/>
  <c r="W270" i="2"/>
  <c r="T270" i="2"/>
  <c r="S270" i="2"/>
  <c r="P270" i="2"/>
  <c r="O270" i="2"/>
  <c r="L270" i="2"/>
  <c r="I270" i="2"/>
  <c r="AT263" i="2"/>
  <c r="AS263" i="2"/>
  <c r="AI263" i="2"/>
  <c r="AF263" i="2"/>
  <c r="Z263" i="2"/>
  <c r="W263" i="2"/>
  <c r="T263" i="2"/>
  <c r="S263" i="2"/>
  <c r="P263" i="2"/>
  <c r="O263" i="2"/>
  <c r="L263" i="2"/>
  <c r="I263" i="2"/>
  <c r="AT262" i="2"/>
  <c r="AS262" i="2"/>
  <c r="AI262" i="2"/>
  <c r="AF262" i="2"/>
  <c r="Z262" i="2"/>
  <c r="W262" i="2"/>
  <c r="T262" i="2"/>
  <c r="S262" i="2"/>
  <c r="P262" i="2"/>
  <c r="O262" i="2"/>
  <c r="L262" i="2"/>
  <c r="I262" i="2"/>
  <c r="AT261" i="2"/>
  <c r="AS261" i="2"/>
  <c r="AI261" i="2"/>
  <c r="AF261" i="2"/>
  <c r="Z261" i="2"/>
  <c r="W261" i="2"/>
  <c r="T261" i="2"/>
  <c r="P261" i="2"/>
  <c r="O261" i="2"/>
  <c r="L261" i="2"/>
  <c r="I261" i="2"/>
  <c r="AT260" i="2"/>
  <c r="AS260" i="2"/>
  <c r="AI260" i="2"/>
  <c r="AF260" i="2"/>
  <c r="Z260" i="2"/>
  <c r="W260" i="2"/>
  <c r="T260" i="2"/>
  <c r="P260" i="2"/>
  <c r="L260" i="2"/>
  <c r="I260" i="2"/>
  <c r="AT259" i="2"/>
  <c r="AS259" i="2"/>
  <c r="AI259" i="2"/>
  <c r="AF259" i="2"/>
  <c r="Z259" i="2"/>
  <c r="W259" i="2"/>
  <c r="T259" i="2"/>
  <c r="P259" i="2"/>
  <c r="L259" i="2"/>
  <c r="I259" i="2"/>
  <c r="AT258" i="2"/>
  <c r="AS258" i="2"/>
  <c r="AI258" i="2"/>
  <c r="AF258" i="2"/>
  <c r="Z258" i="2"/>
  <c r="W258" i="2"/>
  <c r="T258" i="2"/>
  <c r="S258" i="2"/>
  <c r="P258" i="2"/>
  <c r="O258" i="2"/>
  <c r="L258" i="2"/>
  <c r="I258" i="2"/>
  <c r="AT257" i="2"/>
  <c r="AS257" i="2"/>
  <c r="AI257" i="2"/>
  <c r="AF257" i="2"/>
  <c r="Z257" i="2"/>
  <c r="W257" i="2"/>
  <c r="T257" i="2"/>
  <c r="P257" i="2"/>
  <c r="L257" i="2"/>
  <c r="I257" i="2"/>
  <c r="AT256" i="2"/>
  <c r="AS256" i="2"/>
  <c r="AI256" i="2"/>
  <c r="AF256" i="2"/>
  <c r="Z256" i="2"/>
  <c r="W256" i="2"/>
  <c r="T256" i="2"/>
  <c r="S256" i="2"/>
  <c r="P256" i="2"/>
  <c r="L256" i="2"/>
  <c r="I256" i="2"/>
  <c r="AT255" i="2"/>
  <c r="AS255" i="2"/>
  <c r="AI255" i="2"/>
  <c r="AF255" i="2"/>
  <c r="Z255" i="2"/>
  <c r="W255" i="2"/>
  <c r="T255" i="2"/>
  <c r="S255" i="2"/>
  <c r="P255" i="2"/>
  <c r="O255" i="2"/>
  <c r="L255" i="2"/>
  <c r="I255" i="2"/>
  <c r="AT254" i="2"/>
  <c r="AS254" i="2"/>
  <c r="AI254" i="2"/>
  <c r="AF254" i="2"/>
  <c r="Z254" i="2"/>
  <c r="W254" i="2"/>
  <c r="T254" i="2"/>
  <c r="P254" i="2"/>
  <c r="O254" i="2"/>
  <c r="L254" i="2"/>
  <c r="I254" i="2"/>
  <c r="AT253" i="2"/>
  <c r="AS253" i="2"/>
  <c r="AI253" i="2"/>
  <c r="AF253" i="2"/>
  <c r="Z253" i="2"/>
  <c r="W253" i="2"/>
  <c r="T253" i="2"/>
  <c r="S253" i="2"/>
  <c r="P253" i="2"/>
  <c r="L253" i="2"/>
  <c r="I253" i="2"/>
  <c r="AT252" i="2"/>
  <c r="AS252" i="2"/>
  <c r="AI252" i="2"/>
  <c r="AF252" i="2"/>
  <c r="Z252" i="2"/>
  <c r="W252" i="2"/>
  <c r="T252" i="2"/>
  <c r="P252" i="2"/>
  <c r="L252" i="2"/>
  <c r="I252" i="2"/>
  <c r="AT251" i="2"/>
  <c r="AS251" i="2"/>
  <c r="AI251" i="2"/>
  <c r="AF251" i="2"/>
  <c r="Z251" i="2"/>
  <c r="W251" i="2"/>
  <c r="T251" i="2"/>
  <c r="S251" i="2"/>
  <c r="P251" i="2"/>
  <c r="O251" i="2"/>
  <c r="L251" i="2"/>
  <c r="I251" i="2"/>
  <c r="AT250" i="2"/>
  <c r="AS250" i="2"/>
  <c r="AI250" i="2"/>
  <c r="AF250" i="2"/>
  <c r="Z250" i="2"/>
  <c r="W250" i="2"/>
  <c r="T250" i="2"/>
  <c r="P250" i="2"/>
  <c r="L250" i="2"/>
  <c r="I250" i="2"/>
  <c r="AT249" i="2"/>
  <c r="AS249" i="2"/>
  <c r="AI249" i="2"/>
  <c r="AF249" i="2"/>
  <c r="Z249" i="2"/>
  <c r="W249" i="2"/>
  <c r="T249" i="2"/>
  <c r="S249" i="2"/>
  <c r="P249" i="2"/>
  <c r="L249" i="2"/>
  <c r="I249" i="2"/>
  <c r="AT248" i="2"/>
  <c r="AS248" i="2"/>
  <c r="AI248" i="2"/>
  <c r="AC248" i="2"/>
  <c r="AF248" i="2" s="1"/>
  <c r="Z248" i="2"/>
  <c r="W248" i="2"/>
  <c r="T248" i="2"/>
  <c r="S248" i="2"/>
  <c r="P248" i="2"/>
  <c r="O248" i="2"/>
  <c r="L248" i="2"/>
  <c r="I248" i="2"/>
  <c r="AT247" i="2"/>
  <c r="AS247" i="2"/>
  <c r="AI247" i="2"/>
  <c r="AF247" i="2"/>
  <c r="Z247" i="2"/>
  <c r="W247" i="2"/>
  <c r="T247" i="2"/>
  <c r="S247" i="2"/>
  <c r="P247" i="2"/>
  <c r="O247" i="2"/>
  <c r="L247" i="2"/>
  <c r="I247" i="2"/>
  <c r="AT246" i="2"/>
  <c r="AS246" i="2"/>
  <c r="AI246" i="2"/>
  <c r="AF246" i="2"/>
  <c r="Z246" i="2"/>
  <c r="W246" i="2"/>
  <c r="T246" i="2"/>
  <c r="S246" i="2"/>
  <c r="P246" i="2"/>
  <c r="O246" i="2"/>
  <c r="L246" i="2"/>
  <c r="I246" i="2"/>
  <c r="AT245" i="2"/>
  <c r="AS245" i="2"/>
  <c r="AI245" i="2"/>
  <c r="AC245" i="2"/>
  <c r="AF245" i="2" s="1"/>
  <c r="Z245" i="2"/>
  <c r="W245" i="2"/>
  <c r="T245" i="2"/>
  <c r="S245" i="2"/>
  <c r="P245" i="2"/>
  <c r="L245" i="2"/>
  <c r="I245" i="2"/>
  <c r="AT244" i="2"/>
  <c r="AS244" i="2"/>
  <c r="AI244" i="2"/>
  <c r="AC244" i="2"/>
  <c r="AF244" i="2" s="1"/>
  <c r="Z244" i="2"/>
  <c r="W244" i="2"/>
  <c r="T244" i="2"/>
  <c r="P244" i="2"/>
  <c r="O244" i="2"/>
  <c r="L244" i="2"/>
  <c r="I244" i="2"/>
  <c r="AT243" i="2"/>
  <c r="AS243" i="2"/>
  <c r="AI243" i="2"/>
  <c r="AF243" i="2"/>
  <c r="Z243" i="2"/>
  <c r="W243" i="2"/>
  <c r="T243" i="2"/>
  <c r="S243" i="2"/>
  <c r="P243" i="2"/>
  <c r="L243" i="2"/>
  <c r="I243" i="2"/>
  <c r="AT242" i="2"/>
  <c r="AS242" i="2"/>
  <c r="AI242" i="2"/>
  <c r="AF242" i="2"/>
  <c r="Z242" i="2"/>
  <c r="W242" i="2"/>
  <c r="T242" i="2"/>
  <c r="P242" i="2"/>
  <c r="O242" i="2"/>
  <c r="L242" i="2"/>
  <c r="I242" i="2"/>
  <c r="AT241" i="2"/>
  <c r="AS241" i="2"/>
  <c r="AI241" i="2"/>
  <c r="AC241" i="2"/>
  <c r="AF241" i="2" s="1"/>
  <c r="Z241" i="2"/>
  <c r="W241" i="2"/>
  <c r="T241" i="2"/>
  <c r="S241" i="2"/>
  <c r="P241" i="2"/>
  <c r="O241" i="2"/>
  <c r="L241" i="2"/>
  <c r="I241" i="2"/>
  <c r="AT240" i="2"/>
  <c r="AS240" i="2"/>
  <c r="AI240" i="2"/>
  <c r="AC240" i="2"/>
  <c r="AF240" i="2" s="1"/>
  <c r="Y240" i="2"/>
  <c r="Z240" i="2" s="1"/>
  <c r="W240" i="2"/>
  <c r="T240" i="2"/>
  <c r="S240" i="2"/>
  <c r="P240" i="2"/>
  <c r="L240" i="2"/>
  <c r="I240" i="2"/>
  <c r="AT239" i="2"/>
  <c r="AS239" i="2"/>
  <c r="AI239" i="2"/>
  <c r="AF239" i="2"/>
  <c r="Z239" i="2"/>
  <c r="W239" i="2"/>
  <c r="T239" i="2"/>
  <c r="P239" i="2"/>
  <c r="O239" i="2"/>
  <c r="L239" i="2"/>
  <c r="I239" i="2"/>
  <c r="AT238" i="2"/>
  <c r="AS238" i="2"/>
  <c r="AI238" i="2"/>
  <c r="AF238" i="2"/>
  <c r="Z238" i="2"/>
  <c r="W238" i="2"/>
  <c r="T238" i="2"/>
  <c r="P238" i="2"/>
  <c r="O238" i="2"/>
  <c r="L238" i="2"/>
  <c r="I238" i="2"/>
  <c r="AT237" i="2"/>
  <c r="AS237" i="2"/>
  <c r="AI237" i="2"/>
  <c r="AF237" i="2"/>
  <c r="Z237" i="2"/>
  <c r="W237" i="2"/>
  <c r="T237" i="2"/>
  <c r="S237" i="2"/>
  <c r="P237" i="2"/>
  <c r="L237" i="2"/>
  <c r="I237" i="2"/>
  <c r="AT236" i="2"/>
  <c r="AS236" i="2"/>
  <c r="AI236" i="2"/>
  <c r="AF236" i="2"/>
  <c r="Z236" i="2"/>
  <c r="W236" i="2"/>
  <c r="T236" i="2"/>
  <c r="P236" i="2"/>
  <c r="O236" i="2"/>
  <c r="L236" i="2"/>
  <c r="I236" i="2"/>
  <c r="AT235" i="2"/>
  <c r="AS235" i="2"/>
  <c r="AI235" i="2"/>
  <c r="AC235" i="2"/>
  <c r="AF235" i="2" s="1"/>
  <c r="Z235" i="2"/>
  <c r="W235" i="2"/>
  <c r="T235" i="2"/>
  <c r="S235" i="2"/>
  <c r="P235" i="2"/>
  <c r="O235" i="2"/>
  <c r="L235" i="2"/>
  <c r="I235" i="2"/>
  <c r="AT234" i="2"/>
  <c r="AS234" i="2"/>
  <c r="AI234" i="2"/>
  <c r="AC234" i="2"/>
  <c r="AF234" i="2" s="1"/>
  <c r="Z234" i="2"/>
  <c r="W234" i="2"/>
  <c r="T234" i="2"/>
  <c r="S234" i="2"/>
  <c r="P234" i="2"/>
  <c r="O234" i="2"/>
  <c r="L234" i="2"/>
  <c r="I234" i="2"/>
  <c r="AT233" i="2"/>
  <c r="AS233" i="2"/>
  <c r="AI233" i="2"/>
  <c r="AC233" i="2"/>
  <c r="AF233" i="2" s="1"/>
  <c r="Z233" i="2"/>
  <c r="W233" i="2"/>
  <c r="T233" i="2"/>
  <c r="S233" i="2"/>
  <c r="P233" i="2"/>
  <c r="O233" i="2"/>
  <c r="L233" i="2"/>
  <c r="I233" i="2"/>
  <c r="AT226" i="2"/>
  <c r="AS226" i="2"/>
  <c r="AI226" i="2"/>
  <c r="AF226" i="2"/>
  <c r="Z226" i="2"/>
  <c r="W226" i="2"/>
  <c r="T226" i="2"/>
  <c r="P226" i="2"/>
  <c r="O226" i="2"/>
  <c r="L226" i="2"/>
  <c r="I226" i="2"/>
  <c r="AT225" i="2"/>
  <c r="AS225" i="2"/>
  <c r="AI225" i="2"/>
  <c r="AF225" i="2"/>
  <c r="Y225" i="2"/>
  <c r="Z225" i="2" s="1"/>
  <c r="W225" i="2"/>
  <c r="T225" i="2"/>
  <c r="S225" i="2"/>
  <c r="P225" i="2"/>
  <c r="L225" i="2"/>
  <c r="I225" i="2"/>
  <c r="AT224" i="2"/>
  <c r="AS224" i="2"/>
  <c r="AI224" i="2"/>
  <c r="AC224" i="2"/>
  <c r="AF224" i="2" s="1"/>
  <c r="Y224" i="2"/>
  <c r="Z224" i="2" s="1"/>
  <c r="W224" i="2"/>
  <c r="T224" i="2"/>
  <c r="S224" i="2"/>
  <c r="P224" i="2"/>
  <c r="O224" i="2"/>
  <c r="L224" i="2"/>
  <c r="I224" i="2"/>
  <c r="AT223" i="2"/>
  <c r="AS223" i="2"/>
  <c r="AI223" i="2"/>
  <c r="AC223" i="2"/>
  <c r="AF223" i="2" s="1"/>
  <c r="Z223" i="2"/>
  <c r="W223" i="2"/>
  <c r="T223" i="2"/>
  <c r="P223" i="2"/>
  <c r="O223" i="2"/>
  <c r="L223" i="2"/>
  <c r="I223" i="2"/>
  <c r="AT216" i="2"/>
  <c r="AS216" i="2"/>
  <c r="AI216" i="2"/>
  <c r="AF216" i="2"/>
  <c r="Y216" i="2"/>
  <c r="Z216" i="2" s="1"/>
  <c r="W216" i="2"/>
  <c r="T216" i="2"/>
  <c r="S216" i="2"/>
  <c r="P216" i="2"/>
  <c r="O216" i="2"/>
  <c r="L216" i="2"/>
  <c r="I216" i="2"/>
  <c r="AT215" i="2"/>
  <c r="AS215" i="2"/>
  <c r="AI215" i="2"/>
  <c r="AF215" i="2"/>
  <c r="Z215" i="2"/>
  <c r="W215" i="2"/>
  <c r="T215" i="2"/>
  <c r="S215" i="2"/>
  <c r="P215" i="2"/>
  <c r="O215" i="2"/>
  <c r="L215" i="2"/>
  <c r="I215" i="2"/>
  <c r="AT214" i="2"/>
  <c r="AS214" i="2"/>
  <c r="AI214" i="2"/>
  <c r="AF214" i="2"/>
  <c r="Z214" i="2"/>
  <c r="W214" i="2"/>
  <c r="T214" i="2"/>
  <c r="S214" i="2"/>
  <c r="P214" i="2"/>
  <c r="O214" i="2"/>
  <c r="L214" i="2"/>
  <c r="I214" i="2"/>
  <c r="AT213" i="2"/>
  <c r="AS213" i="2"/>
  <c r="AI213" i="2"/>
  <c r="AF213" i="2"/>
  <c r="Z213" i="2"/>
  <c r="W213" i="2"/>
  <c r="T213" i="2"/>
  <c r="S213" i="2"/>
  <c r="P213" i="2"/>
  <c r="O213" i="2"/>
  <c r="L213" i="2"/>
  <c r="I213" i="2"/>
  <c r="AT212" i="2"/>
  <c r="AS212" i="2"/>
  <c r="AI212" i="2"/>
  <c r="AF212" i="2"/>
  <c r="Z212" i="2"/>
  <c r="W212" i="2"/>
  <c r="T212" i="2"/>
  <c r="P212" i="2"/>
  <c r="O212" i="2"/>
  <c r="L212" i="2"/>
  <c r="I212" i="2"/>
  <c r="AT211" i="2"/>
  <c r="AS211" i="2"/>
  <c r="AI211" i="2"/>
  <c r="AC211" i="2"/>
  <c r="AF211" i="2" s="1"/>
  <c r="Z211" i="2"/>
  <c r="W211" i="2"/>
  <c r="T211" i="2"/>
  <c r="S211" i="2"/>
  <c r="P211" i="2"/>
  <c r="O211" i="2"/>
  <c r="L211" i="2"/>
  <c r="I211" i="2"/>
  <c r="AT210" i="2"/>
  <c r="AS210" i="2"/>
  <c r="AI210" i="2"/>
  <c r="AF210" i="2"/>
  <c r="Y210" i="2"/>
  <c r="Z210" i="2" s="1"/>
  <c r="W210" i="2"/>
  <c r="T210" i="2"/>
  <c r="S210" i="2"/>
  <c r="P210" i="2"/>
  <c r="O210" i="2"/>
  <c r="L210" i="2"/>
  <c r="I210" i="2"/>
  <c r="AT209" i="2"/>
  <c r="AS209" i="2"/>
  <c r="AI209" i="2"/>
  <c r="AF209" i="2"/>
  <c r="Y209" i="2"/>
  <c r="Z209" i="2" s="1"/>
  <c r="W209" i="2"/>
  <c r="T209" i="2"/>
  <c r="S209" i="2"/>
  <c r="P209" i="2"/>
  <c r="O209" i="2"/>
  <c r="L209" i="2"/>
  <c r="I209" i="2"/>
  <c r="AT208" i="2"/>
  <c r="AS208" i="2"/>
  <c r="AI208" i="2"/>
  <c r="AF208" i="2"/>
  <c r="Z208" i="2"/>
  <c r="W208" i="2"/>
  <c r="T208" i="2"/>
  <c r="P208" i="2"/>
  <c r="O208" i="2"/>
  <c r="L208" i="2"/>
  <c r="I208" i="2"/>
  <c r="AT207" i="2"/>
  <c r="AS207" i="2"/>
  <c r="AI207" i="2"/>
  <c r="AC207" i="2"/>
  <c r="AF207" i="2" s="1"/>
  <c r="Z207" i="2"/>
  <c r="W207" i="2"/>
  <c r="T207" i="2"/>
  <c r="S207" i="2"/>
  <c r="P207" i="2"/>
  <c r="O207" i="2"/>
  <c r="L207" i="2"/>
  <c r="I207" i="2"/>
  <c r="AT200" i="2"/>
  <c r="AS200" i="2"/>
  <c r="AI200" i="2"/>
  <c r="AC200" i="2"/>
  <c r="AF200" i="2" s="1"/>
  <c r="Z200" i="2"/>
  <c r="W200" i="2"/>
  <c r="T200" i="2"/>
  <c r="S200" i="2"/>
  <c r="P200" i="2"/>
  <c r="L200" i="2"/>
  <c r="I200" i="2"/>
  <c r="AT199" i="2"/>
  <c r="AS199" i="2"/>
  <c r="AI199" i="2"/>
  <c r="AF199" i="2"/>
  <c r="Z199" i="2"/>
  <c r="W199" i="2"/>
  <c r="T199" i="2"/>
  <c r="S199" i="2"/>
  <c r="P199" i="2"/>
  <c r="O199" i="2"/>
  <c r="L199" i="2"/>
  <c r="I199" i="2"/>
  <c r="AT198" i="2"/>
  <c r="AS198" i="2"/>
  <c r="AI198" i="2"/>
  <c r="AF198" i="2"/>
  <c r="Z198" i="2"/>
  <c r="W198" i="2"/>
  <c r="T198" i="2"/>
  <c r="P198" i="2"/>
  <c r="O198" i="2"/>
  <c r="L198" i="2"/>
  <c r="I198" i="2"/>
  <c r="AT197" i="2"/>
  <c r="AS197" i="2"/>
  <c r="AI197" i="2"/>
  <c r="AF197" i="2"/>
  <c r="Z197" i="2"/>
  <c r="W197" i="2"/>
  <c r="T197" i="2"/>
  <c r="S197" i="2"/>
  <c r="P197" i="2"/>
  <c r="L197" i="2"/>
  <c r="I197" i="2"/>
  <c r="AT190" i="2"/>
  <c r="AS190" i="2"/>
  <c r="AI190" i="2"/>
  <c r="AF190" i="2"/>
  <c r="Z190" i="2"/>
  <c r="W190" i="2"/>
  <c r="T190" i="2"/>
  <c r="P190" i="2"/>
  <c r="L190" i="2"/>
  <c r="I190" i="2"/>
  <c r="AT189" i="2"/>
  <c r="AS189" i="2"/>
  <c r="AI189" i="2"/>
  <c r="AC189" i="2"/>
  <c r="AF189" i="2" s="1"/>
  <c r="Z189" i="2"/>
  <c r="W189" i="2"/>
  <c r="T189" i="2"/>
  <c r="P189" i="2"/>
  <c r="O189" i="2"/>
  <c r="L189" i="2"/>
  <c r="I189" i="2"/>
  <c r="AT188" i="2"/>
  <c r="AS188" i="2"/>
  <c r="AI188" i="2"/>
  <c r="AC188" i="2"/>
  <c r="AF188" i="2" s="1"/>
  <c r="Z188" i="2"/>
  <c r="W188" i="2"/>
  <c r="T188" i="2"/>
  <c r="P188" i="2"/>
  <c r="L188" i="2"/>
  <c r="I188" i="2"/>
  <c r="AT187" i="2"/>
  <c r="AS187" i="2"/>
  <c r="AI187" i="2"/>
  <c r="AF187" i="2"/>
  <c r="Z187" i="2"/>
  <c r="W187" i="2"/>
  <c r="T187" i="2"/>
  <c r="P187" i="2"/>
  <c r="L187" i="2"/>
  <c r="I187" i="2"/>
  <c r="AT186" i="2"/>
  <c r="AS186" i="2"/>
  <c r="AI186" i="2"/>
  <c r="AF186" i="2"/>
  <c r="Z186" i="2"/>
  <c r="W186" i="2"/>
  <c r="T186" i="2"/>
  <c r="P186" i="2"/>
  <c r="L186" i="2"/>
  <c r="I186" i="2"/>
  <c r="AT185" i="2"/>
  <c r="AS185" i="2"/>
  <c r="AI185" i="2"/>
  <c r="AF185" i="2"/>
  <c r="Z185" i="2"/>
  <c r="W185" i="2"/>
  <c r="T185" i="2"/>
  <c r="S185" i="2"/>
  <c r="P185" i="2"/>
  <c r="L185" i="2"/>
  <c r="I185" i="2"/>
  <c r="AT184" i="2"/>
  <c r="AS184" i="2"/>
  <c r="AI184" i="2"/>
  <c r="AF184" i="2"/>
  <c r="Z184" i="2"/>
  <c r="W184" i="2"/>
  <c r="T184" i="2"/>
  <c r="S184" i="2"/>
  <c r="P184" i="2"/>
  <c r="L184" i="2"/>
  <c r="I184" i="2"/>
  <c r="AT183" i="2"/>
  <c r="AS183" i="2"/>
  <c r="AI183" i="2"/>
  <c r="AF183" i="2"/>
  <c r="Z183" i="2"/>
  <c r="W183" i="2"/>
  <c r="T183" i="2"/>
  <c r="S183" i="2"/>
  <c r="P183" i="2"/>
  <c r="L183" i="2"/>
  <c r="I183" i="2"/>
  <c r="AT182" i="2"/>
  <c r="AS182" i="2"/>
  <c r="AI182" i="2"/>
  <c r="AF182" i="2"/>
  <c r="Z182" i="2"/>
  <c r="W182" i="2"/>
  <c r="T182" i="2"/>
  <c r="S182" i="2"/>
  <c r="P182" i="2"/>
  <c r="L182" i="2"/>
  <c r="I182" i="2"/>
  <c r="AT181" i="2"/>
  <c r="AS181" i="2"/>
  <c r="AI181" i="2"/>
  <c r="AF181" i="2"/>
  <c r="Z181" i="2"/>
  <c r="W181" i="2"/>
  <c r="T181" i="2"/>
  <c r="S181" i="2"/>
  <c r="P181" i="2"/>
  <c r="L181" i="2"/>
  <c r="I181" i="2"/>
  <c r="AT180" i="2"/>
  <c r="AS180" i="2"/>
  <c r="AI180" i="2"/>
  <c r="AF180" i="2"/>
  <c r="Z180" i="2"/>
  <c r="W180" i="2"/>
  <c r="T180" i="2"/>
  <c r="S180" i="2"/>
  <c r="P180" i="2"/>
  <c r="L180" i="2"/>
  <c r="I180" i="2"/>
  <c r="AT179" i="2"/>
  <c r="AS179" i="2"/>
  <c r="AI179" i="2"/>
  <c r="AF179" i="2"/>
  <c r="Z179" i="2"/>
  <c r="W179" i="2"/>
  <c r="T179" i="2"/>
  <c r="S179" i="2"/>
  <c r="P179" i="2"/>
  <c r="O179" i="2"/>
  <c r="L179" i="2"/>
  <c r="I179" i="2"/>
  <c r="AT178" i="2"/>
  <c r="AS178" i="2"/>
  <c r="AI178" i="2"/>
  <c r="AF178" i="2"/>
  <c r="Z178" i="2"/>
  <c r="W178" i="2"/>
  <c r="T178" i="2"/>
  <c r="S178" i="2"/>
  <c r="P178" i="2"/>
  <c r="O178" i="2"/>
  <c r="L178" i="2"/>
  <c r="I178" i="2"/>
  <c r="AT177" i="2"/>
  <c r="AS177" i="2"/>
  <c r="AI177" i="2"/>
  <c r="AF177" i="2"/>
  <c r="Z177" i="2"/>
  <c r="W177" i="2"/>
  <c r="T177" i="2"/>
  <c r="P177" i="2"/>
  <c r="O177" i="2"/>
  <c r="L177" i="2"/>
  <c r="I177" i="2"/>
  <c r="AT176" i="2"/>
  <c r="AS176" i="2"/>
  <c r="AI176" i="2"/>
  <c r="AF176" i="2"/>
  <c r="Z176" i="2"/>
  <c r="W176" i="2"/>
  <c r="T176" i="2"/>
  <c r="P176" i="2"/>
  <c r="O176" i="2"/>
  <c r="L176" i="2"/>
  <c r="I176" i="2"/>
  <c r="AT175" i="2"/>
  <c r="AS175" i="2"/>
  <c r="AI175" i="2"/>
  <c r="AF175" i="2"/>
  <c r="Y175" i="2"/>
  <c r="Z175" i="2" s="1"/>
  <c r="W175" i="2"/>
  <c r="T175" i="2"/>
  <c r="P175" i="2"/>
  <c r="L175" i="2"/>
  <c r="I175" i="2"/>
  <c r="AT174" i="2"/>
  <c r="AS174" i="2"/>
  <c r="AI174" i="2"/>
  <c r="AF174" i="2"/>
  <c r="Z174" i="2"/>
  <c r="W174" i="2"/>
  <c r="T174" i="2"/>
  <c r="P174" i="2"/>
  <c r="O174" i="2"/>
  <c r="L174" i="2"/>
  <c r="I174" i="2"/>
  <c r="AT173" i="2"/>
  <c r="AS173" i="2"/>
  <c r="AI173" i="2"/>
  <c r="AF173" i="2"/>
  <c r="Z173" i="2"/>
  <c r="W173" i="2"/>
  <c r="T173" i="2"/>
  <c r="P173" i="2"/>
  <c r="L173" i="2"/>
  <c r="I173" i="2"/>
  <c r="AT172" i="2"/>
  <c r="AS172" i="2"/>
  <c r="AI172" i="2"/>
  <c r="AF172" i="2"/>
  <c r="Z172" i="2"/>
  <c r="W172" i="2"/>
  <c r="T172" i="2"/>
  <c r="P172" i="2"/>
  <c r="O172" i="2"/>
  <c r="L172" i="2"/>
  <c r="I172" i="2"/>
  <c r="AT171" i="2"/>
  <c r="AS171" i="2"/>
  <c r="AI171" i="2"/>
  <c r="AF171" i="2"/>
  <c r="Z171" i="2"/>
  <c r="W171" i="2"/>
  <c r="T171" i="2"/>
  <c r="P171" i="2"/>
  <c r="L171" i="2"/>
  <c r="I171" i="2"/>
  <c r="AT170" i="2"/>
  <c r="AS170" i="2"/>
  <c r="AI170" i="2"/>
  <c r="AF170" i="2"/>
  <c r="Z170" i="2"/>
  <c r="W170" i="2"/>
  <c r="T170" i="2"/>
  <c r="S170" i="2"/>
  <c r="P170" i="2"/>
  <c r="L170" i="2"/>
  <c r="I170" i="2"/>
  <c r="AT169" i="2"/>
  <c r="AS169" i="2"/>
  <c r="AI169" i="2"/>
  <c r="AF169" i="2"/>
  <c r="Y169" i="2"/>
  <c r="Z169" i="2" s="1"/>
  <c r="W169" i="2"/>
  <c r="T169" i="2"/>
  <c r="S169" i="2"/>
  <c r="P169" i="2"/>
  <c r="O169" i="2"/>
  <c r="L169" i="2"/>
  <c r="I169" i="2"/>
  <c r="AT168" i="2"/>
  <c r="AS168" i="2"/>
  <c r="AI168" i="2"/>
  <c r="AF168" i="2"/>
  <c r="Z168" i="2"/>
  <c r="W168" i="2"/>
  <c r="T168" i="2"/>
  <c r="P168" i="2"/>
  <c r="O168" i="2"/>
  <c r="L168" i="2"/>
  <c r="I168" i="2"/>
  <c r="AT167" i="2"/>
  <c r="AS167" i="2"/>
  <c r="AI167" i="2"/>
  <c r="AF167" i="2"/>
  <c r="Y167" i="2"/>
  <c r="Z167" i="2" s="1"/>
  <c r="W167" i="2"/>
  <c r="T167" i="2"/>
  <c r="S167" i="2"/>
  <c r="P167" i="2"/>
  <c r="O167" i="2"/>
  <c r="L167" i="2"/>
  <c r="I167" i="2"/>
  <c r="AT166" i="2"/>
  <c r="AS166" i="2"/>
  <c r="AI166" i="2"/>
  <c r="AC166" i="2"/>
  <c r="AF166" i="2" s="1"/>
  <c r="Y166" i="2"/>
  <c r="Z166" i="2" s="1"/>
  <c r="W166" i="2"/>
  <c r="T166" i="2"/>
  <c r="S166" i="2"/>
  <c r="P166" i="2"/>
  <c r="O166" i="2"/>
  <c r="L166" i="2"/>
  <c r="I166" i="2"/>
  <c r="AT165" i="2"/>
  <c r="AS165" i="2"/>
  <c r="AI165" i="2"/>
  <c r="AC165" i="2"/>
  <c r="AF165" i="2" s="1"/>
  <c r="Y165" i="2"/>
  <c r="Z165" i="2" s="1"/>
  <c r="W165" i="2"/>
  <c r="T165" i="2"/>
  <c r="S165" i="2"/>
  <c r="P165" i="2"/>
  <c r="O165" i="2"/>
  <c r="L165" i="2"/>
  <c r="I165" i="2"/>
  <c r="AT164" i="2"/>
  <c r="AS164" i="2"/>
  <c r="AI164" i="2"/>
  <c r="AC164" i="2"/>
  <c r="AF164" i="2" s="1"/>
  <c r="Y164" i="2"/>
  <c r="Z164" i="2" s="1"/>
  <c r="W164" i="2"/>
  <c r="T164" i="2"/>
  <c r="S164" i="2"/>
  <c r="P164" i="2"/>
  <c r="O164" i="2"/>
  <c r="L164" i="2"/>
  <c r="I164" i="2"/>
  <c r="AT163" i="2"/>
  <c r="AS163" i="2"/>
  <c r="AI163" i="2"/>
  <c r="AC163" i="2"/>
  <c r="AF163" i="2" s="1"/>
  <c r="Y163" i="2"/>
  <c r="Z163" i="2" s="1"/>
  <c r="W163" i="2"/>
  <c r="T163" i="2"/>
  <c r="S163" i="2"/>
  <c r="P163" i="2"/>
  <c r="O163" i="2"/>
  <c r="L163" i="2"/>
  <c r="I163" i="2"/>
  <c r="AT162" i="2"/>
  <c r="AS162" i="2"/>
  <c r="AI162" i="2"/>
  <c r="AF162" i="2"/>
  <c r="Z162" i="2"/>
  <c r="W162" i="2"/>
  <c r="T162" i="2"/>
  <c r="P162" i="2"/>
  <c r="O162" i="2"/>
  <c r="L162" i="2"/>
  <c r="I162" i="2"/>
  <c r="AT161" i="2"/>
  <c r="AS161" i="2"/>
  <c r="AI161" i="2"/>
  <c r="AF161" i="2"/>
  <c r="Z161" i="2"/>
  <c r="W161" i="2"/>
  <c r="T161" i="2"/>
  <c r="P161" i="2"/>
  <c r="O161" i="2"/>
  <c r="L161" i="2"/>
  <c r="I161" i="2"/>
  <c r="AT160" i="2"/>
  <c r="AS160" i="2"/>
  <c r="AI160" i="2"/>
  <c r="AF160" i="2"/>
  <c r="Y160" i="2"/>
  <c r="Z160" i="2" s="1"/>
  <c r="W160" i="2"/>
  <c r="T160" i="2"/>
  <c r="S160" i="2"/>
  <c r="P160" i="2"/>
  <c r="L160" i="2"/>
  <c r="I160" i="2"/>
  <c r="AT159" i="2"/>
  <c r="AS159" i="2"/>
  <c r="AI159" i="2"/>
  <c r="AF159" i="2"/>
  <c r="Y159" i="2"/>
  <c r="Z159" i="2" s="1"/>
  <c r="W159" i="2"/>
  <c r="T159" i="2"/>
  <c r="S159" i="2"/>
  <c r="P159" i="2"/>
  <c r="L159" i="2"/>
  <c r="I159" i="2"/>
  <c r="AT158" i="2"/>
  <c r="AS158" i="2"/>
  <c r="AI158" i="2"/>
  <c r="AF158" i="2"/>
  <c r="Z158" i="2"/>
  <c r="W158" i="2"/>
  <c r="T158" i="2"/>
  <c r="S158" i="2"/>
  <c r="P158" i="2"/>
  <c r="O158" i="2"/>
  <c r="L158" i="2"/>
  <c r="I158" i="2"/>
  <c r="AT157" i="2"/>
  <c r="AS157" i="2"/>
  <c r="AI157" i="2"/>
  <c r="AC157" i="2"/>
  <c r="AF157" i="2" s="1"/>
  <c r="Z157" i="2"/>
  <c r="W157" i="2"/>
  <c r="T157" i="2"/>
  <c r="S157" i="2"/>
  <c r="P157" i="2"/>
  <c r="L157" i="2"/>
  <c r="I157" i="2"/>
  <c r="AT156" i="2"/>
  <c r="AS156" i="2"/>
  <c r="AI156" i="2"/>
  <c r="AC156" i="2"/>
  <c r="AF156" i="2" s="1"/>
  <c r="Y156" i="2"/>
  <c r="Z156" i="2" s="1"/>
  <c r="W156" i="2"/>
  <c r="T156" i="2"/>
  <c r="S156" i="2"/>
  <c r="P156" i="2"/>
  <c r="O156" i="2"/>
  <c r="L156" i="2"/>
  <c r="I156" i="2"/>
  <c r="AT155" i="2"/>
  <c r="AS155" i="2"/>
  <c r="AI155" i="2"/>
  <c r="AF155" i="2"/>
  <c r="Z155" i="2"/>
  <c r="W155" i="2"/>
  <c r="T155" i="2"/>
  <c r="S155" i="2"/>
  <c r="P155" i="2"/>
  <c r="O155" i="2"/>
  <c r="L155" i="2"/>
  <c r="I155" i="2"/>
  <c r="AT154" i="2"/>
  <c r="AS154" i="2"/>
  <c r="AI154" i="2"/>
  <c r="AF154" i="2"/>
  <c r="Z154" i="2"/>
  <c r="W154" i="2"/>
  <c r="T154" i="2"/>
  <c r="P154" i="2"/>
  <c r="O154" i="2"/>
  <c r="L154" i="2"/>
  <c r="I154" i="2"/>
  <c r="AT153" i="2"/>
  <c r="AS153" i="2"/>
  <c r="AI153" i="2"/>
  <c r="AF153" i="2"/>
  <c r="Y153" i="2"/>
  <c r="Z153" i="2" s="1"/>
  <c r="W153" i="2"/>
  <c r="T153" i="2"/>
  <c r="P153" i="2"/>
  <c r="O153" i="2"/>
  <c r="L153" i="2"/>
  <c r="I153" i="2"/>
  <c r="AT152" i="2"/>
  <c r="AS152" i="2"/>
  <c r="AI152" i="2"/>
  <c r="AF152" i="2"/>
  <c r="Z152" i="2"/>
  <c r="W152" i="2"/>
  <c r="T152" i="2"/>
  <c r="S152" i="2"/>
  <c r="P152" i="2"/>
  <c r="L152" i="2"/>
  <c r="I152" i="2"/>
  <c r="AT151" i="2"/>
  <c r="AS151" i="2"/>
  <c r="AI151" i="2"/>
  <c r="AF151" i="2"/>
  <c r="Y151" i="2"/>
  <c r="Z151" i="2" s="1"/>
  <c r="W151" i="2"/>
  <c r="T151" i="2"/>
  <c r="S151" i="2"/>
  <c r="P151" i="2"/>
  <c r="L151" i="2"/>
  <c r="I151" i="2"/>
  <c r="AT150" i="2"/>
  <c r="AS150" i="2"/>
  <c r="AI150" i="2"/>
  <c r="AF150" i="2"/>
  <c r="Z150" i="2"/>
  <c r="W150" i="2"/>
  <c r="T150" i="2"/>
  <c r="S150" i="2"/>
  <c r="P150" i="2"/>
  <c r="O150" i="2"/>
  <c r="L150" i="2"/>
  <c r="I150" i="2"/>
  <c r="AT149" i="2"/>
  <c r="AS149" i="2"/>
  <c r="AI149" i="2"/>
  <c r="AF149" i="2"/>
  <c r="Z149" i="2"/>
  <c r="W149" i="2"/>
  <c r="T149" i="2"/>
  <c r="S149" i="2"/>
  <c r="P149" i="2"/>
  <c r="O149" i="2"/>
  <c r="L149" i="2"/>
  <c r="I149" i="2"/>
  <c r="AT148" i="2"/>
  <c r="AS148" i="2"/>
  <c r="AI148" i="2"/>
  <c r="AF148" i="2"/>
  <c r="Z148" i="2"/>
  <c r="W148" i="2"/>
  <c r="T148" i="2"/>
  <c r="P148" i="2"/>
  <c r="L148" i="2"/>
  <c r="I148" i="2"/>
  <c r="AT147" i="2"/>
  <c r="AS147" i="2"/>
  <c r="AI147" i="2"/>
  <c r="AF147" i="2"/>
  <c r="Y147" i="2"/>
  <c r="Z147" i="2" s="1"/>
  <c r="W147" i="2"/>
  <c r="T147" i="2"/>
  <c r="S147" i="2"/>
  <c r="P147" i="2"/>
  <c r="L147" i="2"/>
  <c r="I147" i="2"/>
  <c r="AT146" i="2"/>
  <c r="AS146" i="2"/>
  <c r="AI146" i="2"/>
  <c r="AC146" i="2"/>
  <c r="AF146" i="2" s="1"/>
  <c r="Y146" i="2"/>
  <c r="Z146" i="2" s="1"/>
  <c r="W146" i="2"/>
  <c r="T146" i="2"/>
  <c r="S146" i="2"/>
  <c r="P146" i="2"/>
  <c r="O146" i="2"/>
  <c r="L146" i="2"/>
  <c r="I146" i="2"/>
  <c r="AT145" i="2"/>
  <c r="AS145" i="2"/>
  <c r="AI145" i="2"/>
  <c r="AC145" i="2"/>
  <c r="AF145" i="2" s="1"/>
  <c r="Y145" i="2"/>
  <c r="Z145" i="2" s="1"/>
  <c r="W145" i="2"/>
  <c r="T145" i="2"/>
  <c r="S145" i="2"/>
  <c r="P145" i="2"/>
  <c r="O145" i="2"/>
  <c r="L145" i="2"/>
  <c r="I145" i="2"/>
  <c r="AT144" i="2"/>
  <c r="AS144" i="2"/>
  <c r="AI144" i="2"/>
  <c r="AF144" i="2"/>
  <c r="Y144" i="2"/>
  <c r="Z144" i="2" s="1"/>
  <c r="W144" i="2"/>
  <c r="T144" i="2"/>
  <c r="S144" i="2"/>
  <c r="P144" i="2"/>
  <c r="O144" i="2"/>
  <c r="L144" i="2"/>
  <c r="I144" i="2"/>
  <c r="AT143" i="2"/>
  <c r="AS143" i="2"/>
  <c r="AI143" i="2"/>
  <c r="AF143" i="2"/>
  <c r="Z143" i="2"/>
  <c r="W143" i="2"/>
  <c r="T143" i="2"/>
  <c r="S143" i="2"/>
  <c r="P143" i="2"/>
  <c r="O143" i="2"/>
  <c r="L143" i="2"/>
  <c r="I143" i="2"/>
  <c r="AT142" i="2"/>
  <c r="AS142" i="2"/>
  <c r="AI142" i="2"/>
  <c r="AF142" i="2"/>
  <c r="Z142" i="2"/>
  <c r="W142" i="2"/>
  <c r="T142" i="2"/>
  <c r="S142" i="2"/>
  <c r="P142" i="2"/>
  <c r="L142" i="2"/>
  <c r="I142" i="2"/>
  <c r="AT141" i="2"/>
  <c r="AS141" i="2"/>
  <c r="AI141" i="2"/>
  <c r="AF141" i="2"/>
  <c r="Z141" i="2"/>
  <c r="W141" i="2"/>
  <c r="T141" i="2"/>
  <c r="P141" i="2"/>
  <c r="O141" i="2"/>
  <c r="L141" i="2"/>
  <c r="I141" i="2"/>
  <c r="AT140" i="2"/>
  <c r="AS140" i="2"/>
  <c r="AI140" i="2"/>
  <c r="AF140" i="2"/>
  <c r="Z140" i="2"/>
  <c r="W140" i="2"/>
  <c r="T140" i="2"/>
  <c r="P140" i="2"/>
  <c r="O140" i="2"/>
  <c r="L140" i="2"/>
  <c r="I140" i="2"/>
  <c r="AT139" i="2"/>
  <c r="AS139" i="2"/>
  <c r="AI139" i="2"/>
  <c r="AC139" i="2"/>
  <c r="AF139" i="2" s="1"/>
  <c r="Y139" i="2"/>
  <c r="Z139" i="2" s="1"/>
  <c r="W139" i="2"/>
  <c r="T139" i="2"/>
  <c r="S139" i="2"/>
  <c r="P139" i="2"/>
  <c r="O139" i="2"/>
  <c r="L139" i="2"/>
  <c r="I139" i="2"/>
  <c r="AT138" i="2"/>
  <c r="AS138" i="2"/>
  <c r="AI138" i="2"/>
  <c r="AF138" i="2"/>
  <c r="Z138" i="2"/>
  <c r="W138" i="2"/>
  <c r="T138" i="2"/>
  <c r="P138" i="2"/>
  <c r="L138" i="2"/>
  <c r="I138" i="2"/>
  <c r="AT137" i="2"/>
  <c r="AS137" i="2"/>
  <c r="AI137" i="2"/>
  <c r="AC137" i="2"/>
  <c r="AF137" i="2" s="1"/>
  <c r="Z137" i="2"/>
  <c r="W137" i="2"/>
  <c r="T137" i="2"/>
  <c r="S137" i="2"/>
  <c r="P137" i="2"/>
  <c r="O137" i="2"/>
  <c r="L137" i="2"/>
  <c r="I137" i="2"/>
  <c r="AT136" i="2"/>
  <c r="AS136" i="2"/>
  <c r="AI136" i="2"/>
  <c r="AF136" i="2"/>
  <c r="Y136" i="2"/>
  <c r="Z136" i="2" s="1"/>
  <c r="W136" i="2"/>
  <c r="T136" i="2"/>
  <c r="S136" i="2"/>
  <c r="P136" i="2"/>
  <c r="L136" i="2"/>
  <c r="I136" i="2"/>
  <c r="AT135" i="2"/>
  <c r="AS135" i="2"/>
  <c r="AI135" i="2"/>
  <c r="AC135" i="2"/>
  <c r="AF135" i="2" s="1"/>
  <c r="Z135" i="2"/>
  <c r="W135" i="2"/>
  <c r="T135" i="2"/>
  <c r="S135" i="2"/>
  <c r="P135" i="2"/>
  <c r="O135" i="2"/>
  <c r="L135" i="2"/>
  <c r="I135" i="2"/>
  <c r="AT134" i="2"/>
  <c r="AS134" i="2"/>
  <c r="AI134" i="2"/>
  <c r="AF134" i="2"/>
  <c r="Z134" i="2"/>
  <c r="W134" i="2"/>
  <c r="T134" i="2"/>
  <c r="P134" i="2"/>
  <c r="O134" i="2"/>
  <c r="L134" i="2"/>
  <c r="I134" i="2"/>
  <c r="AT133" i="2"/>
  <c r="AS133" i="2"/>
  <c r="AI133" i="2"/>
  <c r="AF133" i="2"/>
  <c r="Z133" i="2"/>
  <c r="W133" i="2"/>
  <c r="T133" i="2"/>
  <c r="P133" i="2"/>
  <c r="L133" i="2"/>
  <c r="I133" i="2"/>
  <c r="AT132" i="2"/>
  <c r="AS132" i="2"/>
  <c r="AI132" i="2"/>
  <c r="AC132" i="2"/>
  <c r="AF132" i="2" s="1"/>
  <c r="Z132" i="2"/>
  <c r="W132" i="2"/>
  <c r="T132" i="2"/>
  <c r="S132" i="2"/>
  <c r="P132" i="2"/>
  <c r="L132" i="2"/>
  <c r="I132" i="2"/>
  <c r="AT131" i="2"/>
  <c r="AS131" i="2"/>
  <c r="AI131" i="2"/>
  <c r="AC131" i="2"/>
  <c r="AF131" i="2" s="1"/>
  <c r="Z131" i="2"/>
  <c r="W131" i="2"/>
  <c r="T131" i="2"/>
  <c r="S131" i="2"/>
  <c r="P131" i="2"/>
  <c r="O131" i="2"/>
  <c r="L131" i="2"/>
  <c r="I131" i="2"/>
  <c r="AT130" i="2"/>
  <c r="AS130" i="2"/>
  <c r="AI130" i="2"/>
  <c r="AC130" i="2"/>
  <c r="AF130" i="2" s="1"/>
  <c r="Z130" i="2"/>
  <c r="W130" i="2"/>
  <c r="T130" i="2"/>
  <c r="S130" i="2"/>
  <c r="P130" i="2"/>
  <c r="O130" i="2"/>
  <c r="L130" i="2"/>
  <c r="I130" i="2"/>
  <c r="AT129" i="2"/>
  <c r="AS129" i="2"/>
  <c r="AI129" i="2"/>
  <c r="AF129" i="2"/>
  <c r="Y129" i="2"/>
  <c r="Z129" i="2" s="1"/>
  <c r="W129" i="2"/>
  <c r="T129" i="2"/>
  <c r="S129" i="2"/>
  <c r="P129" i="2"/>
  <c r="O129" i="2"/>
  <c r="L129" i="2"/>
  <c r="I129" i="2"/>
  <c r="AT128" i="2"/>
  <c r="AS128" i="2"/>
  <c r="AI128" i="2"/>
  <c r="AF128" i="2"/>
  <c r="Z128" i="2"/>
  <c r="W128" i="2"/>
  <c r="T128" i="2"/>
  <c r="S128" i="2"/>
  <c r="P128" i="2"/>
  <c r="L128" i="2"/>
  <c r="I128" i="2"/>
  <c r="AT127" i="2"/>
  <c r="AS127" i="2"/>
  <c r="AI127" i="2"/>
  <c r="AF127" i="2"/>
  <c r="Z127" i="2"/>
  <c r="W127" i="2"/>
  <c r="T127" i="2"/>
  <c r="S127" i="2"/>
  <c r="P127" i="2"/>
  <c r="O127" i="2"/>
  <c r="L127" i="2"/>
  <c r="I127" i="2"/>
  <c r="AT126" i="2"/>
  <c r="AS126" i="2"/>
  <c r="AI126" i="2"/>
  <c r="AF126" i="2"/>
  <c r="Z126" i="2"/>
  <c r="W126" i="2"/>
  <c r="T126" i="2"/>
  <c r="P126" i="2"/>
  <c r="O126" i="2"/>
  <c r="L126" i="2"/>
  <c r="I126" i="2"/>
  <c r="AT125" i="2"/>
  <c r="AS125" i="2"/>
  <c r="AI125" i="2"/>
  <c r="AF125" i="2"/>
  <c r="Z125" i="2"/>
  <c r="W125" i="2"/>
  <c r="T125" i="2"/>
  <c r="P125" i="2"/>
  <c r="L125" i="2"/>
  <c r="I125" i="2"/>
  <c r="AT124" i="2"/>
  <c r="AS124" i="2"/>
  <c r="AI124" i="2"/>
  <c r="AF124" i="2"/>
  <c r="Z124" i="2"/>
  <c r="W124" i="2"/>
  <c r="T124" i="2"/>
  <c r="P124" i="2"/>
  <c r="L124" i="2"/>
  <c r="I124" i="2"/>
  <c r="AT123" i="2"/>
  <c r="AS123" i="2"/>
  <c r="AI123" i="2"/>
  <c r="AF123" i="2"/>
  <c r="Z123" i="2"/>
  <c r="W123" i="2"/>
  <c r="T123" i="2"/>
  <c r="P123" i="2"/>
  <c r="L123" i="2"/>
  <c r="I123" i="2"/>
  <c r="AT122" i="2"/>
  <c r="AS122" i="2"/>
  <c r="AI122" i="2"/>
  <c r="AC122" i="2"/>
  <c r="AF122" i="2" s="1"/>
  <c r="Z122" i="2"/>
  <c r="W122" i="2"/>
  <c r="T122" i="2"/>
  <c r="S122" i="2"/>
  <c r="P122" i="2"/>
  <c r="O122" i="2"/>
  <c r="L122" i="2"/>
  <c r="I122" i="2"/>
  <c r="AT121" i="2"/>
  <c r="AS121" i="2"/>
  <c r="AI121" i="2"/>
  <c r="AC121" i="2"/>
  <c r="AF121" i="2" s="1"/>
  <c r="Y121" i="2"/>
  <c r="Z121" i="2" s="1"/>
  <c r="W121" i="2"/>
  <c r="T121" i="2"/>
  <c r="S121" i="2"/>
  <c r="P121" i="2"/>
  <c r="L121" i="2"/>
  <c r="I121" i="2"/>
  <c r="AT120" i="2"/>
  <c r="AS120" i="2"/>
  <c r="AI120" i="2"/>
  <c r="AC120" i="2"/>
  <c r="AF120" i="2" s="1"/>
  <c r="Y120" i="2"/>
  <c r="Z120" i="2" s="1"/>
  <c r="W120" i="2"/>
  <c r="T120" i="2"/>
  <c r="S120" i="2"/>
  <c r="P120" i="2"/>
  <c r="L120" i="2"/>
  <c r="I120" i="2"/>
  <c r="AT119" i="2"/>
  <c r="AS119" i="2"/>
  <c r="AI119" i="2"/>
  <c r="AC119" i="2"/>
  <c r="AF119" i="2" s="1"/>
  <c r="Z119" i="2"/>
  <c r="W119" i="2"/>
  <c r="T119" i="2"/>
  <c r="S119" i="2"/>
  <c r="P119" i="2"/>
  <c r="O119" i="2"/>
  <c r="L119" i="2"/>
  <c r="I119" i="2"/>
  <c r="AT118" i="2"/>
  <c r="AS118" i="2"/>
  <c r="AI118" i="2"/>
  <c r="AC118" i="2"/>
  <c r="AF118" i="2" s="1"/>
  <c r="Z118" i="2"/>
  <c r="W118" i="2"/>
  <c r="T118" i="2"/>
  <c r="S118" i="2"/>
  <c r="P118" i="2"/>
  <c r="O118" i="2"/>
  <c r="L118" i="2"/>
  <c r="I118" i="2"/>
  <c r="AT117" i="2"/>
  <c r="AS117" i="2"/>
  <c r="AI117" i="2"/>
  <c r="AC117" i="2"/>
  <c r="AF117" i="2" s="1"/>
  <c r="Z117" i="2"/>
  <c r="W117" i="2"/>
  <c r="T117" i="2"/>
  <c r="S117" i="2"/>
  <c r="P117" i="2"/>
  <c r="L117" i="2"/>
  <c r="I117" i="2"/>
  <c r="AT116" i="2"/>
  <c r="AS116" i="2"/>
  <c r="AI116" i="2"/>
  <c r="AF116" i="2"/>
  <c r="Z116" i="2"/>
  <c r="W116" i="2"/>
  <c r="T116" i="2"/>
  <c r="S116" i="2"/>
  <c r="P116" i="2"/>
  <c r="O116" i="2"/>
  <c r="L116" i="2"/>
  <c r="I116" i="2"/>
  <c r="AT115" i="2"/>
  <c r="AS115" i="2"/>
  <c r="AI115" i="2"/>
  <c r="AF115" i="2"/>
  <c r="Z115" i="2"/>
  <c r="W115" i="2"/>
  <c r="T115" i="2"/>
  <c r="S115" i="2"/>
  <c r="P115" i="2"/>
  <c r="L115" i="2"/>
  <c r="I115" i="2"/>
  <c r="AT114" i="2"/>
  <c r="AS114" i="2"/>
  <c r="AI114" i="2"/>
  <c r="AC114" i="2"/>
  <c r="AF114" i="2" s="1"/>
  <c r="Z114" i="2"/>
  <c r="W114" i="2"/>
  <c r="T114" i="2"/>
  <c r="S114" i="2"/>
  <c r="P114" i="2"/>
  <c r="O114" i="2"/>
  <c r="L114" i="2"/>
  <c r="I114" i="2"/>
  <c r="AT113" i="2"/>
  <c r="AS113" i="2"/>
  <c r="AI113" i="2"/>
  <c r="AC113" i="2"/>
  <c r="AF113" i="2" s="1"/>
  <c r="Z113" i="2"/>
  <c r="W113" i="2"/>
  <c r="T113" i="2"/>
  <c r="S113" i="2"/>
  <c r="P113" i="2"/>
  <c r="O113" i="2"/>
  <c r="L113" i="2"/>
  <c r="I113" i="2"/>
  <c r="AT112" i="2"/>
  <c r="AS112" i="2"/>
  <c r="AI112" i="2"/>
  <c r="AF112" i="2"/>
  <c r="Z112" i="2"/>
  <c r="W112" i="2"/>
  <c r="T112" i="2"/>
  <c r="S112" i="2"/>
  <c r="P112" i="2"/>
  <c r="O112" i="2"/>
  <c r="L112" i="2"/>
  <c r="I112" i="2"/>
  <c r="AT111" i="2"/>
  <c r="AS111" i="2"/>
  <c r="AI111" i="2"/>
  <c r="AC111" i="2"/>
  <c r="AF111" i="2" s="1"/>
  <c r="Z111" i="2"/>
  <c r="W111" i="2"/>
  <c r="T111" i="2"/>
  <c r="S111" i="2"/>
  <c r="P111" i="2"/>
  <c r="O111" i="2"/>
  <c r="L111" i="2"/>
  <c r="I111" i="2"/>
  <c r="AT110" i="2"/>
  <c r="AS110" i="2"/>
  <c r="AI110" i="2"/>
  <c r="AF110" i="2"/>
  <c r="Z110" i="2"/>
  <c r="W110" i="2"/>
  <c r="T110" i="2"/>
  <c r="P110" i="2"/>
  <c r="L110" i="2"/>
  <c r="I110" i="2"/>
  <c r="AT109" i="2"/>
  <c r="AS109" i="2"/>
  <c r="AI109" i="2"/>
  <c r="AF109" i="2"/>
  <c r="Y109" i="2"/>
  <c r="Z109" i="2" s="1"/>
  <c r="W109" i="2"/>
  <c r="T109" i="2"/>
  <c r="S109" i="2"/>
  <c r="P109" i="2"/>
  <c r="O109" i="2"/>
  <c r="L109" i="2"/>
  <c r="I109" i="2"/>
  <c r="AT108" i="2"/>
  <c r="AS108" i="2"/>
  <c r="AI108" i="2"/>
  <c r="AF108" i="2"/>
  <c r="Y108" i="2"/>
  <c r="Z108" i="2" s="1"/>
  <c r="W108" i="2"/>
  <c r="T108" i="2"/>
  <c r="S108" i="2"/>
  <c r="P108" i="2"/>
  <c r="L108" i="2"/>
  <c r="I108" i="2"/>
  <c r="AT107" i="2"/>
  <c r="AS107" i="2"/>
  <c r="AI107" i="2"/>
  <c r="AF107" i="2"/>
  <c r="Z107" i="2"/>
  <c r="W107" i="2"/>
  <c r="T107" i="2"/>
  <c r="P107" i="2"/>
  <c r="L107" i="2"/>
  <c r="I107" i="2"/>
  <c r="AT106" i="2"/>
  <c r="AS106" i="2"/>
  <c r="AI106" i="2"/>
  <c r="AF106" i="2"/>
  <c r="Y106" i="2"/>
  <c r="Z106" i="2" s="1"/>
  <c r="W106" i="2"/>
  <c r="T106" i="2"/>
  <c r="S106" i="2"/>
  <c r="P106" i="2"/>
  <c r="O106" i="2"/>
  <c r="L106" i="2"/>
  <c r="I106" i="2"/>
  <c r="AT105" i="2"/>
  <c r="AS105" i="2"/>
  <c r="AI105" i="2"/>
  <c r="AC105" i="2"/>
  <c r="AF105" i="2" s="1"/>
  <c r="Z105" i="2"/>
  <c r="W105" i="2"/>
  <c r="T105" i="2"/>
  <c r="S105" i="2"/>
  <c r="P105" i="2"/>
  <c r="L105" i="2"/>
  <c r="I105" i="2"/>
  <c r="AT104" i="2"/>
  <c r="AS104" i="2"/>
  <c r="AI104" i="2"/>
  <c r="AF104" i="2"/>
  <c r="Z104" i="2"/>
  <c r="W104" i="2"/>
  <c r="T104" i="2"/>
  <c r="P104" i="2"/>
  <c r="L104" i="2"/>
  <c r="I104" i="2"/>
  <c r="AT103" i="2"/>
  <c r="AS103" i="2"/>
  <c r="AI103" i="2"/>
  <c r="AF103" i="2"/>
  <c r="Y103" i="2"/>
  <c r="Z103" i="2" s="1"/>
  <c r="W103" i="2"/>
  <c r="T103" i="2"/>
  <c r="S103" i="2"/>
  <c r="P103" i="2"/>
  <c r="O103" i="2"/>
  <c r="L103" i="2"/>
  <c r="I103" i="2"/>
  <c r="AT102" i="2"/>
  <c r="AS102" i="2"/>
  <c r="AI102" i="2"/>
  <c r="AC102" i="2"/>
  <c r="AF102" i="2" s="1"/>
  <c r="Z102" i="2"/>
  <c r="W102" i="2"/>
  <c r="T102" i="2"/>
  <c r="P102" i="2"/>
  <c r="L102" i="2"/>
  <c r="I102" i="2"/>
  <c r="AT101" i="2"/>
  <c r="AS101" i="2"/>
  <c r="AI101" i="2"/>
  <c r="AF101" i="2"/>
  <c r="Z101" i="2"/>
  <c r="W101" i="2"/>
  <c r="T101" i="2"/>
  <c r="P101" i="2"/>
  <c r="L101" i="2"/>
  <c r="I101" i="2"/>
  <c r="AT100" i="2"/>
  <c r="AS100" i="2"/>
  <c r="AI100" i="2"/>
  <c r="AF100" i="2"/>
  <c r="Z100" i="2"/>
  <c r="W100" i="2"/>
  <c r="T100" i="2"/>
  <c r="S100" i="2"/>
  <c r="P100" i="2"/>
  <c r="O100" i="2"/>
  <c r="L100" i="2"/>
  <c r="I100" i="2"/>
  <c r="AT99" i="2"/>
  <c r="AS99" i="2"/>
  <c r="AI99" i="2"/>
  <c r="AF99" i="2"/>
  <c r="Z99" i="2"/>
  <c r="W99" i="2"/>
  <c r="T99" i="2"/>
  <c r="S99" i="2"/>
  <c r="P99" i="2"/>
  <c r="L99" i="2"/>
  <c r="I99" i="2"/>
  <c r="AT98" i="2"/>
  <c r="AS98" i="2"/>
  <c r="AI98" i="2"/>
  <c r="AC98" i="2"/>
  <c r="AF98" i="2" s="1"/>
  <c r="Z98" i="2"/>
  <c r="W98" i="2"/>
  <c r="T98" i="2"/>
  <c r="S98" i="2"/>
  <c r="P98" i="2"/>
  <c r="L98" i="2"/>
  <c r="I98" i="2"/>
  <c r="AT97" i="2"/>
  <c r="AS97" i="2"/>
  <c r="AI97" i="2"/>
  <c r="AC97" i="2"/>
  <c r="AF97" i="2" s="1"/>
  <c r="Z97" i="2"/>
  <c r="W97" i="2"/>
  <c r="T97" i="2"/>
  <c r="S97" i="2"/>
  <c r="P97" i="2"/>
  <c r="L97" i="2"/>
  <c r="I97" i="2"/>
  <c r="AT96" i="2"/>
  <c r="AS96" i="2"/>
  <c r="AI96" i="2"/>
  <c r="AF96" i="2"/>
  <c r="Z96" i="2"/>
  <c r="W96" i="2"/>
  <c r="T96" i="2"/>
  <c r="S96" i="2"/>
  <c r="P96" i="2"/>
  <c r="O96" i="2"/>
  <c r="L96" i="2"/>
  <c r="I96" i="2"/>
  <c r="AT95" i="2"/>
  <c r="AS95" i="2"/>
  <c r="AI95" i="2"/>
  <c r="AF95" i="2"/>
  <c r="Z95" i="2"/>
  <c r="W95" i="2"/>
  <c r="T95" i="2"/>
  <c r="P95" i="2"/>
  <c r="O95" i="2"/>
  <c r="L95" i="2"/>
  <c r="I95" i="2"/>
  <c r="AT94" i="2"/>
  <c r="AS94" i="2"/>
  <c r="AI94" i="2"/>
  <c r="AF94" i="2"/>
  <c r="Y94" i="2"/>
  <c r="Z94" i="2" s="1"/>
  <c r="W94" i="2"/>
  <c r="T94" i="2"/>
  <c r="S94" i="2"/>
  <c r="P94" i="2"/>
  <c r="O94" i="2"/>
  <c r="L94" i="2"/>
  <c r="I94" i="2"/>
  <c r="AT88" i="2"/>
  <c r="AS88" i="2"/>
  <c r="AI88" i="2"/>
  <c r="AF88" i="2"/>
  <c r="Z88" i="2"/>
  <c r="W88" i="2"/>
  <c r="T88" i="2"/>
  <c r="P88" i="2"/>
  <c r="O88" i="2"/>
  <c r="L88" i="2"/>
  <c r="I88" i="2"/>
  <c r="AT87" i="2"/>
  <c r="AS87" i="2"/>
  <c r="AI87" i="2"/>
  <c r="AF87" i="2"/>
  <c r="Z87" i="2"/>
  <c r="W87" i="2"/>
  <c r="T87" i="2"/>
  <c r="P87" i="2"/>
  <c r="L87" i="2"/>
  <c r="I87" i="2"/>
  <c r="AT86" i="2"/>
  <c r="AS86" i="2"/>
  <c r="AI86" i="2"/>
  <c r="AC86" i="2"/>
  <c r="AF86" i="2" s="1"/>
  <c r="Z86" i="2"/>
  <c r="W86" i="2"/>
  <c r="T86" i="2"/>
  <c r="S86" i="2"/>
  <c r="P86" i="2"/>
  <c r="L86" i="2"/>
  <c r="I86" i="2"/>
  <c r="AT85" i="2"/>
  <c r="AS85" i="2"/>
  <c r="AI85" i="2"/>
  <c r="AF85" i="2"/>
  <c r="Z85" i="2"/>
  <c r="W85" i="2"/>
  <c r="T85" i="2"/>
  <c r="S85" i="2"/>
  <c r="P85" i="2"/>
  <c r="L85" i="2"/>
  <c r="I85" i="2"/>
  <c r="AT84" i="2"/>
  <c r="AS84" i="2"/>
  <c r="AI84" i="2"/>
  <c r="AF84" i="2"/>
  <c r="Z84" i="2"/>
  <c r="W84" i="2"/>
  <c r="T84" i="2"/>
  <c r="S84" i="2"/>
  <c r="P84" i="2"/>
  <c r="O84" i="2"/>
  <c r="L84" i="2"/>
  <c r="I84" i="2"/>
  <c r="AT83" i="2"/>
  <c r="AS83" i="2"/>
  <c r="AI83" i="2"/>
  <c r="AF83" i="2"/>
  <c r="Z83" i="2"/>
  <c r="W83" i="2"/>
  <c r="T83" i="2"/>
  <c r="S83" i="2"/>
  <c r="P83" i="2"/>
  <c r="O83" i="2"/>
  <c r="L83" i="2"/>
  <c r="I83" i="2"/>
  <c r="AT82" i="2"/>
  <c r="AS82" i="2"/>
  <c r="AI82" i="2"/>
  <c r="AF82" i="2"/>
  <c r="Z82" i="2"/>
  <c r="W82" i="2"/>
  <c r="T82" i="2"/>
  <c r="S82" i="2"/>
  <c r="P82" i="2"/>
  <c r="O82" i="2"/>
  <c r="L82" i="2"/>
  <c r="I82" i="2"/>
  <c r="AT81" i="2"/>
  <c r="AS81" i="2"/>
  <c r="AI81" i="2"/>
  <c r="AF81" i="2"/>
  <c r="Z81" i="2"/>
  <c r="W81" i="2"/>
  <c r="T81" i="2"/>
  <c r="P81" i="2"/>
  <c r="O81" i="2"/>
  <c r="L81" i="2"/>
  <c r="I81" i="2"/>
  <c r="AT80" i="2"/>
  <c r="AS80" i="2"/>
  <c r="AI80" i="2"/>
  <c r="AF80" i="2"/>
  <c r="Z80" i="2"/>
  <c r="W80" i="2"/>
  <c r="T80" i="2"/>
  <c r="S80" i="2"/>
  <c r="P80" i="2"/>
  <c r="L80" i="2"/>
  <c r="I80" i="2"/>
  <c r="AT79" i="2"/>
  <c r="AS79" i="2"/>
  <c r="AI79" i="2"/>
  <c r="AF79" i="2"/>
  <c r="Y79" i="2"/>
  <c r="Z79" i="2" s="1"/>
  <c r="W79" i="2"/>
  <c r="T79" i="2"/>
  <c r="S79" i="2"/>
  <c r="P79" i="2"/>
  <c r="L79" i="2"/>
  <c r="I79" i="2"/>
  <c r="AT78" i="2"/>
  <c r="AS78" i="2"/>
  <c r="AI78" i="2"/>
  <c r="AF78" i="2"/>
  <c r="Y78" i="2"/>
  <c r="Z78" i="2" s="1"/>
  <c r="W78" i="2"/>
  <c r="T78" i="2"/>
  <c r="P78" i="2"/>
  <c r="O78" i="2"/>
  <c r="L78" i="2"/>
  <c r="I78" i="2"/>
  <c r="AT77" i="2"/>
  <c r="AS77" i="2"/>
  <c r="AI77" i="2"/>
  <c r="AC77" i="2"/>
  <c r="AF77" i="2" s="1"/>
  <c r="Z77" i="2"/>
  <c r="W77" i="2"/>
  <c r="T77" i="2"/>
  <c r="S77" i="2"/>
  <c r="P77" i="2"/>
  <c r="L77" i="2"/>
  <c r="I77" i="2"/>
  <c r="AT76" i="2"/>
  <c r="AS76" i="2"/>
  <c r="AI76" i="2"/>
  <c r="AF76" i="2"/>
  <c r="Y76" i="2"/>
  <c r="Z76" i="2" s="1"/>
  <c r="W76" i="2"/>
  <c r="T76" i="2"/>
  <c r="S76" i="2"/>
  <c r="P76" i="2"/>
  <c r="O76" i="2"/>
  <c r="L76" i="2"/>
  <c r="I76" i="2"/>
  <c r="AT75" i="2"/>
  <c r="AS75" i="2"/>
  <c r="AI75" i="2"/>
  <c r="AC75" i="2"/>
  <c r="AF75" i="2" s="1"/>
  <c r="Y75" i="2"/>
  <c r="Z75" i="2" s="1"/>
  <c r="W75" i="2"/>
  <c r="T75" i="2"/>
  <c r="S75" i="2"/>
  <c r="P75" i="2"/>
  <c r="O75" i="2"/>
  <c r="L75" i="2"/>
  <c r="I75" i="2"/>
  <c r="AT74" i="2"/>
  <c r="AS74" i="2"/>
  <c r="AI74" i="2"/>
  <c r="AF74" i="2"/>
  <c r="Z74" i="2"/>
  <c r="W74" i="2"/>
  <c r="T74" i="2"/>
  <c r="S74" i="2"/>
  <c r="P74" i="2"/>
  <c r="O74" i="2"/>
  <c r="L74" i="2"/>
  <c r="I74" i="2"/>
  <c r="AT73" i="2"/>
  <c r="AS73" i="2"/>
  <c r="AI73" i="2"/>
  <c r="AF73" i="2"/>
  <c r="Z73" i="2"/>
  <c r="W73" i="2"/>
  <c r="T73" i="2"/>
  <c r="P73" i="2"/>
  <c r="O73" i="2"/>
  <c r="L73" i="2"/>
  <c r="I73" i="2"/>
  <c r="AT72" i="2"/>
  <c r="AS72" i="2"/>
  <c r="AI72" i="2"/>
  <c r="AF72" i="2"/>
  <c r="Z72" i="2"/>
  <c r="W72" i="2"/>
  <c r="T72" i="2"/>
  <c r="P72" i="2"/>
  <c r="O72" i="2"/>
  <c r="L72" i="2"/>
  <c r="I72" i="2"/>
  <c r="AT71" i="2"/>
  <c r="AS71" i="2"/>
  <c r="AI71" i="2"/>
  <c r="AC71" i="2"/>
  <c r="AF71" i="2" s="1"/>
  <c r="Z71" i="2"/>
  <c r="W71" i="2"/>
  <c r="T71" i="2"/>
  <c r="S71" i="2"/>
  <c r="P71" i="2"/>
  <c r="O71" i="2"/>
  <c r="L71" i="2"/>
  <c r="I71" i="2"/>
  <c r="AT70" i="2"/>
  <c r="AS70" i="2"/>
  <c r="AI70" i="2"/>
  <c r="AE70" i="2"/>
  <c r="AC70" i="2"/>
  <c r="Z70" i="2"/>
  <c r="W70" i="2"/>
  <c r="T70" i="2"/>
  <c r="S70" i="2"/>
  <c r="P70" i="2"/>
  <c r="L70" i="2"/>
  <c r="I70" i="2"/>
  <c r="AT69" i="2"/>
  <c r="AS69" i="2"/>
  <c r="AI69" i="2"/>
  <c r="AF69" i="2"/>
  <c r="Z69" i="2"/>
  <c r="W69" i="2"/>
  <c r="T69" i="2"/>
  <c r="P69" i="2"/>
  <c r="O69" i="2"/>
  <c r="L69" i="2"/>
  <c r="I69" i="2"/>
  <c r="AT68" i="2"/>
  <c r="AS68" i="2"/>
  <c r="AI68" i="2"/>
  <c r="AF68" i="2"/>
  <c r="Z68" i="2"/>
  <c r="W68" i="2"/>
  <c r="T68" i="2"/>
  <c r="S68" i="2"/>
  <c r="P68" i="2"/>
  <c r="L68" i="2"/>
  <c r="I68" i="2"/>
  <c r="AT67" i="2"/>
  <c r="AS67" i="2"/>
  <c r="AI67" i="2"/>
  <c r="AF67" i="2"/>
  <c r="Z67" i="2"/>
  <c r="W67" i="2"/>
  <c r="T67" i="2"/>
  <c r="S67" i="2"/>
  <c r="P67" i="2"/>
  <c r="L67" i="2"/>
  <c r="I67" i="2"/>
  <c r="AT66" i="2"/>
  <c r="AS66" i="2"/>
  <c r="AI66" i="2"/>
  <c r="AF66" i="2"/>
  <c r="Z66" i="2"/>
  <c r="W66" i="2"/>
  <c r="T66" i="2"/>
  <c r="P66" i="2"/>
  <c r="O66" i="2"/>
  <c r="L66" i="2"/>
  <c r="I66" i="2"/>
  <c r="AT65" i="2"/>
  <c r="AS65" i="2"/>
  <c r="AI65" i="2"/>
  <c r="AF65" i="2"/>
  <c r="Y65" i="2"/>
  <c r="Z65" i="2" s="1"/>
  <c r="W65" i="2"/>
  <c r="T65" i="2"/>
  <c r="S65" i="2"/>
  <c r="P65" i="2"/>
  <c r="L65" i="2"/>
  <c r="I65" i="2"/>
  <c r="AT64" i="2"/>
  <c r="AS64" i="2"/>
  <c r="AI64" i="2"/>
  <c r="AF64" i="2"/>
  <c r="Z64" i="2"/>
  <c r="W64" i="2"/>
  <c r="T64" i="2"/>
  <c r="S64" i="2"/>
  <c r="P64" i="2"/>
  <c r="O64" i="2"/>
  <c r="L64" i="2"/>
  <c r="I64" i="2"/>
  <c r="AT63" i="2"/>
  <c r="AS63" i="2"/>
  <c r="AI63" i="2"/>
  <c r="AF63" i="2"/>
  <c r="Z63" i="2"/>
  <c r="W63" i="2"/>
  <c r="T63" i="2"/>
  <c r="S63" i="2"/>
  <c r="P63" i="2"/>
  <c r="O63" i="2"/>
  <c r="L63" i="2"/>
  <c r="I63" i="2"/>
  <c r="AT62" i="2"/>
  <c r="AS62" i="2"/>
  <c r="AI62" i="2"/>
  <c r="AF62" i="2"/>
  <c r="Z62" i="2"/>
  <c r="W62" i="2"/>
  <c r="T62" i="2"/>
  <c r="S62" i="2"/>
  <c r="P62" i="2"/>
  <c r="L62" i="2"/>
  <c r="I62" i="2"/>
  <c r="AT61" i="2"/>
  <c r="AS61" i="2"/>
  <c r="AI61" i="2"/>
  <c r="AF61" i="2"/>
  <c r="Z61" i="2"/>
  <c r="W61" i="2"/>
  <c r="T61" i="2"/>
  <c r="S61" i="2"/>
  <c r="P61" i="2"/>
  <c r="L61" i="2"/>
  <c r="I61" i="2"/>
  <c r="AT60" i="2"/>
  <c r="AS60" i="2"/>
  <c r="AI60" i="2"/>
  <c r="AF60" i="2"/>
  <c r="Y60" i="2"/>
  <c r="Z60" i="2" s="1"/>
  <c r="W60" i="2"/>
  <c r="T60" i="2"/>
  <c r="S60" i="2"/>
  <c r="P60" i="2"/>
  <c r="O60" i="2"/>
  <c r="L60" i="2"/>
  <c r="I60" i="2"/>
  <c r="AT59" i="2"/>
  <c r="AS59" i="2"/>
  <c r="AI59" i="2"/>
  <c r="AC59" i="2"/>
  <c r="AF59" i="2" s="1"/>
  <c r="Y59" i="2"/>
  <c r="Z59" i="2" s="1"/>
  <c r="W59" i="2"/>
  <c r="T59" i="2"/>
  <c r="S59" i="2"/>
  <c r="P59" i="2"/>
  <c r="O59" i="2"/>
  <c r="L59" i="2"/>
  <c r="I59" i="2"/>
  <c r="AT58" i="2"/>
  <c r="AS58" i="2"/>
  <c r="AI58" i="2"/>
  <c r="AC58" i="2"/>
  <c r="AF58" i="2" s="1"/>
  <c r="Y58" i="2"/>
  <c r="Z58" i="2" s="1"/>
  <c r="W58" i="2"/>
  <c r="T58" i="2"/>
  <c r="S58" i="2"/>
  <c r="P58" i="2"/>
  <c r="O58" i="2"/>
  <c r="L58" i="2"/>
  <c r="I58" i="2"/>
  <c r="AT57" i="2"/>
  <c r="AS57" i="2"/>
  <c r="AI57" i="2"/>
  <c r="AC57" i="2"/>
  <c r="AF57" i="2" s="1"/>
  <c r="Y57" i="2"/>
  <c r="Z57" i="2" s="1"/>
  <c r="W57" i="2"/>
  <c r="T57" i="2"/>
  <c r="S57" i="2"/>
  <c r="P57" i="2"/>
  <c r="O57" i="2"/>
  <c r="L57" i="2"/>
  <c r="I57" i="2"/>
  <c r="AT56" i="2"/>
  <c r="AS56" i="2"/>
  <c r="AI56" i="2"/>
  <c r="AF56" i="2"/>
  <c r="Y56" i="2"/>
  <c r="Z56" i="2" s="1"/>
  <c r="W56" i="2"/>
  <c r="T56" i="2"/>
  <c r="S56" i="2"/>
  <c r="P56" i="2"/>
  <c r="O56" i="2"/>
  <c r="L56" i="2"/>
  <c r="I56" i="2"/>
  <c r="AT55" i="2"/>
  <c r="AS55" i="2"/>
  <c r="AI55" i="2"/>
  <c r="AF55" i="2"/>
  <c r="Z55" i="2"/>
  <c r="W55" i="2"/>
  <c r="T55" i="2"/>
  <c r="S55" i="2"/>
  <c r="P55" i="2"/>
  <c r="O55" i="2"/>
  <c r="L55" i="2"/>
  <c r="I55" i="2"/>
  <c r="AT54" i="2"/>
  <c r="AS54" i="2"/>
  <c r="AI54" i="2"/>
  <c r="AF54" i="2"/>
  <c r="Z54" i="2"/>
  <c r="W54" i="2"/>
  <c r="T54" i="2"/>
  <c r="S54" i="2"/>
  <c r="P54" i="2"/>
  <c r="O54" i="2"/>
  <c r="L54" i="2"/>
  <c r="I54" i="2"/>
  <c r="AT53" i="2"/>
  <c r="AS53" i="2"/>
  <c r="AI53" i="2"/>
  <c r="AF53" i="2"/>
  <c r="Z53" i="2"/>
  <c r="W53" i="2"/>
  <c r="T53" i="2"/>
  <c r="S53" i="2"/>
  <c r="P53" i="2"/>
  <c r="L53" i="2"/>
  <c r="I53" i="2"/>
  <c r="AT52" i="2"/>
  <c r="AS52" i="2"/>
  <c r="AI52" i="2"/>
  <c r="AF52" i="2"/>
  <c r="Z52" i="2"/>
  <c r="W52" i="2"/>
  <c r="T52" i="2"/>
  <c r="S52" i="2"/>
  <c r="P52" i="2"/>
  <c r="L52" i="2"/>
  <c r="I52" i="2"/>
  <c r="AT51" i="2"/>
  <c r="AS51" i="2"/>
  <c r="AI51" i="2"/>
  <c r="AF51" i="2"/>
  <c r="Z51" i="2"/>
  <c r="W51" i="2"/>
  <c r="T51" i="2"/>
  <c r="S51" i="2"/>
  <c r="P51" i="2"/>
  <c r="L51" i="2"/>
  <c r="I51" i="2"/>
  <c r="AT50" i="2"/>
  <c r="AS50" i="2"/>
  <c r="AI50" i="2"/>
  <c r="AF50" i="2"/>
  <c r="Z50" i="2"/>
  <c r="W50" i="2"/>
  <c r="T50" i="2"/>
  <c r="S50" i="2"/>
  <c r="P50" i="2"/>
  <c r="L50" i="2"/>
  <c r="I50" i="2"/>
  <c r="AT49" i="2"/>
  <c r="AS49" i="2"/>
  <c r="AI49" i="2"/>
  <c r="AF49" i="2"/>
  <c r="Z49" i="2"/>
  <c r="W49" i="2"/>
  <c r="T49" i="2"/>
  <c r="S49" i="2"/>
  <c r="P49" i="2"/>
  <c r="L49" i="2"/>
  <c r="I49" i="2"/>
  <c r="AT48" i="2"/>
  <c r="AS48" i="2"/>
  <c r="AI48" i="2"/>
  <c r="AC48" i="2"/>
  <c r="AF48" i="2" s="1"/>
  <c r="Z48" i="2"/>
  <c r="W48" i="2"/>
  <c r="T48" i="2"/>
  <c r="S48" i="2"/>
  <c r="P48" i="2"/>
  <c r="L48" i="2"/>
  <c r="I48" i="2"/>
  <c r="AT47" i="2"/>
  <c r="AS47" i="2"/>
  <c r="AI47" i="2"/>
  <c r="AF47" i="2"/>
  <c r="Y47" i="2"/>
  <c r="Z47" i="2" s="1"/>
  <c r="W47" i="2"/>
  <c r="T47" i="2"/>
  <c r="S47" i="2"/>
  <c r="P47" i="2"/>
  <c r="O47" i="2"/>
  <c r="L47" i="2"/>
  <c r="I47" i="2"/>
  <c r="AT46" i="2"/>
  <c r="AS46" i="2"/>
  <c r="AI46" i="2"/>
  <c r="AF46" i="2"/>
  <c r="Z46" i="2"/>
  <c r="W46" i="2"/>
  <c r="T46" i="2"/>
  <c r="P46" i="2"/>
  <c r="L46" i="2"/>
  <c r="I46" i="2"/>
  <c r="AT45" i="2"/>
  <c r="AS45" i="2"/>
  <c r="AI45" i="2"/>
  <c r="AF45" i="2"/>
  <c r="Z45" i="2"/>
  <c r="W45" i="2"/>
  <c r="T45" i="2"/>
  <c r="P45" i="2"/>
  <c r="O45" i="2"/>
  <c r="L45" i="2"/>
  <c r="I45" i="2"/>
  <c r="AT44" i="2"/>
  <c r="AS44" i="2"/>
  <c r="AI44" i="2"/>
  <c r="AF44" i="2"/>
  <c r="Z44" i="2"/>
  <c r="W44" i="2"/>
  <c r="T44" i="2"/>
  <c r="P44" i="2"/>
  <c r="O44" i="2"/>
  <c r="L44" i="2"/>
  <c r="I44" i="2"/>
  <c r="AT43" i="2"/>
  <c r="AS43" i="2"/>
  <c r="AI43" i="2"/>
  <c r="AF43" i="2"/>
  <c r="Z43" i="2"/>
  <c r="W43" i="2"/>
  <c r="T43" i="2"/>
  <c r="S43" i="2"/>
  <c r="P43" i="2"/>
  <c r="O43" i="2"/>
  <c r="L43" i="2"/>
  <c r="I43" i="2"/>
  <c r="AT42" i="2"/>
  <c r="AS42" i="2"/>
  <c r="AI42" i="2"/>
  <c r="AF42" i="2"/>
  <c r="Z42" i="2"/>
  <c r="W42" i="2"/>
  <c r="T42" i="2"/>
  <c r="P42" i="2"/>
  <c r="O42" i="2"/>
  <c r="L42" i="2"/>
  <c r="I42" i="2"/>
  <c r="AT41" i="2"/>
  <c r="AS41" i="2"/>
  <c r="AI41" i="2"/>
  <c r="AF41" i="2"/>
  <c r="Z41" i="2"/>
  <c r="W41" i="2"/>
  <c r="T41" i="2"/>
  <c r="S41" i="2"/>
  <c r="P41" i="2"/>
  <c r="L41" i="2"/>
  <c r="I41" i="2"/>
  <c r="AT40" i="2"/>
  <c r="AS40" i="2"/>
  <c r="AI40" i="2"/>
  <c r="AF40" i="2"/>
  <c r="Y40" i="2"/>
  <c r="Z40" i="2" s="1"/>
  <c r="W40" i="2"/>
  <c r="T40" i="2"/>
  <c r="P40" i="2"/>
  <c r="O40" i="2"/>
  <c r="L40" i="2"/>
  <c r="I40" i="2"/>
  <c r="AT39" i="2"/>
  <c r="AS39" i="2"/>
  <c r="AI39" i="2"/>
  <c r="AF39" i="2"/>
  <c r="Y39" i="2"/>
  <c r="Z39" i="2" s="1"/>
  <c r="W39" i="2"/>
  <c r="T39" i="2"/>
  <c r="S39" i="2"/>
  <c r="P39" i="2"/>
  <c r="L39" i="2"/>
  <c r="I39" i="2"/>
  <c r="AT38" i="2"/>
  <c r="AS38" i="2"/>
  <c r="AI38" i="2"/>
  <c r="AF38" i="2"/>
  <c r="Z38" i="2"/>
  <c r="W38" i="2"/>
  <c r="T38" i="2"/>
  <c r="S38" i="2"/>
  <c r="P38" i="2"/>
  <c r="L38" i="2"/>
  <c r="I38" i="2"/>
  <c r="AT37" i="2"/>
  <c r="AS37" i="2"/>
  <c r="AI37" i="2"/>
  <c r="AF37" i="2"/>
  <c r="Z37" i="2"/>
  <c r="W37" i="2"/>
  <c r="T37" i="2"/>
  <c r="S37" i="2"/>
  <c r="P37" i="2"/>
  <c r="O37" i="2"/>
  <c r="L37" i="2"/>
  <c r="I37" i="2"/>
  <c r="AT36" i="2"/>
  <c r="AS36" i="2"/>
  <c r="AI36" i="2"/>
  <c r="AF36" i="2"/>
  <c r="Z36" i="2"/>
  <c r="W36" i="2"/>
  <c r="T36" i="2"/>
  <c r="P36" i="2"/>
  <c r="O36" i="2"/>
  <c r="L36" i="2"/>
  <c r="I36" i="2"/>
  <c r="AT35" i="2"/>
  <c r="AS35" i="2"/>
  <c r="AI35" i="2"/>
  <c r="AF35" i="2"/>
  <c r="Z35" i="2"/>
  <c r="W35" i="2"/>
  <c r="T35" i="2"/>
  <c r="S35" i="2"/>
  <c r="P35" i="2"/>
  <c r="L35" i="2"/>
  <c r="I35" i="2"/>
  <c r="AT34" i="2"/>
  <c r="AS34" i="2"/>
  <c r="AI34" i="2"/>
  <c r="AF34" i="2"/>
  <c r="Z34" i="2"/>
  <c r="W34" i="2"/>
  <c r="T34" i="2"/>
  <c r="S34" i="2"/>
  <c r="P34" i="2"/>
  <c r="L34" i="2"/>
  <c r="I34" i="2"/>
  <c r="AT33" i="2"/>
  <c r="AS33" i="2"/>
  <c r="AI33" i="2"/>
  <c r="AF33" i="2"/>
  <c r="Z33" i="2"/>
  <c r="W33" i="2"/>
  <c r="T33" i="2"/>
  <c r="S33" i="2"/>
  <c r="P33" i="2"/>
  <c r="L33" i="2"/>
  <c r="I33" i="2"/>
  <c r="AT32" i="2"/>
  <c r="AS32" i="2"/>
  <c r="AI32" i="2"/>
  <c r="AF32" i="2"/>
  <c r="Y32" i="2"/>
  <c r="Z32" i="2" s="1"/>
  <c r="W32" i="2"/>
  <c r="T32" i="2"/>
  <c r="S32" i="2"/>
  <c r="P32" i="2"/>
  <c r="O32" i="2"/>
  <c r="L32" i="2"/>
  <c r="I32" i="2"/>
  <c r="AT31" i="2"/>
  <c r="AS31" i="2"/>
  <c r="AI31" i="2"/>
  <c r="AF31" i="2"/>
  <c r="Z31" i="2"/>
  <c r="W31" i="2"/>
  <c r="T31" i="2"/>
  <c r="P31" i="2"/>
  <c r="O31" i="2"/>
  <c r="L31" i="2"/>
  <c r="I31" i="2"/>
  <c r="AT30" i="2"/>
  <c r="AS30" i="2"/>
  <c r="AI30" i="2"/>
  <c r="AF30" i="2"/>
  <c r="Z30" i="2"/>
  <c r="W30" i="2"/>
  <c r="T30" i="2"/>
  <c r="P30" i="2"/>
  <c r="L30" i="2"/>
  <c r="I30" i="2"/>
  <c r="AT29" i="2"/>
  <c r="AS29" i="2"/>
  <c r="AI29" i="2"/>
  <c r="AF29" i="2"/>
  <c r="Z29" i="2"/>
  <c r="W29" i="2"/>
  <c r="T29" i="2"/>
  <c r="S29" i="2"/>
  <c r="P29" i="2"/>
  <c r="O29" i="2"/>
  <c r="L29" i="2"/>
  <c r="I29" i="2"/>
  <c r="AT28" i="2"/>
  <c r="AS28" i="2"/>
  <c r="AI28" i="2"/>
  <c r="AF28" i="2"/>
  <c r="Z28" i="2"/>
  <c r="W28" i="2"/>
  <c r="T28" i="2"/>
  <c r="S28" i="2"/>
  <c r="P28" i="2"/>
  <c r="L28" i="2"/>
  <c r="I28" i="2"/>
  <c r="AT27" i="2"/>
  <c r="AS27" i="2"/>
  <c r="AI27" i="2"/>
  <c r="AF27" i="2"/>
  <c r="Z27" i="2"/>
  <c r="W27" i="2"/>
  <c r="T27" i="2"/>
  <c r="S27" i="2"/>
  <c r="P27" i="2"/>
  <c r="L27" i="2"/>
  <c r="I27" i="2"/>
  <c r="AT26" i="2"/>
  <c r="AS26" i="2"/>
  <c r="AI26" i="2"/>
  <c r="AF26" i="2"/>
  <c r="Z26" i="2"/>
  <c r="W26" i="2"/>
  <c r="T26" i="2"/>
  <c r="S26" i="2"/>
  <c r="P26" i="2"/>
  <c r="O26" i="2"/>
  <c r="L26" i="2"/>
  <c r="I26" i="2"/>
  <c r="AT25" i="2"/>
  <c r="AS25" i="2"/>
  <c r="AI25" i="2"/>
  <c r="AC25" i="2"/>
  <c r="AF25" i="2" s="1"/>
  <c r="Z25" i="2"/>
  <c r="W25" i="2"/>
  <c r="T25" i="2"/>
  <c r="S25" i="2"/>
  <c r="P25" i="2"/>
  <c r="O25" i="2"/>
  <c r="L25" i="2"/>
  <c r="I25" i="2"/>
  <c r="AT24" i="2"/>
  <c r="AS24" i="2"/>
  <c r="AI24" i="2"/>
  <c r="AF24" i="2"/>
  <c r="Z24" i="2"/>
  <c r="W24" i="2"/>
  <c r="T24" i="2"/>
  <c r="P24" i="2"/>
  <c r="O24" i="2"/>
  <c r="L24" i="2"/>
  <c r="I24" i="2"/>
  <c r="AT23" i="2"/>
  <c r="AS23" i="2"/>
  <c r="AI23" i="2"/>
  <c r="AF23" i="2"/>
  <c r="Y23" i="2"/>
  <c r="Z23" i="2" s="1"/>
  <c r="W23" i="2"/>
  <c r="T23" i="2"/>
  <c r="S23" i="2"/>
  <c r="P23" i="2"/>
  <c r="O23" i="2"/>
  <c r="L23" i="2"/>
  <c r="I23" i="2"/>
  <c r="AT22" i="2"/>
  <c r="AS22" i="2"/>
  <c r="AI22" i="2"/>
  <c r="AC22" i="2"/>
  <c r="AF22" i="2" s="1"/>
  <c r="Y22" i="2"/>
  <c r="Z22" i="2" s="1"/>
  <c r="W22" i="2"/>
  <c r="T22" i="2"/>
  <c r="S22" i="2"/>
  <c r="P22" i="2"/>
  <c r="O22" i="2"/>
  <c r="L22" i="2"/>
  <c r="I22" i="2"/>
  <c r="AT21" i="2"/>
  <c r="AS21" i="2"/>
  <c r="AI21" i="2"/>
  <c r="AF21" i="2"/>
  <c r="Y21" i="2"/>
  <c r="Z21" i="2" s="1"/>
  <c r="W21" i="2"/>
  <c r="T21" i="2"/>
  <c r="S21" i="2"/>
  <c r="P21" i="2"/>
  <c r="O21" i="2"/>
  <c r="L21" i="2"/>
  <c r="I21" i="2"/>
  <c r="AT20" i="2"/>
  <c r="AI20" i="2"/>
  <c r="AF20" i="2"/>
  <c r="Z20" i="2"/>
  <c r="W20" i="2"/>
  <c r="T20" i="2"/>
  <c r="P20" i="2"/>
  <c r="L20" i="2"/>
  <c r="I20" i="2"/>
  <c r="AT19" i="2"/>
  <c r="AS19" i="2"/>
  <c r="AI19" i="2"/>
  <c r="AF19" i="2"/>
  <c r="Z19" i="2"/>
  <c r="W19" i="2"/>
  <c r="T19" i="2"/>
  <c r="S19" i="2"/>
  <c r="P19" i="2"/>
  <c r="O19" i="2"/>
  <c r="L19" i="2"/>
  <c r="I19" i="2"/>
  <c r="AT18" i="2"/>
  <c r="AS18" i="2"/>
  <c r="AI18" i="2"/>
  <c r="AF18" i="2"/>
  <c r="Z18" i="2"/>
  <c r="W18" i="2"/>
  <c r="T18" i="2"/>
  <c r="S18" i="2"/>
  <c r="P18" i="2"/>
  <c r="L18" i="2"/>
  <c r="I18" i="2"/>
  <c r="AT17" i="2"/>
  <c r="AS17" i="2"/>
  <c r="AI17" i="2"/>
  <c r="AF17" i="2"/>
  <c r="Y17" i="2"/>
  <c r="Z17" i="2" s="1"/>
  <c r="W17" i="2"/>
  <c r="T17" i="2"/>
  <c r="S17" i="2"/>
  <c r="P17" i="2"/>
  <c r="O17" i="2"/>
  <c r="L17" i="2"/>
  <c r="I17" i="2"/>
  <c r="AS16" i="2"/>
  <c r="AI16" i="2"/>
  <c r="AF16" i="2"/>
  <c r="Z16" i="2"/>
  <c r="W16" i="2"/>
  <c r="T16" i="2"/>
  <c r="P16" i="2"/>
  <c r="O16" i="2"/>
  <c r="L16" i="2"/>
  <c r="I16" i="2"/>
  <c r="AT15" i="2"/>
  <c r="AS15" i="2"/>
  <c r="AI15" i="2"/>
  <c r="AF15" i="2"/>
  <c r="Z15" i="2"/>
  <c r="W15" i="2"/>
  <c r="T15" i="2"/>
  <c r="P15" i="2"/>
  <c r="O15" i="2"/>
  <c r="L15" i="2"/>
  <c r="I15" i="2"/>
  <c r="AT14" i="2"/>
  <c r="AS14" i="2"/>
  <c r="AI14" i="2"/>
  <c r="AF14" i="2"/>
  <c r="Z14" i="2"/>
  <c r="W14" i="2"/>
  <c r="T14" i="2"/>
  <c r="P14" i="2"/>
  <c r="L14" i="2"/>
  <c r="I14" i="2"/>
  <c r="AT13" i="2"/>
  <c r="AS13" i="2"/>
  <c r="AI13" i="2"/>
  <c r="AF13" i="2"/>
  <c r="Y13" i="2"/>
  <c r="Z13" i="2" s="1"/>
  <c r="W13" i="2"/>
  <c r="T13" i="2"/>
  <c r="S13" i="2"/>
  <c r="P13" i="2"/>
  <c r="O13" i="2"/>
  <c r="L13" i="2"/>
  <c r="I13" i="2"/>
  <c r="AT12" i="2"/>
  <c r="AS12" i="2"/>
  <c r="AI12" i="2"/>
  <c r="AF12" i="2"/>
  <c r="Z12" i="2"/>
  <c r="W12" i="2"/>
  <c r="T12" i="2"/>
  <c r="S12" i="2"/>
  <c r="P12" i="2"/>
  <c r="O12" i="2"/>
  <c r="L12" i="2"/>
  <c r="I12" i="2"/>
  <c r="AT11" i="2"/>
  <c r="AS11" i="2"/>
  <c r="AI11" i="2"/>
  <c r="AF11" i="2"/>
  <c r="Y11" i="2"/>
  <c r="Z11" i="2" s="1"/>
  <c r="W11" i="2"/>
  <c r="T11" i="2"/>
  <c r="S11" i="2"/>
  <c r="P11" i="2"/>
  <c r="O11" i="2"/>
  <c r="L11" i="2"/>
  <c r="I11" i="2"/>
  <c r="AT10" i="2"/>
  <c r="AS10" i="2"/>
  <c r="AI10" i="2"/>
  <c r="AF10" i="2"/>
  <c r="Y10" i="2"/>
  <c r="Z10" i="2" s="1"/>
  <c r="W10" i="2"/>
  <c r="T10" i="2"/>
  <c r="S10" i="2"/>
  <c r="P10" i="2"/>
  <c r="O10" i="2"/>
  <c r="L10" i="2"/>
  <c r="I10" i="2"/>
  <c r="AT9" i="2"/>
  <c r="AS9" i="2"/>
  <c r="AI9" i="2"/>
  <c r="AF9" i="2"/>
  <c r="Y9" i="2"/>
  <c r="Z9" i="2" s="1"/>
  <c r="W9" i="2"/>
  <c r="T9" i="2"/>
  <c r="S9" i="2"/>
  <c r="P9" i="2"/>
  <c r="O9" i="2"/>
  <c r="L9" i="2"/>
  <c r="I9" i="2"/>
  <c r="AT8" i="2"/>
  <c r="AS8" i="2"/>
  <c r="AI8" i="2"/>
  <c r="AF8" i="2"/>
  <c r="Z8" i="2"/>
  <c r="W8" i="2"/>
  <c r="T8" i="2"/>
  <c r="P8" i="2"/>
  <c r="O8" i="2"/>
  <c r="L8" i="2"/>
  <c r="I8" i="2"/>
  <c r="AT7" i="2"/>
  <c r="AS7" i="2"/>
  <c r="AI7" i="2"/>
  <c r="AF7" i="2"/>
  <c r="Z7" i="2"/>
  <c r="W7" i="2"/>
  <c r="T7" i="2"/>
  <c r="S7" i="2"/>
  <c r="P7" i="2"/>
  <c r="O7" i="2"/>
  <c r="L7" i="2"/>
  <c r="I7" i="2"/>
  <c r="AT6" i="2"/>
  <c r="AS6" i="2"/>
  <c r="AI6" i="2"/>
  <c r="AF6" i="2"/>
  <c r="Z6" i="2"/>
  <c r="W6" i="2"/>
  <c r="T6" i="2"/>
  <c r="P6" i="2"/>
  <c r="L6" i="2"/>
  <c r="I6" i="2"/>
  <c r="AT5" i="2"/>
  <c r="AS5" i="2"/>
  <c r="AI5" i="2"/>
  <c r="AF5" i="2"/>
  <c r="Z5" i="2"/>
  <c r="W5" i="2"/>
  <c r="T5" i="2"/>
  <c r="P5" i="2"/>
  <c r="O5" i="2"/>
  <c r="L5" i="2"/>
  <c r="I5" i="2"/>
  <c r="AT4" i="2"/>
  <c r="AS4" i="2"/>
  <c r="AI4" i="2"/>
  <c r="AF4" i="2"/>
  <c r="Z4" i="2"/>
  <c r="W4" i="2"/>
  <c r="T4" i="2"/>
  <c r="P4" i="2"/>
  <c r="O4" i="2"/>
  <c r="L4" i="2"/>
  <c r="I4" i="2"/>
  <c r="AU214" i="3" l="1"/>
  <c r="AY57" i="3"/>
  <c r="AX242" i="3"/>
  <c r="BR111" i="3"/>
  <c r="BF17" i="3"/>
  <c r="BF21" i="3"/>
  <c r="BR209" i="3"/>
  <c r="BB32" i="3"/>
  <c r="BB61" i="3"/>
  <c r="AU236" i="3"/>
  <c r="BF292" i="3"/>
  <c r="BF310" i="3"/>
  <c r="AU318" i="3"/>
  <c r="AY323" i="3"/>
  <c r="AY355" i="3"/>
  <c r="AY107" i="3"/>
  <c r="AY353" i="3"/>
  <c r="AX63" i="3"/>
  <c r="AR64" i="3"/>
  <c r="BR308" i="3"/>
  <c r="BR359" i="3"/>
  <c r="BF33" i="3"/>
  <c r="BF37" i="3"/>
  <c r="BC46" i="3"/>
  <c r="AX56" i="3"/>
  <c r="BB60" i="3"/>
  <c r="BB74" i="3"/>
  <c r="AU119" i="3"/>
  <c r="BC136" i="3"/>
  <c r="BB147" i="3"/>
  <c r="BR252" i="3"/>
  <c r="BF256" i="3"/>
  <c r="BF213" i="3"/>
  <c r="BR213" i="3"/>
  <c r="BC215" i="3"/>
  <c r="BF210" i="3"/>
  <c r="BF212" i="3"/>
  <c r="AU225" i="3"/>
  <c r="AR226" i="3"/>
  <c r="BF235" i="3"/>
  <c r="AY236" i="3"/>
  <c r="AU262" i="3"/>
  <c r="BC30" i="3"/>
  <c r="AU82" i="3"/>
  <c r="BF84" i="3"/>
  <c r="BL122" i="3"/>
  <c r="BO122" i="3" s="1"/>
  <c r="AU39" i="3"/>
  <c r="BF76" i="3"/>
  <c r="BR128" i="3"/>
  <c r="AU209" i="3"/>
  <c r="BC290" i="3"/>
  <c r="BC294" i="3"/>
  <c r="AR25" i="3"/>
  <c r="BR25" i="3"/>
  <c r="BC37" i="3"/>
  <c r="AX42" i="3"/>
  <c r="AU56" i="3"/>
  <c r="BC116" i="3"/>
  <c r="BR125" i="3"/>
  <c r="AY139" i="3"/>
  <c r="AU77" i="3"/>
  <c r="AY172" i="3"/>
  <c r="BR256" i="3"/>
  <c r="AU71" i="3"/>
  <c r="AU19" i="3"/>
  <c r="AU47" i="3"/>
  <c r="BF72" i="3"/>
  <c r="BF58" i="3"/>
  <c r="BF22" i="3"/>
  <c r="BF32" i="3"/>
  <c r="BF113" i="3"/>
  <c r="AY134" i="3"/>
  <c r="AR78" i="3"/>
  <c r="AY81" i="3"/>
  <c r="BF102" i="3"/>
  <c r="BC103" i="3"/>
  <c r="AU104" i="3"/>
  <c r="BL132" i="3"/>
  <c r="BO132" i="3" s="1"/>
  <c r="AX145" i="3"/>
  <c r="AU152" i="3"/>
  <c r="BR159" i="3"/>
  <c r="BC169" i="3"/>
  <c r="AY176" i="3"/>
  <c r="AY186" i="3"/>
  <c r="BC188" i="3"/>
  <c r="BC191" i="3"/>
  <c r="AU198" i="3"/>
  <c r="BC199" i="3"/>
  <c r="AX216" i="3"/>
  <c r="BF217" i="3"/>
  <c r="BC246" i="3"/>
  <c r="BB248" i="3"/>
  <c r="BC256" i="3"/>
  <c r="BC42" i="3"/>
  <c r="AU51" i="3"/>
  <c r="AU100" i="3"/>
  <c r="AX113" i="3"/>
  <c r="AY137" i="3"/>
  <c r="BF214" i="3"/>
  <c r="BF50" i="3"/>
  <c r="BF141" i="3"/>
  <c r="BC184" i="3"/>
  <c r="AX215" i="3"/>
  <c r="BC240" i="3"/>
  <c r="AY131" i="3"/>
  <c r="BL131" i="3"/>
  <c r="BO131" i="3" s="1"/>
  <c r="AU320" i="3"/>
  <c r="AU328" i="3"/>
  <c r="BC356" i="3"/>
  <c r="BC85" i="3"/>
  <c r="BR135" i="3"/>
  <c r="BL138" i="3"/>
  <c r="BO138" i="3" s="1"/>
  <c r="AU139" i="3"/>
  <c r="AR211" i="3"/>
  <c r="BR63" i="3"/>
  <c r="BR71" i="3"/>
  <c r="AY103" i="3"/>
  <c r="BL103" i="3"/>
  <c r="BO103" i="3" s="1"/>
  <c r="BF142" i="3"/>
  <c r="BR142" i="3"/>
  <c r="AU145" i="3"/>
  <c r="AR170" i="3"/>
  <c r="BR170" i="3"/>
  <c r="AY246" i="3"/>
  <c r="AY252" i="3"/>
  <c r="BF257" i="3"/>
  <c r="AY264" i="3"/>
  <c r="BC11" i="3"/>
  <c r="BR21" i="3"/>
  <c r="AY28" i="3"/>
  <c r="AY30" i="3"/>
  <c r="BF47" i="3"/>
  <c r="AY48" i="3"/>
  <c r="BC60" i="3"/>
  <c r="AY66" i="3"/>
  <c r="BF69" i="3"/>
  <c r="BF73" i="3"/>
  <c r="BC107" i="3"/>
  <c r="AX112" i="3"/>
  <c r="BB119" i="3"/>
  <c r="AX140" i="3"/>
  <c r="BC148" i="3"/>
  <c r="AU151" i="3"/>
  <c r="AX155" i="3"/>
  <c r="AR164" i="3"/>
  <c r="AU169" i="3"/>
  <c r="AY181" i="3"/>
  <c r="BF201" i="3"/>
  <c r="AU271" i="3"/>
  <c r="BB272" i="3"/>
  <c r="BF280" i="3"/>
  <c r="BC281" i="3"/>
  <c r="AU290" i="3"/>
  <c r="AU329" i="3"/>
  <c r="BR346" i="3"/>
  <c r="BR354" i="3"/>
  <c r="BF359" i="3"/>
  <c r="BR98" i="3"/>
  <c r="BL106" i="3"/>
  <c r="BO106" i="3" s="1"/>
  <c r="AU113" i="3"/>
  <c r="BL123" i="3"/>
  <c r="BO123" i="3" s="1"/>
  <c r="BB247" i="3"/>
  <c r="AY273" i="3"/>
  <c r="AR323" i="3"/>
  <c r="BF328" i="3"/>
  <c r="BC355" i="3"/>
  <c r="AY402" i="3"/>
  <c r="BF200" i="3"/>
  <c r="BR200" i="3"/>
  <c r="AX292" i="3"/>
  <c r="BL294" i="3"/>
  <c r="BO294" i="3" s="1"/>
  <c r="BC307" i="3"/>
  <c r="BC353" i="3"/>
  <c r="AR74" i="3"/>
  <c r="BR185" i="3"/>
  <c r="BF18" i="3"/>
  <c r="BF70" i="3"/>
  <c r="AR210" i="3"/>
  <c r="AR214" i="3"/>
  <c r="BL224" i="3"/>
  <c r="BO224" i="3" s="1"/>
  <c r="BC227" i="3"/>
  <c r="AR237" i="3"/>
  <c r="AR249" i="3"/>
  <c r="BC7" i="3"/>
  <c r="AK13" i="3"/>
  <c r="AM13" i="3" s="1"/>
  <c r="BC15" i="3"/>
  <c r="AU18" i="3"/>
  <c r="AU20" i="3"/>
  <c r="AU58" i="3"/>
  <c r="AR59" i="3"/>
  <c r="AU64" i="3"/>
  <c r="AR67" i="3"/>
  <c r="AU76" i="3"/>
  <c r="BR201" i="3"/>
  <c r="BF271" i="3"/>
  <c r="AY272" i="3"/>
  <c r="BF273" i="3"/>
  <c r="AU291" i="3"/>
  <c r="AY306" i="3"/>
  <c r="BC322" i="3"/>
  <c r="AY328" i="3"/>
  <c r="AU343" i="3"/>
  <c r="BC354" i="3"/>
  <c r="BF356" i="3"/>
  <c r="BR356" i="3"/>
  <c r="BC359" i="3"/>
  <c r="AK122" i="3"/>
  <c r="AM122" i="3" s="1"/>
  <c r="BF5" i="3"/>
  <c r="BF41" i="3"/>
  <c r="BC55" i="3"/>
  <c r="AU68" i="3"/>
  <c r="BC110" i="3"/>
  <c r="AX114" i="3"/>
  <c r="BC119" i="3"/>
  <c r="AR140" i="3"/>
  <c r="BL167" i="3"/>
  <c r="BO167" i="3" s="1"/>
  <c r="BC173" i="3"/>
  <c r="AY178" i="3"/>
  <c r="BB185" i="3"/>
  <c r="AX199" i="3"/>
  <c r="AX247" i="3"/>
  <c r="AY261" i="3"/>
  <c r="BF326" i="3"/>
  <c r="AR338" i="3"/>
  <c r="BR338" i="3"/>
  <c r="AU340" i="3"/>
  <c r="BF343" i="3"/>
  <c r="BR343" i="3"/>
  <c r="BF350" i="3"/>
  <c r="BR350" i="3"/>
  <c r="AU354" i="3"/>
  <c r="AU356" i="3"/>
  <c r="AU402" i="3"/>
  <c r="BC4" i="3"/>
  <c r="AU7" i="3"/>
  <c r="BC8" i="3"/>
  <c r="BC18" i="3"/>
  <c r="BC20" i="3"/>
  <c r="BF39" i="3"/>
  <c r="AY42" i="3"/>
  <c r="AY82" i="3"/>
  <c r="AU84" i="3"/>
  <c r="BB85" i="3"/>
  <c r="BC101" i="3"/>
  <c r="BF124" i="3"/>
  <c r="BF134" i="3"/>
  <c r="AU142" i="3"/>
  <c r="BC143" i="3"/>
  <c r="BG202" i="3"/>
  <c r="BL241" i="3"/>
  <c r="BO241" i="3" s="1"/>
  <c r="BF248" i="3"/>
  <c r="BR292" i="3"/>
  <c r="AX295" i="3"/>
  <c r="BF146" i="3"/>
  <c r="AY160" i="3"/>
  <c r="BC344" i="3"/>
  <c r="AU347" i="3"/>
  <c r="BC351" i="3"/>
  <c r="AR4" i="3"/>
  <c r="BF4" i="3"/>
  <c r="BR4" i="3"/>
  <c r="AY5" i="3"/>
  <c r="BB12" i="3"/>
  <c r="BF14" i="3"/>
  <c r="BR14" i="3"/>
  <c r="AY15" i="3"/>
  <c r="BF16" i="3"/>
  <c r="BR16" i="3"/>
  <c r="BC22" i="3"/>
  <c r="AU29" i="3"/>
  <c r="BC32" i="3"/>
  <c r="AU67" i="3"/>
  <c r="AY72" i="3"/>
  <c r="AY74" i="3"/>
  <c r="BF77" i="3"/>
  <c r="AU81" i="3"/>
  <c r="BC82" i="3"/>
  <c r="AY84" i="3"/>
  <c r="AR95" i="3"/>
  <c r="AU103" i="3"/>
  <c r="AY109" i="3"/>
  <c r="BL133" i="3"/>
  <c r="BO133" i="3" s="1"/>
  <c r="AR139" i="3"/>
  <c r="AY148" i="3"/>
  <c r="AY152" i="3"/>
  <c r="AX154" i="3"/>
  <c r="AU159" i="3"/>
  <c r="BF169" i="3"/>
  <c r="AY182" i="3"/>
  <c r="AY201" i="3"/>
  <c r="BB208" i="3"/>
  <c r="BC212" i="3"/>
  <c r="BB225" i="3"/>
  <c r="BR234" i="3"/>
  <c r="BL235" i="3"/>
  <c r="BO235" i="3" s="1"/>
  <c r="BC253" i="3"/>
  <c r="BB259" i="3"/>
  <c r="AR261" i="3"/>
  <c r="BL271" i="3"/>
  <c r="BO271" i="3" s="1"/>
  <c r="AY290" i="3"/>
  <c r="AY291" i="3"/>
  <c r="AU292" i="3"/>
  <c r="BC320" i="3"/>
  <c r="BC342" i="3"/>
  <c r="AU350" i="3"/>
  <c r="BF355" i="3"/>
  <c r="BR358" i="3"/>
  <c r="AY17" i="3"/>
  <c r="BF40" i="3"/>
  <c r="BF46" i="3"/>
  <c r="BR46" i="3"/>
  <c r="AR48" i="3"/>
  <c r="BR62" i="3"/>
  <c r="AU65" i="3"/>
  <c r="BC100" i="3"/>
  <c r="BF114" i="3"/>
  <c r="BR145" i="3"/>
  <c r="BB156" i="3"/>
  <c r="BR160" i="3"/>
  <c r="AU185" i="3"/>
  <c r="BF199" i="3"/>
  <c r="BL246" i="3"/>
  <c r="BO246" i="3" s="1"/>
  <c r="BF247" i="3"/>
  <c r="BC23" i="3"/>
  <c r="BC25" i="3"/>
  <c r="AU26" i="3"/>
  <c r="AU30" i="3"/>
  <c r="BC31" i="3"/>
  <c r="AU46" i="3"/>
  <c r="AU48" i="3"/>
  <c r="AR49" i="3"/>
  <c r="BC49" i="3"/>
  <c r="BC61" i="3"/>
  <c r="AY67" i="3"/>
  <c r="AU101" i="3"/>
  <c r="AU111" i="3"/>
  <c r="AU116" i="3"/>
  <c r="BL119" i="3"/>
  <c r="BO119" i="3" s="1"/>
  <c r="AR129" i="3"/>
  <c r="BR129" i="3"/>
  <c r="AY130" i="3"/>
  <c r="BB133" i="3"/>
  <c r="AR148" i="3"/>
  <c r="BF172" i="3"/>
  <c r="BR184" i="3"/>
  <c r="AY200" i="3"/>
  <c r="AU247" i="3"/>
  <c r="AY248" i="3"/>
  <c r="AU261" i="3"/>
  <c r="AY327" i="3"/>
  <c r="BR337" i="3"/>
  <c r="BR352" i="3"/>
  <c r="BF9" i="3"/>
  <c r="BR13" i="3"/>
  <c r="AX29" i="3"/>
  <c r="BF38" i="3"/>
  <c r="AU57" i="3"/>
  <c r="AU63" i="3"/>
  <c r="BF80" i="3"/>
  <c r="BR80" i="3"/>
  <c r="BL98" i="3"/>
  <c r="BO98" i="3" s="1"/>
  <c r="AY104" i="3"/>
  <c r="AU107" i="3"/>
  <c r="BC108" i="3"/>
  <c r="BF109" i="3"/>
  <c r="BF111" i="3"/>
  <c r="AU115" i="3"/>
  <c r="AY125" i="3"/>
  <c r="BC130" i="3"/>
  <c r="BB132" i="3"/>
  <c r="BR140" i="3"/>
  <c r="AY141" i="3"/>
  <c r="AU143" i="3"/>
  <c r="BC144" i="3"/>
  <c r="AY146" i="3"/>
  <c r="BF163" i="3"/>
  <c r="AR165" i="3"/>
  <c r="BF174" i="3"/>
  <c r="BR174" i="3"/>
  <c r="AY175" i="3"/>
  <c r="BR176" i="3"/>
  <c r="BC178" i="3"/>
  <c r="BF181" i="3"/>
  <c r="BR181" i="3"/>
  <c r="BF183" i="3"/>
  <c r="BR183" i="3"/>
  <c r="AY184" i="3"/>
  <c r="AU186" i="3"/>
  <c r="BB211" i="3"/>
  <c r="BR224" i="3"/>
  <c r="BB226" i="3"/>
  <c r="BR227" i="3"/>
  <c r="AR241" i="3"/>
  <c r="AR253" i="3"/>
  <c r="BF255" i="3"/>
  <c r="BR255" i="3"/>
  <c r="AR257" i="3"/>
  <c r="BR261" i="3"/>
  <c r="BF264" i="3"/>
  <c r="BR264" i="3"/>
  <c r="AX291" i="3"/>
  <c r="BF294" i="3"/>
  <c r="BC303" i="3"/>
  <c r="BF307" i="3"/>
  <c r="BF321" i="3"/>
  <c r="BR321" i="3"/>
  <c r="BC324" i="3"/>
  <c r="AU339" i="3"/>
  <c r="AY341" i="3"/>
  <c r="BF342" i="3"/>
  <c r="BC347" i="3"/>
  <c r="BR349" i="3"/>
  <c r="BR353" i="3"/>
  <c r="E610" i="3"/>
  <c r="E619" i="3" s="1"/>
  <c r="E663" i="3" s="1"/>
  <c r="AR33" i="3"/>
  <c r="AR66" i="3"/>
  <c r="BB116" i="3"/>
  <c r="AY295" i="3"/>
  <c r="AK328" i="3"/>
  <c r="AM328" i="3" s="1"/>
  <c r="AR329" i="3"/>
  <c r="AK359" i="3"/>
  <c r="AM359" i="3" s="1"/>
  <c r="H367" i="3"/>
  <c r="E584" i="3" s="1"/>
  <c r="E593" i="3" s="1"/>
  <c r="E661" i="3" s="1"/>
  <c r="AU40" i="3"/>
  <c r="AY69" i="3"/>
  <c r="AY79" i="3"/>
  <c r="BB86" i="3"/>
  <c r="BF88" i="3"/>
  <c r="AU95" i="3"/>
  <c r="BL115" i="3"/>
  <c r="BO115" i="3" s="1"/>
  <c r="AU120" i="3"/>
  <c r="AU122" i="3"/>
  <c r="BC123" i="3"/>
  <c r="AU124" i="3"/>
  <c r="AR125" i="3"/>
  <c r="AU128" i="3"/>
  <c r="BB129" i="3"/>
  <c r="BF140" i="3"/>
  <c r="AU147" i="3"/>
  <c r="BF150" i="3"/>
  <c r="BR158" i="3"/>
  <c r="AR162" i="3"/>
  <c r="BR166" i="3"/>
  <c r="AU176" i="3"/>
  <c r="AR180" i="3"/>
  <c r="BC208" i="3"/>
  <c r="BF215" i="3"/>
  <c r="AX217" i="3"/>
  <c r="AY234" i="3"/>
  <c r="BB242" i="3"/>
  <c r="AX245" i="3"/>
  <c r="AR246" i="3"/>
  <c r="AX248" i="3"/>
  <c r="AY262" i="3"/>
  <c r="BG282" i="3"/>
  <c r="BR293" i="3"/>
  <c r="BB295" i="3"/>
  <c r="BF303" i="3"/>
  <c r="AU310" i="3"/>
  <c r="BC311" i="3"/>
  <c r="AU337" i="3"/>
  <c r="AY344" i="3"/>
  <c r="AR345" i="3"/>
  <c r="AX346" i="3"/>
  <c r="AY351" i="3"/>
  <c r="AY357" i="3"/>
  <c r="BR401" i="3"/>
  <c r="BF29" i="3"/>
  <c r="BR29" i="3"/>
  <c r="AR39" i="3"/>
  <c r="BR47" i="3"/>
  <c r="BC69" i="3"/>
  <c r="BL77" i="3"/>
  <c r="BO77" i="3" s="1"/>
  <c r="AR81" i="3"/>
  <c r="BB110" i="3"/>
  <c r="AY155" i="3"/>
  <c r="AR175" i="3"/>
  <c r="AK26" i="3"/>
  <c r="AM26" i="3" s="1"/>
  <c r="AY80" i="3"/>
  <c r="BF104" i="3"/>
  <c r="AY111" i="3"/>
  <c r="BC115" i="3"/>
  <c r="BF121" i="3"/>
  <c r="BF127" i="3"/>
  <c r="BC131" i="3"/>
  <c r="AR137" i="3"/>
  <c r="BL147" i="3"/>
  <c r="BO147" i="3" s="1"/>
  <c r="BC149" i="3"/>
  <c r="AR156" i="3"/>
  <c r="BR156" i="3"/>
  <c r="BF160" i="3"/>
  <c r="AY161" i="3"/>
  <c r="BR162" i="3"/>
  <c r="BF175" i="3"/>
  <c r="BR175" i="3"/>
  <c r="BF182" i="3"/>
  <c r="BR182" i="3"/>
  <c r="AR184" i="3"/>
  <c r="BB184" i="3"/>
  <c r="AR186" i="3"/>
  <c r="AY187" i="3"/>
  <c r="BR188" i="3"/>
  <c r="AU215" i="3"/>
  <c r="BR217" i="3"/>
  <c r="AX224" i="3"/>
  <c r="AU235" i="3"/>
  <c r="AR236" i="3"/>
  <c r="BR236" i="3"/>
  <c r="BF238" i="3"/>
  <c r="BR238" i="3"/>
  <c r="AR240" i="3"/>
  <c r="BF240" i="3"/>
  <c r="BR240" i="3"/>
  <c r="BC243" i="3"/>
  <c r="BC245" i="3"/>
  <c r="AU246" i="3"/>
  <c r="AR248" i="3"/>
  <c r="AU249" i="3"/>
  <c r="BR271" i="3"/>
  <c r="AY292" i="3"/>
  <c r="AY305" i="3"/>
  <c r="BR306" i="3"/>
  <c r="BR311" i="3"/>
  <c r="AY326" i="3"/>
  <c r="BR341" i="3"/>
  <c r="AY349" i="3"/>
  <c r="BC357" i="3"/>
  <c r="BB11" i="3"/>
  <c r="AX19" i="3"/>
  <c r="BB28" i="3"/>
  <c r="BC36" i="3"/>
  <c r="AR50" i="3"/>
  <c r="BB52" i="3"/>
  <c r="BL58" i="3"/>
  <c r="BO58" i="3" s="1"/>
  <c r="AX66" i="3"/>
  <c r="AR171" i="3"/>
  <c r="AK280" i="3"/>
  <c r="AM280" i="3" s="1"/>
  <c r="AR304" i="3"/>
  <c r="BF304" i="3"/>
  <c r="BR304" i="3"/>
  <c r="AU306" i="3"/>
  <c r="AR309" i="3"/>
  <c r="BF309" i="3"/>
  <c r="AU311" i="3"/>
  <c r="AY319" i="3"/>
  <c r="BF320" i="3"/>
  <c r="AU322" i="3"/>
  <c r="BF336" i="3"/>
  <c r="AR346" i="3"/>
  <c r="BR348" i="3"/>
  <c r="AY4" i="3"/>
  <c r="BR5" i="3"/>
  <c r="BR11" i="3"/>
  <c r="BB13" i="3"/>
  <c r="BR15" i="3"/>
  <c r="AY16" i="3"/>
  <c r="BC19" i="3"/>
  <c r="BF26" i="3"/>
  <c r="BF28" i="3"/>
  <c r="BR28" i="3"/>
  <c r="BR34" i="3"/>
  <c r="AY35" i="3"/>
  <c r="BF36" i="3"/>
  <c r="BR36" i="3"/>
  <c r="AU43" i="3"/>
  <c r="BC44" i="3"/>
  <c r="BR48" i="3"/>
  <c r="AX64" i="3"/>
  <c r="BF65" i="3"/>
  <c r="BC80" i="3"/>
  <c r="AU98" i="3"/>
  <c r="BR115" i="3"/>
  <c r="AU123" i="3"/>
  <c r="BR141" i="3"/>
  <c r="BR155" i="3"/>
  <c r="AY157" i="3"/>
  <c r="BF164" i="3"/>
  <c r="BR165" i="3"/>
  <c r="BR179" i="3"/>
  <c r="AU180" i="3"/>
  <c r="BB181" i="3"/>
  <c r="BF186" i="3"/>
  <c r="BC187" i="3"/>
  <c r="BR189" i="3"/>
  <c r="BC198" i="3"/>
  <c r="BC216" i="3"/>
  <c r="AY226" i="3"/>
  <c r="BB241" i="3"/>
  <c r="BR243" i="3"/>
  <c r="BC247" i="3"/>
  <c r="AU248" i="3"/>
  <c r="BF250" i="3"/>
  <c r="BC251" i="3"/>
  <c r="BR262" i="3"/>
  <c r="AY303" i="3"/>
  <c r="AR307" i="3"/>
  <c r="AY329" i="3"/>
  <c r="BF339" i="3"/>
  <c r="AU341" i="3"/>
  <c r="AR342" i="3"/>
  <c r="BF346" i="3"/>
  <c r="BC349" i="3"/>
  <c r="BF357" i="3"/>
  <c r="BR357" i="3"/>
  <c r="AY401" i="3"/>
  <c r="AV404" i="3" s="1"/>
  <c r="E639" i="3" s="1"/>
  <c r="AK104" i="3"/>
  <c r="AM104" i="3" s="1"/>
  <c r="BC6" i="3"/>
  <c r="BF7" i="3"/>
  <c r="AX10" i="3"/>
  <c r="AX13" i="3"/>
  <c r="BF27" i="3"/>
  <c r="BB37" i="3"/>
  <c r="BC96" i="3"/>
  <c r="AK125" i="3"/>
  <c r="AM125" i="3" s="1"/>
  <c r="AU23" i="3"/>
  <c r="AU25" i="3"/>
  <c r="BC34" i="3"/>
  <c r="BB34" i="3"/>
  <c r="AX83" i="3"/>
  <c r="AY87" i="3"/>
  <c r="BF6" i="3"/>
  <c r="AK7" i="3"/>
  <c r="AM7" i="3" s="1"/>
  <c r="AU11" i="3"/>
  <c r="BF11" i="3"/>
  <c r="AR13" i="3"/>
  <c r="AU33" i="3"/>
  <c r="BF45" i="3"/>
  <c r="AK46" i="3"/>
  <c r="AM46" i="3" s="1"/>
  <c r="AU4" i="3"/>
  <c r="BC5" i="3"/>
  <c r="AU6" i="3"/>
  <c r="AY7" i="3"/>
  <c r="BR8" i="3"/>
  <c r="AY9" i="3"/>
  <c r="BF10" i="3"/>
  <c r="BC12" i="3"/>
  <c r="BC13" i="3"/>
  <c r="BR40" i="3"/>
  <c r="AY41" i="3"/>
  <c r="AR42" i="3"/>
  <c r="AU59" i="3"/>
  <c r="AG70" i="3"/>
  <c r="AK70" i="3" s="1"/>
  <c r="AM70" i="3" s="1"/>
  <c r="AY70" i="3"/>
  <c r="BL70" i="3"/>
  <c r="BO70" i="3" s="1"/>
  <c r="BC75" i="3"/>
  <c r="BR75" i="3"/>
  <c r="AR77" i="3"/>
  <c r="BR77" i="3"/>
  <c r="AX78" i="3"/>
  <c r="AY78" i="3"/>
  <c r="AU136" i="3"/>
  <c r="BB98" i="3"/>
  <c r="BC98" i="3"/>
  <c r="AR7" i="3"/>
  <c r="AU52" i="3"/>
  <c r="BB53" i="3"/>
  <c r="AU69" i="3"/>
  <c r="AR111" i="3"/>
  <c r="BF112" i="3"/>
  <c r="BC132" i="3"/>
  <c r="AR133" i="3"/>
  <c r="BC14" i="3"/>
  <c r="AU15" i="3"/>
  <c r="AY18" i="3"/>
  <c r="BC21" i="3"/>
  <c r="AX23" i="3"/>
  <c r="BF24" i="3"/>
  <c r="AU27" i="3"/>
  <c r="BC28" i="3"/>
  <c r="AU38" i="3"/>
  <c r="BC39" i="3"/>
  <c r="BC41" i="3"/>
  <c r="AU42" i="3"/>
  <c r="BF42" i="3"/>
  <c r="BR42" i="3"/>
  <c r="AR46" i="3"/>
  <c r="BL48" i="3"/>
  <c r="BO48" i="3" s="1"/>
  <c r="AY50" i="3"/>
  <c r="BR51" i="3"/>
  <c r="AY52" i="3"/>
  <c r="BR53" i="3"/>
  <c r="AR56" i="3"/>
  <c r="BF56" i="3"/>
  <c r="BR56" i="3"/>
  <c r="BR58" i="3"/>
  <c r="BR60" i="3"/>
  <c r="AY61" i="3"/>
  <c r="BF63" i="3"/>
  <c r="AR65" i="3"/>
  <c r="AU66" i="3"/>
  <c r="BR66" i="3"/>
  <c r="BF68" i="3"/>
  <c r="AU73" i="3"/>
  <c r="AR75" i="3"/>
  <c r="BF75" i="3"/>
  <c r="BF79" i="3"/>
  <c r="BF81" i="3"/>
  <c r="BR81" i="3"/>
  <c r="BB83" i="3"/>
  <c r="AY95" i="3"/>
  <c r="BF96" i="3"/>
  <c r="BR96" i="3"/>
  <c r="AR100" i="3"/>
  <c r="BC102" i="3"/>
  <c r="BB104" i="3"/>
  <c r="BB106" i="3"/>
  <c r="AR108" i="3"/>
  <c r="BF108" i="3"/>
  <c r="AU109" i="3"/>
  <c r="BB115" i="3"/>
  <c r="BR119" i="3"/>
  <c r="AY122" i="3"/>
  <c r="BB123" i="3"/>
  <c r="AR130" i="3"/>
  <c r="BF130" i="3"/>
  <c r="BL136" i="3"/>
  <c r="BO136" i="3" s="1"/>
  <c r="BC147" i="3"/>
  <c r="AR149" i="3"/>
  <c r="AU150" i="3"/>
  <c r="AR172" i="3"/>
  <c r="AR53" i="3"/>
  <c r="AK72" i="3"/>
  <c r="AM72" i="3" s="1"/>
  <c r="AR72" i="3"/>
  <c r="AR102" i="3"/>
  <c r="AY105" i="3"/>
  <c r="BF118" i="3"/>
  <c r="BF123" i="3"/>
  <c r="BR123" i="3"/>
  <c r="AY128" i="3"/>
  <c r="AU132" i="3"/>
  <c r="BR132" i="3"/>
  <c r="AK142" i="3"/>
  <c r="AM142" i="3" s="1"/>
  <c r="AR145" i="3"/>
  <c r="BR147" i="3"/>
  <c r="BF149" i="3"/>
  <c r="AU157" i="3"/>
  <c r="BF158" i="3"/>
  <c r="BL245" i="3"/>
  <c r="BO245" i="3" s="1"/>
  <c r="BF289" i="3"/>
  <c r="AU326" i="3"/>
  <c r="AR19" i="3"/>
  <c r="BF19" i="3"/>
  <c r="BR19" i="3"/>
  <c r="BR31" i="3"/>
  <c r="BR39" i="3"/>
  <c r="AK40" i="3"/>
  <c r="AM40" i="3" s="1"/>
  <c r="AR41" i="3"/>
  <c r="BR41" i="3"/>
  <c r="BB48" i="3"/>
  <c r="AU49" i="3"/>
  <c r="BC50" i="3"/>
  <c r="AU53" i="3"/>
  <c r="BF55" i="3"/>
  <c r="BR55" i="3"/>
  <c r="AU60" i="3"/>
  <c r="BF62" i="3"/>
  <c r="AY64" i="3"/>
  <c r="BR65" i="3"/>
  <c r="BL71" i="3"/>
  <c r="BO71" i="3" s="1"/>
  <c r="BR72" i="3"/>
  <c r="AX73" i="3"/>
  <c r="AU75" i="3"/>
  <c r="AR76" i="3"/>
  <c r="AU79" i="3"/>
  <c r="BF83" i="3"/>
  <c r="BR83" i="3"/>
  <c r="BF87" i="3"/>
  <c r="BR87" i="3"/>
  <c r="AX88" i="3"/>
  <c r="BB95" i="3"/>
  <c r="AR98" i="3"/>
  <c r="BL99" i="3"/>
  <c r="BO99" i="3" s="1"/>
  <c r="BF100" i="3"/>
  <c r="BR102" i="3"/>
  <c r="BL112" i="3"/>
  <c r="BO112" i="3" s="1"/>
  <c r="AX119" i="3"/>
  <c r="BC124" i="3"/>
  <c r="BC126" i="3"/>
  <c r="AU127" i="3"/>
  <c r="AY133" i="3"/>
  <c r="AR138" i="3"/>
  <c r="BR138" i="3"/>
  <c r="BF145" i="3"/>
  <c r="AR147" i="3"/>
  <c r="AU154" i="3"/>
  <c r="AX294" i="3"/>
  <c r="BB23" i="3"/>
  <c r="AK67" i="3"/>
  <c r="AM67" i="3" s="1"/>
  <c r="AK86" i="3"/>
  <c r="AM86" i="3" s="1"/>
  <c r="BC288" i="3"/>
  <c r="BB288" i="3"/>
  <c r="I378" i="3"/>
  <c r="E597" i="3"/>
  <c r="E606" i="3" s="1"/>
  <c r="E662" i="3" s="1"/>
  <c r="AU14" i="3"/>
  <c r="AX17" i="3"/>
  <c r="BR18" i="3"/>
  <c r="BF20" i="3"/>
  <c r="BR20" i="3"/>
  <c r="BL22" i="3"/>
  <c r="BO22" i="3" s="1"/>
  <c r="BF23" i="3"/>
  <c r="AU28" i="3"/>
  <c r="BR33" i="3"/>
  <c r="AY34" i="3"/>
  <c r="AY37" i="3"/>
  <c r="BC43" i="3"/>
  <c r="BC45" i="3"/>
  <c r="BF48" i="3"/>
  <c r="AY49" i="3"/>
  <c r="BR50" i="3"/>
  <c r="AY51" i="3"/>
  <c r="AR52" i="3"/>
  <c r="BR52" i="3"/>
  <c r="AY53" i="3"/>
  <c r="AU55" i="3"/>
  <c r="AR57" i="3"/>
  <c r="BR57" i="3"/>
  <c r="AY63" i="3"/>
  <c r="BF67" i="3"/>
  <c r="BR67" i="3"/>
  <c r="AY68" i="3"/>
  <c r="BC73" i="3"/>
  <c r="BF74" i="3"/>
  <c r="BR76" i="3"/>
  <c r="AY77" i="3"/>
  <c r="BF78" i="3"/>
  <c r="BR78" i="3"/>
  <c r="AR80" i="3"/>
  <c r="AU83" i="3"/>
  <c r="AY86" i="3"/>
  <c r="BL86" i="3"/>
  <c r="BO86" i="3" s="1"/>
  <c r="BC88" i="3"/>
  <c r="BC95" i="3"/>
  <c r="AY96" i="3"/>
  <c r="BB97" i="3"/>
  <c r="BC99" i="3"/>
  <c r="BB101" i="3"/>
  <c r="AU102" i="3"/>
  <c r="BR103" i="3"/>
  <c r="AR105" i="3"/>
  <c r="AU106" i="3"/>
  <c r="AR107" i="3"/>
  <c r="AY108" i="3"/>
  <c r="AU110" i="3"/>
  <c r="BF110" i="3"/>
  <c r="BF117" i="3"/>
  <c r="BR117" i="3"/>
  <c r="BF120" i="3"/>
  <c r="BF122" i="3"/>
  <c r="BR122" i="3"/>
  <c r="AR126" i="3"/>
  <c r="BF126" i="3"/>
  <c r="BR126" i="3"/>
  <c r="AY127" i="3"/>
  <c r="BF131" i="3"/>
  <c r="AY132" i="3"/>
  <c r="BC133" i="3"/>
  <c r="AU134" i="3"/>
  <c r="BR134" i="3"/>
  <c r="AK135" i="3"/>
  <c r="AM135" i="3" s="1"/>
  <c r="BF136" i="3"/>
  <c r="BF138" i="3"/>
  <c r="BC139" i="3"/>
  <c r="AR225" i="3"/>
  <c r="AU16" i="3"/>
  <c r="AY19" i="3"/>
  <c r="AX22" i="3"/>
  <c r="BC24" i="3"/>
  <c r="AY26" i="3"/>
  <c r="AR27" i="3"/>
  <c r="AY29" i="3"/>
  <c r="BF30" i="3"/>
  <c r="BR30" i="3"/>
  <c r="AR35" i="3"/>
  <c r="AR40" i="3"/>
  <c r="BR43" i="3"/>
  <c r="AY44" i="3"/>
  <c r="AR47" i="3"/>
  <c r="BB47" i="3"/>
  <c r="BF54" i="3"/>
  <c r="BR54" i="3"/>
  <c r="AY56" i="3"/>
  <c r="BF61" i="3"/>
  <c r="BR61" i="3"/>
  <c r="AY62" i="3"/>
  <c r="AR63" i="3"/>
  <c r="BR64" i="3"/>
  <c r="AU74" i="3"/>
  <c r="BF82" i="3"/>
  <c r="BC84" i="3"/>
  <c r="BF95" i="3"/>
  <c r="AR97" i="3"/>
  <c r="BF97" i="3"/>
  <c r="BR97" i="3"/>
  <c r="AY98" i="3"/>
  <c r="BR99" i="3"/>
  <c r="AY100" i="3"/>
  <c r="BF103" i="3"/>
  <c r="BF105" i="3"/>
  <c r="BR105" i="3"/>
  <c r="AY106" i="3"/>
  <c r="AK107" i="3"/>
  <c r="AM107" i="3" s="1"/>
  <c r="BR107" i="3"/>
  <c r="AR109" i="3"/>
  <c r="BC111" i="3"/>
  <c r="AX115" i="3"/>
  <c r="AY118" i="3"/>
  <c r="BL118" i="3"/>
  <c r="BO118" i="3" s="1"/>
  <c r="AX123" i="3"/>
  <c r="BF128" i="3"/>
  <c r="AY129" i="3"/>
  <c r="AU131" i="3"/>
  <c r="BC135" i="3"/>
  <c r="AR136" i="3"/>
  <c r="BB137" i="3"/>
  <c r="BF151" i="3"/>
  <c r="BF161" i="3"/>
  <c r="BR163" i="3"/>
  <c r="BL166" i="3"/>
  <c r="BO166" i="3" s="1"/>
  <c r="BC224" i="3"/>
  <c r="BR351" i="3"/>
  <c r="BR137" i="3"/>
  <c r="BF139" i="3"/>
  <c r="BR139" i="3"/>
  <c r="AU140" i="3"/>
  <c r="BF144" i="3"/>
  <c r="BR144" i="3"/>
  <c r="AU149" i="3"/>
  <c r="AU153" i="3"/>
  <c r="BC154" i="3"/>
  <c r="BR157" i="3"/>
  <c r="AY163" i="3"/>
  <c r="AR173" i="3"/>
  <c r="AY174" i="3"/>
  <c r="BF178" i="3"/>
  <c r="BR178" i="3"/>
  <c r="BC180" i="3"/>
  <c r="AU181" i="3"/>
  <c r="AR183" i="3"/>
  <c r="BR186" i="3"/>
  <c r="AU188" i="3"/>
  <c r="AY190" i="3"/>
  <c r="AU191" i="3"/>
  <c r="AU200" i="3"/>
  <c r="BL208" i="3"/>
  <c r="BO208" i="3" s="1"/>
  <c r="BR212" i="3"/>
  <c r="AY213" i="3"/>
  <c r="BB214" i="3"/>
  <c r="AU216" i="3"/>
  <c r="BF216" i="3"/>
  <c r="BL234" i="3"/>
  <c r="BO234" i="3" s="1"/>
  <c r="BF237" i="3"/>
  <c r="BR237" i="3"/>
  <c r="AR239" i="3"/>
  <c r="BC241" i="3"/>
  <c r="BC252" i="3"/>
  <c r="AR254" i="3"/>
  <c r="BC260" i="3"/>
  <c r="BB263" i="3"/>
  <c r="AU264" i="3"/>
  <c r="AR280" i="3"/>
  <c r="BR280" i="3"/>
  <c r="AU293" i="3"/>
  <c r="AR303" i="3"/>
  <c r="BF305" i="3"/>
  <c r="AY308" i="3"/>
  <c r="BC318" i="3"/>
  <c r="AY321" i="3"/>
  <c r="AU324" i="3"/>
  <c r="AR327" i="3"/>
  <c r="BF337" i="3"/>
  <c r="AY338" i="3"/>
  <c r="BR339" i="3"/>
  <c r="BC340" i="3"/>
  <c r="AR348" i="3"/>
  <c r="BC352" i="3"/>
  <c r="AU353" i="3"/>
  <c r="BF353" i="3"/>
  <c r="AX359" i="3"/>
  <c r="AK174" i="3"/>
  <c r="AM174" i="3" s="1"/>
  <c r="AR199" i="3"/>
  <c r="AK253" i="3"/>
  <c r="AM253" i="3" s="1"/>
  <c r="AU137" i="3"/>
  <c r="AY140" i="3"/>
  <c r="AR143" i="3"/>
  <c r="AR146" i="3"/>
  <c r="BR148" i="3"/>
  <c r="BC152" i="3"/>
  <c r="BF154" i="3"/>
  <c r="BC156" i="3"/>
  <c r="BF157" i="3"/>
  <c r="BF159" i="3"/>
  <c r="AU162" i="3"/>
  <c r="BC163" i="3"/>
  <c r="BL165" i="3"/>
  <c r="BO165" i="3" s="1"/>
  <c r="AR166" i="3"/>
  <c r="AY170" i="3"/>
  <c r="BF171" i="3"/>
  <c r="BR173" i="3"/>
  <c r="AU175" i="3"/>
  <c r="BC177" i="3"/>
  <c r="BF180" i="3"/>
  <c r="BC185" i="3"/>
  <c r="AR187" i="3"/>
  <c r="BF189" i="3"/>
  <c r="BC190" i="3"/>
  <c r="AR198" i="3"/>
  <c r="BB198" i="3"/>
  <c r="AU199" i="3"/>
  <c r="AX200" i="3"/>
  <c r="BR214" i="3"/>
  <c r="BR215" i="3"/>
  <c r="AY216" i="3"/>
  <c r="BF224" i="3"/>
  <c r="BL236" i="3"/>
  <c r="BO236" i="3" s="1"/>
  <c r="AU237" i="3"/>
  <c r="BB238" i="3"/>
  <c r="AU239" i="3"/>
  <c r="BR245" i="3"/>
  <c r="AY247" i="3"/>
  <c r="BC255" i="3"/>
  <c r="AU257" i="3"/>
  <c r="AR258" i="3"/>
  <c r="BF260" i="3"/>
  <c r="BR260" i="3"/>
  <c r="BC262" i="3"/>
  <c r="BR263" i="3"/>
  <c r="AX264" i="3"/>
  <c r="BC272" i="3"/>
  <c r="BC291" i="3"/>
  <c r="AY293" i="3"/>
  <c r="BR310" i="3"/>
  <c r="BR318" i="3"/>
  <c r="BC321" i="3"/>
  <c r="AY324" i="3"/>
  <c r="BF327" i="3"/>
  <c r="BR327" i="3"/>
  <c r="BC336" i="3"/>
  <c r="BC338" i="3"/>
  <c r="BR340" i="3"/>
  <c r="AU342" i="3"/>
  <c r="AR343" i="3"/>
  <c r="BC343" i="3"/>
  <c r="AU344" i="3"/>
  <c r="BC345" i="3"/>
  <c r="AU358" i="3"/>
  <c r="AR359" i="3"/>
  <c r="AR401" i="3"/>
  <c r="AO404" i="3" s="1"/>
  <c r="E637" i="3" s="1"/>
  <c r="BB138" i="3"/>
  <c r="BL140" i="3"/>
  <c r="BO140" i="3" s="1"/>
  <c r="BF143" i="3"/>
  <c r="BR143" i="3"/>
  <c r="BC145" i="3"/>
  <c r="BF148" i="3"/>
  <c r="AR154" i="3"/>
  <c r="AR157" i="3"/>
  <c r="AR163" i="3"/>
  <c r="AX169" i="3"/>
  <c r="BC170" i="3"/>
  <c r="AU173" i="3"/>
  <c r="AR174" i="3"/>
  <c r="AR177" i="3"/>
  <c r="BF177" i="3"/>
  <c r="BR177" i="3"/>
  <c r="AX178" i="3"/>
  <c r="BR190" i="3"/>
  <c r="BC210" i="3"/>
  <c r="AR213" i="3"/>
  <c r="AY242" i="3"/>
  <c r="AU243" i="3"/>
  <c r="AU245" i="3"/>
  <c r="AR247" i="3"/>
  <c r="BB249" i="3"/>
  <c r="BF251" i="3"/>
  <c r="AU263" i="3"/>
  <c r="BF281" i="3"/>
  <c r="BR281" i="3"/>
  <c r="BF290" i="3"/>
  <c r="BR290" i="3"/>
  <c r="BR291" i="3"/>
  <c r="AR306" i="3"/>
  <c r="BF306" i="3"/>
  <c r="BF308" i="3"/>
  <c r="AY322" i="3"/>
  <c r="BF323" i="3"/>
  <c r="AR336" i="3"/>
  <c r="BJ360" i="3"/>
  <c r="BC341" i="3"/>
  <c r="BR355" i="3"/>
  <c r="AU401" i="3"/>
  <c r="AS404" i="3" s="1"/>
  <c r="E638" i="3" s="1"/>
  <c r="BC402" i="3"/>
  <c r="AK176" i="3"/>
  <c r="AM176" i="3" s="1"/>
  <c r="AR179" i="3"/>
  <c r="AK186" i="3"/>
  <c r="AM186" i="3" s="1"/>
  <c r="BR198" i="3"/>
  <c r="AK237" i="3"/>
  <c r="AM237" i="3" s="1"/>
  <c r="BF262" i="3"/>
  <c r="AR271" i="3"/>
  <c r="AU294" i="3"/>
  <c r="BR294" i="3"/>
  <c r="AK339" i="3"/>
  <c r="AM339" i="3" s="1"/>
  <c r="AR181" i="3"/>
  <c r="AK185" i="3"/>
  <c r="AM185" i="3" s="1"/>
  <c r="AR190" i="3"/>
  <c r="AY215" i="3"/>
  <c r="AR227" i="3"/>
  <c r="BF253" i="3"/>
  <c r="AK309" i="3"/>
  <c r="AM309" i="3" s="1"/>
  <c r="AR347" i="3"/>
  <c r="AU352" i="3"/>
  <c r="BF153" i="3"/>
  <c r="AY154" i="3"/>
  <c r="AR155" i="3"/>
  <c r="AU156" i="3"/>
  <c r="AU158" i="3"/>
  <c r="AR160" i="3"/>
  <c r="BC162" i="3"/>
  <c r="BL164" i="3"/>
  <c r="BO164" i="3" s="1"/>
  <c r="AY166" i="3"/>
  <c r="AR167" i="3"/>
  <c r="AR169" i="3"/>
  <c r="AY173" i="3"/>
  <c r="AU174" i="3"/>
  <c r="AX175" i="3"/>
  <c r="BC181" i="3"/>
  <c r="AU182" i="3"/>
  <c r="BF188" i="3"/>
  <c r="AR191" i="3"/>
  <c r="BR191" i="3"/>
  <c r="AY198" i="3"/>
  <c r="BC200" i="3"/>
  <c r="AR209" i="3"/>
  <c r="AY214" i="3"/>
  <c r="AY225" i="3"/>
  <c r="BC237" i="3"/>
  <c r="AR242" i="3"/>
  <c r="BF242" i="3"/>
  <c r="BR242" i="3"/>
  <c r="BC250" i="3"/>
  <c r="AX252" i="3"/>
  <c r="AU255" i="3"/>
  <c r="AR259" i="3"/>
  <c r="BB264" i="3"/>
  <c r="BR302" i="3"/>
  <c r="BC305" i="3"/>
  <c r="BC309" i="3"/>
  <c r="BR324" i="3"/>
  <c r="AY325" i="3"/>
  <c r="AU338" i="3"/>
  <c r="AU345" i="3"/>
  <c r="AY348" i="3"/>
  <c r="BC358" i="3"/>
  <c r="BF402" i="3"/>
  <c r="AY59" i="3"/>
  <c r="AX59" i="3"/>
  <c r="AY101" i="3"/>
  <c r="AX101" i="3"/>
  <c r="AU8" i="3"/>
  <c r="BC10" i="3"/>
  <c r="AR14" i="3"/>
  <c r="AU17" i="3"/>
  <c r="BR17" i="3"/>
  <c r="AR21" i="3"/>
  <c r="AY22" i="3"/>
  <c r="BR23" i="3"/>
  <c r="AX24" i="3"/>
  <c r="BL25" i="3"/>
  <c r="BO25" i="3" s="1"/>
  <c r="AR26" i="3"/>
  <c r="BB26" i="3"/>
  <c r="BR27" i="3"/>
  <c r="AK37" i="3"/>
  <c r="AM37" i="3" s="1"/>
  <c r="AU37" i="3"/>
  <c r="BR45" i="3"/>
  <c r="AY46" i="3"/>
  <c r="AK47" i="3"/>
  <c r="AM47" i="3" s="1"/>
  <c r="AX57" i="3"/>
  <c r="BB75" i="3"/>
  <c r="AY142" i="3"/>
  <c r="AX142" i="3"/>
  <c r="AY212" i="3"/>
  <c r="AX212" i="3"/>
  <c r="AK4" i="3"/>
  <c r="AM4" i="3" s="1"/>
  <c r="AK5" i="3"/>
  <c r="AM5" i="3" s="1"/>
  <c r="AX5" i="3"/>
  <c r="AR6" i="3"/>
  <c r="BR6" i="3"/>
  <c r="BR7" i="3"/>
  <c r="AY8" i="3"/>
  <c r="AX9" i="3"/>
  <c r="AY13" i="3"/>
  <c r="BB21" i="3"/>
  <c r="BB41" i="3"/>
  <c r="BC54" i="3"/>
  <c r="BB54" i="3"/>
  <c r="BR10" i="3"/>
  <c r="BF15" i="3"/>
  <c r="AR20" i="3"/>
  <c r="BB25" i="3"/>
  <c r="BC26" i="3"/>
  <c r="AX31" i="3"/>
  <c r="AY31" i="3"/>
  <c r="AK51" i="3"/>
  <c r="AM51" i="3" s="1"/>
  <c r="BC71" i="3"/>
  <c r="BB71" i="3"/>
  <c r="BC74" i="3"/>
  <c r="AK76" i="3"/>
  <c r="AM76" i="3" s="1"/>
  <c r="AY76" i="3"/>
  <c r="AU88" i="3"/>
  <c r="BC106" i="3"/>
  <c r="AR5" i="3"/>
  <c r="AK8" i="3"/>
  <c r="AM8" i="3" s="1"/>
  <c r="AR12" i="3"/>
  <c r="AX16" i="3"/>
  <c r="AR18" i="3"/>
  <c r="AR22" i="3"/>
  <c r="BC35" i="3"/>
  <c r="AY40" i="3"/>
  <c r="AU45" i="3"/>
  <c r="AR54" i="3"/>
  <c r="AK65" i="3"/>
  <c r="AM65" i="3" s="1"/>
  <c r="AK85" i="3"/>
  <c r="AM85" i="3" s="1"/>
  <c r="AK102" i="3"/>
  <c r="AM102" i="3" s="1"/>
  <c r="AY120" i="3"/>
  <c r="AX120" i="3"/>
  <c r="AK131" i="3"/>
  <c r="AM131" i="3" s="1"/>
  <c r="AX347" i="3"/>
  <c r="AY347" i="3"/>
  <c r="BB7" i="3"/>
  <c r="AK21" i="3"/>
  <c r="AM21" i="3" s="1"/>
  <c r="AU24" i="3"/>
  <c r="AY25" i="3"/>
  <c r="AU32" i="3"/>
  <c r="AY6" i="3"/>
  <c r="AU10" i="3"/>
  <c r="AK11" i="3"/>
  <c r="AM11" i="3" s="1"/>
  <c r="BF12" i="3"/>
  <c r="BR12" i="3"/>
  <c r="AX15" i="3"/>
  <c r="AU21" i="3"/>
  <c r="AU22" i="3"/>
  <c r="AY23" i="3"/>
  <c r="BF25" i="3"/>
  <c r="AY27" i="3"/>
  <c r="AR28" i="3"/>
  <c r="BR35" i="3"/>
  <c r="AK39" i="3"/>
  <c r="AM39" i="3" s="1"/>
  <c r="AK43" i="3"/>
  <c r="AM43" i="3" s="1"/>
  <c r="BF44" i="3"/>
  <c r="AX45" i="3"/>
  <c r="AY45" i="3"/>
  <c r="BR49" i="3"/>
  <c r="AR60" i="3"/>
  <c r="AY65" i="3"/>
  <c r="BC78" i="3"/>
  <c r="AU86" i="3"/>
  <c r="AR113" i="3"/>
  <c r="BB114" i="3"/>
  <c r="BC114" i="3"/>
  <c r="AU5" i="3"/>
  <c r="AK6" i="3"/>
  <c r="AM6" i="3" s="1"/>
  <c r="AR8" i="3"/>
  <c r="BF8" i="3"/>
  <c r="AU9" i="3"/>
  <c r="BR9" i="3"/>
  <c r="AR11" i="3"/>
  <c r="AU13" i="3"/>
  <c r="BF13" i="3"/>
  <c r="AY14" i="3"/>
  <c r="AR17" i="3"/>
  <c r="AY20" i="3"/>
  <c r="AY21" i="3"/>
  <c r="AR23" i="3"/>
  <c r="BR24" i="3"/>
  <c r="BR32" i="3"/>
  <c r="AY33" i="3"/>
  <c r="AR34" i="3"/>
  <c r="AU35" i="3"/>
  <c r="AY47" i="3"/>
  <c r="AX47" i="3"/>
  <c r="AR68" i="3"/>
  <c r="BB68" i="3"/>
  <c r="BC68" i="3"/>
  <c r="AU96" i="3"/>
  <c r="AK111" i="3"/>
  <c r="AM111" i="3" s="1"/>
  <c r="AY112" i="3"/>
  <c r="BC117" i="3"/>
  <c r="BB117" i="3"/>
  <c r="BF49" i="3"/>
  <c r="AU50" i="3"/>
  <c r="BC53" i="3"/>
  <c r="AR55" i="3"/>
  <c r="BB56" i="3"/>
  <c r="BL59" i="3"/>
  <c r="BO59" i="3" s="1"/>
  <c r="AU62" i="3"/>
  <c r="BR69" i="3"/>
  <c r="AU70" i="3"/>
  <c r="BC72" i="3"/>
  <c r="AK75" i="3"/>
  <c r="AM75" i="3" s="1"/>
  <c r="BL75" i="3"/>
  <c r="BO75" i="3" s="1"/>
  <c r="AK77" i="3"/>
  <c r="AM77" i="3" s="1"/>
  <c r="AU80" i="3"/>
  <c r="AK82" i="3"/>
  <c r="AM82" i="3" s="1"/>
  <c r="AK84" i="3"/>
  <c r="AM84" i="3" s="1"/>
  <c r="BF86" i="3"/>
  <c r="AK96" i="3"/>
  <c r="AM96" i="3" s="1"/>
  <c r="BF98" i="3"/>
  <c r="AY99" i="3"/>
  <c r="AK100" i="3"/>
  <c r="AM100" i="3" s="1"/>
  <c r="BF101" i="3"/>
  <c r="BR101" i="3"/>
  <c r="AK103" i="3"/>
  <c r="AM103" i="3" s="1"/>
  <c r="BR104" i="3"/>
  <c r="AR106" i="3"/>
  <c r="BB107" i="3"/>
  <c r="AY114" i="3"/>
  <c r="BL114" i="3"/>
  <c r="BO114" i="3" s="1"/>
  <c r="AY115" i="3"/>
  <c r="AK116" i="3"/>
  <c r="AM116" i="3" s="1"/>
  <c r="AY135" i="3"/>
  <c r="AX135" i="3"/>
  <c r="BC29" i="3"/>
  <c r="AR30" i="3"/>
  <c r="AU31" i="3"/>
  <c r="BF31" i="3"/>
  <c r="AX32" i="3"/>
  <c r="AK33" i="3"/>
  <c r="AM33" i="3" s="1"/>
  <c r="AU34" i="3"/>
  <c r="BF34" i="3"/>
  <c r="BF35" i="3"/>
  <c r="AU36" i="3"/>
  <c r="BR37" i="3"/>
  <c r="AY38" i="3"/>
  <c r="AY39" i="3"/>
  <c r="BC40" i="3"/>
  <c r="AU41" i="3"/>
  <c r="BF43" i="3"/>
  <c r="AU44" i="3"/>
  <c r="BF52" i="3"/>
  <c r="BF53" i="3"/>
  <c r="AU54" i="3"/>
  <c r="BC56" i="3"/>
  <c r="BL57" i="3"/>
  <c r="BO57" i="3" s="1"/>
  <c r="BC58" i="3"/>
  <c r="BR59" i="3"/>
  <c r="BF60" i="3"/>
  <c r="AU61" i="3"/>
  <c r="BC67" i="3"/>
  <c r="AX69" i="3"/>
  <c r="AR71" i="3"/>
  <c r="BR73" i="3"/>
  <c r="AX76" i="3"/>
  <c r="AU78" i="3"/>
  <c r="BR79" i="3"/>
  <c r="BC81" i="3"/>
  <c r="AR82" i="3"/>
  <c r="BB82" i="3"/>
  <c r="AR83" i="3"/>
  <c r="BC83" i="3"/>
  <c r="AR84" i="3"/>
  <c r="BB84" i="3"/>
  <c r="BF85" i="3"/>
  <c r="BR85" i="3"/>
  <c r="BR95" i="3"/>
  <c r="AU97" i="3"/>
  <c r="AK101" i="3"/>
  <c r="AM101" i="3" s="1"/>
  <c r="AY102" i="3"/>
  <c r="AX104" i="3"/>
  <c r="BC105" i="3"/>
  <c r="BR106" i="3"/>
  <c r="BF107" i="3"/>
  <c r="AU108" i="3"/>
  <c r="BR108" i="3"/>
  <c r="AK110" i="3"/>
  <c r="AM110" i="3" s="1"/>
  <c r="AR114" i="3"/>
  <c r="AY256" i="3"/>
  <c r="AX256" i="3"/>
  <c r="AR43" i="3"/>
  <c r="AK50" i="3"/>
  <c r="AM50" i="3" s="1"/>
  <c r="AK62" i="3"/>
  <c r="AM62" i="3" s="1"/>
  <c r="AK74" i="3"/>
  <c r="AM74" i="3" s="1"/>
  <c r="AK80" i="3"/>
  <c r="AM80" i="3" s="1"/>
  <c r="AK81" i="3"/>
  <c r="AM81" i="3" s="1"/>
  <c r="AK109" i="3"/>
  <c r="AM109" i="3" s="1"/>
  <c r="AK144" i="3"/>
  <c r="AM144" i="3" s="1"/>
  <c r="AY159" i="3"/>
  <c r="AX159" i="3"/>
  <c r="AR215" i="3"/>
  <c r="AK241" i="3"/>
  <c r="AM241" i="3" s="1"/>
  <c r="AR29" i="3"/>
  <c r="BB29" i="3"/>
  <c r="AY32" i="3"/>
  <c r="AK38" i="3"/>
  <c r="AM38" i="3" s="1"/>
  <c r="AK49" i="3"/>
  <c r="AM49" i="3" s="1"/>
  <c r="BB50" i="3"/>
  <c r="BF51" i="3"/>
  <c r="AR58" i="3"/>
  <c r="BF59" i="3"/>
  <c r="BF66" i="3"/>
  <c r="AK83" i="3"/>
  <c r="AM83" i="3" s="1"/>
  <c r="AU85" i="3"/>
  <c r="AK88" i="3"/>
  <c r="AM88" i="3" s="1"/>
  <c r="AY88" i="3"/>
  <c r="BB99" i="3"/>
  <c r="BB100" i="3"/>
  <c r="AR101" i="3"/>
  <c r="AR103" i="3"/>
  <c r="AR104" i="3"/>
  <c r="AY110" i="3"/>
  <c r="BC112" i="3"/>
  <c r="BR112" i="3"/>
  <c r="AK121" i="3"/>
  <c r="AM121" i="3" s="1"/>
  <c r="AY136" i="3"/>
  <c r="AX136" i="3"/>
  <c r="BF137" i="3"/>
  <c r="AX213" i="3"/>
  <c r="AK235" i="3"/>
  <c r="AM235" i="3" s="1"/>
  <c r="BC235" i="3"/>
  <c r="BB235" i="3"/>
  <c r="AK31" i="3"/>
  <c r="AM31" i="3" s="1"/>
  <c r="AX37" i="3"/>
  <c r="AR38" i="3"/>
  <c r="AK53" i="3"/>
  <c r="AM53" i="3" s="1"/>
  <c r="AK55" i="3"/>
  <c r="AM55" i="3" s="1"/>
  <c r="AK56" i="3"/>
  <c r="AM56" i="3" s="1"/>
  <c r="AK59" i="3"/>
  <c r="AM59" i="3" s="1"/>
  <c r="AK61" i="3"/>
  <c r="AM61" i="3" s="1"/>
  <c r="AU72" i="3"/>
  <c r="AR86" i="3"/>
  <c r="AR88" i="3"/>
  <c r="AX95" i="3"/>
  <c r="AX96" i="3"/>
  <c r="AR99" i="3"/>
  <c r="AK108" i="3"/>
  <c r="AM108" i="3" s="1"/>
  <c r="AK113" i="3"/>
  <c r="AM113" i="3" s="1"/>
  <c r="AU114" i="3"/>
  <c r="BC118" i="3"/>
  <c r="BB118" i="3"/>
  <c r="AK35" i="3"/>
  <c r="AM35" i="3" s="1"/>
  <c r="AR36" i="3"/>
  <c r="BR38" i="3"/>
  <c r="AK42" i="3"/>
  <c r="AM42" i="3" s="1"/>
  <c r="AR44" i="3"/>
  <c r="BC47" i="3"/>
  <c r="BC48" i="3"/>
  <c r="BC52" i="3"/>
  <c r="AK54" i="3"/>
  <c r="AM54" i="3" s="1"/>
  <c r="BF57" i="3"/>
  <c r="AR61" i="3"/>
  <c r="AK63" i="3"/>
  <c r="AM63" i="3" s="1"/>
  <c r="AK64" i="3"/>
  <c r="AM64" i="3" s="1"/>
  <c r="BF64" i="3"/>
  <c r="AK68" i="3"/>
  <c r="AM68" i="3" s="1"/>
  <c r="BR70" i="3"/>
  <c r="AR73" i="3"/>
  <c r="AY73" i="3"/>
  <c r="AX74" i="3"/>
  <c r="AY83" i="3"/>
  <c r="BC86" i="3"/>
  <c r="BR86" i="3"/>
  <c r="AR96" i="3"/>
  <c r="BC97" i="3"/>
  <c r="AU99" i="3"/>
  <c r="BF99" i="3"/>
  <c r="BC104" i="3"/>
  <c r="AU112" i="3"/>
  <c r="AK114" i="3"/>
  <c r="AM114" i="3" s="1"/>
  <c r="AR128" i="3"/>
  <c r="AK138" i="3"/>
  <c r="AM138" i="3" s="1"/>
  <c r="AX138" i="3"/>
  <c r="AY138" i="3"/>
  <c r="AY116" i="3"/>
  <c r="AK118" i="3"/>
  <c r="AM118" i="3" s="1"/>
  <c r="BR120" i="3"/>
  <c r="AU121" i="3"/>
  <c r="AY124" i="3"/>
  <c r="BR127" i="3"/>
  <c r="BR130" i="3"/>
  <c r="AU133" i="3"/>
  <c r="BR133" i="3"/>
  <c r="AK137" i="3"/>
  <c r="AM137" i="3" s="1"/>
  <c r="AK143" i="3"/>
  <c r="AM143" i="3" s="1"/>
  <c r="AY145" i="3"/>
  <c r="AY149" i="3"/>
  <c r="AY150" i="3"/>
  <c r="AY151" i="3"/>
  <c r="AU155" i="3"/>
  <c r="BF155" i="3"/>
  <c r="BF156" i="3"/>
  <c r="AU164" i="3"/>
  <c r="BR164" i="3"/>
  <c r="BF165" i="3"/>
  <c r="AU167" i="3"/>
  <c r="AX168" i="3"/>
  <c r="AR176" i="3"/>
  <c r="AU178" i="3"/>
  <c r="AU179" i="3"/>
  <c r="AK180" i="3"/>
  <c r="AM180" i="3" s="1"/>
  <c r="AK181" i="3"/>
  <c r="AM181" i="3" s="1"/>
  <c r="BB183" i="3"/>
  <c r="AU201" i="3"/>
  <c r="AK209" i="3"/>
  <c r="AM209" i="3" s="1"/>
  <c r="AY209" i="3"/>
  <c r="AK210" i="3"/>
  <c r="AM210" i="3" s="1"/>
  <c r="AX211" i="3"/>
  <c r="BL212" i="3"/>
  <c r="BO212" i="3" s="1"/>
  <c r="AK214" i="3"/>
  <c r="AM214" i="3" s="1"/>
  <c r="BB215" i="3"/>
  <c r="BC217" i="3"/>
  <c r="AY245" i="3"/>
  <c r="BB254" i="3"/>
  <c r="BF302" i="3"/>
  <c r="AY310" i="3"/>
  <c r="AR311" i="3"/>
  <c r="AK124" i="3"/>
  <c r="AM124" i="3" s="1"/>
  <c r="AK129" i="3"/>
  <c r="AM129" i="3" s="1"/>
  <c r="AX141" i="3"/>
  <c r="AK145" i="3"/>
  <c r="AM145" i="3" s="1"/>
  <c r="AK159" i="3"/>
  <c r="AM159" i="3" s="1"/>
  <c r="AK162" i="3"/>
  <c r="AM162" i="3" s="1"/>
  <c r="AK166" i="3"/>
  <c r="AM166" i="3" s="1"/>
  <c r="AK173" i="3"/>
  <c r="AM173" i="3" s="1"/>
  <c r="AK175" i="3"/>
  <c r="AM175" i="3" s="1"/>
  <c r="AR182" i="3"/>
  <c r="AX190" i="3"/>
  <c r="BR345" i="3"/>
  <c r="AR116" i="3"/>
  <c r="AY119" i="3"/>
  <c r="AU126" i="3"/>
  <c r="AX127" i="3"/>
  <c r="AX130" i="3"/>
  <c r="AX131" i="3"/>
  <c r="AR132" i="3"/>
  <c r="AK133" i="3"/>
  <c r="AM133" i="3" s="1"/>
  <c r="BC138" i="3"/>
  <c r="BB143" i="3"/>
  <c r="AR144" i="3"/>
  <c r="BB144" i="3"/>
  <c r="BB145" i="3"/>
  <c r="AX146" i="3"/>
  <c r="AX150" i="3"/>
  <c r="AX151" i="3"/>
  <c r="BR153" i="3"/>
  <c r="BR154" i="3"/>
  <c r="AY158" i="3"/>
  <c r="BR161" i="3"/>
  <c r="AK164" i="3"/>
  <c r="AM164" i="3" s="1"/>
  <c r="AX166" i="3"/>
  <c r="AK167" i="3"/>
  <c r="AM167" i="3" s="1"/>
  <c r="AY168" i="3"/>
  <c r="BC171" i="3"/>
  <c r="BR172" i="3"/>
  <c r="AK179" i="3"/>
  <c r="AM179" i="3" s="1"/>
  <c r="AY185" i="3"/>
  <c r="AK208" i="3"/>
  <c r="AM208" i="3" s="1"/>
  <c r="AX209" i="3"/>
  <c r="AY211" i="3"/>
  <c r="BC213" i="3"/>
  <c r="AR217" i="3"/>
  <c r="BB217" i="3"/>
  <c r="AU224" i="3"/>
  <c r="BB234" i="3"/>
  <c r="AY253" i="3"/>
  <c r="AK254" i="3"/>
  <c r="AM254" i="3" s="1"/>
  <c r="AY255" i="3"/>
  <c r="AX255" i="3"/>
  <c r="BF322" i="3"/>
  <c r="BF341" i="3"/>
  <c r="AU359" i="3"/>
  <c r="AK115" i="3"/>
  <c r="AM115" i="3" s="1"/>
  <c r="AR115" i="3"/>
  <c r="AR117" i="3"/>
  <c r="AR118" i="3"/>
  <c r="AK119" i="3"/>
  <c r="AM119" i="3" s="1"/>
  <c r="AR119" i="3"/>
  <c r="AY121" i="3"/>
  <c r="BL121" i="3"/>
  <c r="BO121" i="3" s="1"/>
  <c r="AR122" i="3"/>
  <c r="BC122" i="3"/>
  <c r="AY123" i="3"/>
  <c r="BF125" i="3"/>
  <c r="AY126" i="3"/>
  <c r="AX128" i="3"/>
  <c r="BC129" i="3"/>
  <c r="AR134" i="3"/>
  <c r="BC134" i="3"/>
  <c r="AR135" i="3"/>
  <c r="BB136" i="3"/>
  <c r="BC137" i="3"/>
  <c r="BC141" i="3"/>
  <c r="AR142" i="3"/>
  <c r="BL146" i="3"/>
  <c r="BO146" i="3" s="1"/>
  <c r="AR150" i="3"/>
  <c r="BC150" i="3"/>
  <c r="AR151" i="3"/>
  <c r="BC151" i="3"/>
  <c r="AR152" i="3"/>
  <c r="BB152" i="3"/>
  <c r="AK155" i="3"/>
  <c r="AM155" i="3" s="1"/>
  <c r="AY156" i="3"/>
  <c r="BL158" i="3"/>
  <c r="BO158" i="3" s="1"/>
  <c r="AY162" i="3"/>
  <c r="AU165" i="3"/>
  <c r="BC167" i="3"/>
  <c r="AR168" i="3"/>
  <c r="BB170" i="3"/>
  <c r="AU172" i="3"/>
  <c r="BC174" i="3"/>
  <c r="AK178" i="3"/>
  <c r="AM178" i="3" s="1"/>
  <c r="BC179" i="3"/>
  <c r="BB180" i="3"/>
  <c r="BB210" i="3"/>
  <c r="AR212" i="3"/>
  <c r="AX214" i="3"/>
  <c r="AK215" i="3"/>
  <c r="AM215" i="3" s="1"/>
  <c r="AK216" i="3"/>
  <c r="AM216" i="3" s="1"/>
  <c r="AR234" i="3"/>
  <c r="AK236" i="3"/>
  <c r="AM236" i="3" s="1"/>
  <c r="AK240" i="3"/>
  <c r="AM240" i="3" s="1"/>
  <c r="BL120" i="3"/>
  <c r="BO120" i="3" s="1"/>
  <c r="AK123" i="3"/>
  <c r="AM123" i="3" s="1"/>
  <c r="AR123" i="3"/>
  <c r="AR124" i="3"/>
  <c r="AU125" i="3"/>
  <c r="BC127" i="3"/>
  <c r="BB131" i="3"/>
  <c r="AU135" i="3"/>
  <c r="BF135" i="3"/>
  <c r="AU138" i="3"/>
  <c r="AK154" i="3"/>
  <c r="AM154" i="3" s="1"/>
  <c r="AK165" i="3"/>
  <c r="AM165" i="3" s="1"/>
  <c r="BR180" i="3"/>
  <c r="BC201" i="3"/>
  <c r="AR208" i="3"/>
  <c r="BC209" i="3"/>
  <c r="AU217" i="3"/>
  <c r="BC244" i="3"/>
  <c r="BB244" i="3"/>
  <c r="BF245" i="3"/>
  <c r="AU254" i="3"/>
  <c r="AR344" i="3"/>
  <c r="AU144" i="3"/>
  <c r="BB148" i="3"/>
  <c r="AK153" i="3"/>
  <c r="AM153" i="3" s="1"/>
  <c r="AY153" i="3"/>
  <c r="AX157" i="3"/>
  <c r="BB167" i="3"/>
  <c r="BR168" i="3"/>
  <c r="AY177" i="3"/>
  <c r="AK182" i="3"/>
  <c r="AM182" i="3" s="1"/>
  <c r="BF190" i="3"/>
  <c r="AK199" i="3"/>
  <c r="AM199" i="3" s="1"/>
  <c r="BF291" i="3"/>
  <c r="AY113" i="3"/>
  <c r="BR114" i="3"/>
  <c r="BF115" i="3"/>
  <c r="BF116" i="3"/>
  <c r="BR116" i="3"/>
  <c r="AU117" i="3"/>
  <c r="AU118" i="3"/>
  <c r="BR118" i="3"/>
  <c r="BF119" i="3"/>
  <c r="AR120" i="3"/>
  <c r="BC120" i="3"/>
  <c r="BR121" i="3"/>
  <c r="AU129" i="3"/>
  <c r="BF129" i="3"/>
  <c r="AU130" i="3"/>
  <c r="AK132" i="3"/>
  <c r="AM132" i="3" s="1"/>
  <c r="BF132" i="3"/>
  <c r="BR136" i="3"/>
  <c r="AU141" i="3"/>
  <c r="AY143" i="3"/>
  <c r="AU146" i="3"/>
  <c r="BF147" i="3"/>
  <c r="BF152" i="3"/>
  <c r="BC155" i="3"/>
  <c r="BL157" i="3"/>
  <c r="BO157" i="3" s="1"/>
  <c r="BB161" i="3"/>
  <c r="BF162" i="3"/>
  <c r="BC165" i="3"/>
  <c r="AU166" i="3"/>
  <c r="BF166" i="3"/>
  <c r="BF167" i="3"/>
  <c r="BR167" i="3"/>
  <c r="AY169" i="3"/>
  <c r="BC172" i="3"/>
  <c r="BF173" i="3"/>
  <c r="AY183" i="3"/>
  <c r="AU187" i="3"/>
  <c r="BR187" i="3"/>
  <c r="AR189" i="3"/>
  <c r="AU190" i="3"/>
  <c r="AR200" i="3"/>
  <c r="BB200" i="3"/>
  <c r="BF208" i="3"/>
  <c r="BR208" i="3"/>
  <c r="BR210" i="3"/>
  <c r="BF211" i="3"/>
  <c r="BR211" i="3"/>
  <c r="BR216" i="3"/>
  <c r="AY217" i="3"/>
  <c r="BF236" i="3"/>
  <c r="BC273" i="3"/>
  <c r="AK289" i="3"/>
  <c r="AM289" i="3" s="1"/>
  <c r="BB289" i="3"/>
  <c r="BC289" i="3"/>
  <c r="AR340" i="3"/>
  <c r="BR225" i="3"/>
  <c r="BF227" i="3"/>
  <c r="BF239" i="3"/>
  <c r="BR239" i="3"/>
  <c r="AU240" i="3"/>
  <c r="BC242" i="3"/>
  <c r="BF243" i="3"/>
  <c r="AY244" i="3"/>
  <c r="AY250" i="3"/>
  <c r="BR251" i="3"/>
  <c r="AU256" i="3"/>
  <c r="AY258" i="3"/>
  <c r="AY260" i="3"/>
  <c r="BC261" i="3"/>
  <c r="AK262" i="3"/>
  <c r="AM262" i="3" s="1"/>
  <c r="AK272" i="3"/>
  <c r="AM272" i="3" s="1"/>
  <c r="BF288" i="3"/>
  <c r="BR288" i="3"/>
  <c r="AY289" i="3"/>
  <c r="BL293" i="3"/>
  <c r="BO293" i="3" s="1"/>
  <c r="BB294" i="3"/>
  <c r="AR295" i="3"/>
  <c r="AU302" i="3"/>
  <c r="BC304" i="3"/>
  <c r="AU305" i="3"/>
  <c r="BR305" i="3"/>
  <c r="AK310" i="3"/>
  <c r="AM310" i="3" s="1"/>
  <c r="BF318" i="3"/>
  <c r="AU323" i="3"/>
  <c r="BR323" i="3"/>
  <c r="AR325" i="3"/>
  <c r="BF325" i="3"/>
  <c r="BR325" i="3"/>
  <c r="BC327" i="3"/>
  <c r="BR328" i="3"/>
  <c r="BF338" i="3"/>
  <c r="BC339" i="3"/>
  <c r="AK341" i="3"/>
  <c r="AM341" i="3" s="1"/>
  <c r="BR344" i="3"/>
  <c r="AY346" i="3"/>
  <c r="BF348" i="3"/>
  <c r="BC350" i="3"/>
  <c r="AU351" i="3"/>
  <c r="BF351" i="3"/>
  <c r="AR353" i="3"/>
  <c r="BF354" i="3"/>
  <c r="AK227" i="3"/>
  <c r="AM227" i="3" s="1"/>
  <c r="AU227" i="3"/>
  <c r="BF234" i="3"/>
  <c r="AR238" i="3"/>
  <c r="AY240" i="3"/>
  <c r="AX243" i="3"/>
  <c r="AK244" i="3"/>
  <c r="AM244" i="3" s="1"/>
  <c r="AK247" i="3"/>
  <c r="AM247" i="3" s="1"/>
  <c r="BF249" i="3"/>
  <c r="AU251" i="3"/>
  <c r="BR254" i="3"/>
  <c r="AK258" i="3"/>
  <c r="AM258" i="3" s="1"/>
  <c r="BF259" i="3"/>
  <c r="BR259" i="3"/>
  <c r="AX263" i="3"/>
  <c r="BB271" i="3"/>
  <c r="AR272" i="3"/>
  <c r="AU273" i="3"/>
  <c r="BR273" i="3"/>
  <c r="AY280" i="3"/>
  <c r="BL280" i="3"/>
  <c r="BO280" i="3" s="1"/>
  <c r="AU281" i="3"/>
  <c r="AK288" i="3"/>
  <c r="AM288" i="3" s="1"/>
  <c r="AU288" i="3"/>
  <c r="AK293" i="3"/>
  <c r="AM293" i="3" s="1"/>
  <c r="AU308" i="3"/>
  <c r="AY309" i="3"/>
  <c r="AR310" i="3"/>
  <c r="AK321" i="3"/>
  <c r="AM321" i="3" s="1"/>
  <c r="AK322" i="3"/>
  <c r="AM322" i="3" s="1"/>
  <c r="AU325" i="3"/>
  <c r="AK329" i="3"/>
  <c r="AM329" i="3" s="1"/>
  <c r="AK336" i="3"/>
  <c r="AM336" i="3" s="1"/>
  <c r="AK337" i="3"/>
  <c r="AM337" i="3" s="1"/>
  <c r="AR339" i="3"/>
  <c r="AY342" i="3"/>
  <c r="AY345" i="3"/>
  <c r="AK346" i="3"/>
  <c r="AM346" i="3" s="1"/>
  <c r="AR350" i="3"/>
  <c r="AR356" i="3"/>
  <c r="AU357" i="3"/>
  <c r="AY359" i="3"/>
  <c r="AK342" i="3"/>
  <c r="AM342" i="3" s="1"/>
  <c r="AR224" i="3"/>
  <c r="AK225" i="3"/>
  <c r="AM225" i="3" s="1"/>
  <c r="AK226" i="3"/>
  <c r="AM226" i="3" s="1"/>
  <c r="BC226" i="3"/>
  <c r="AY227" i="3"/>
  <c r="AX234" i="3"/>
  <c r="AU238" i="3"/>
  <c r="BR241" i="3"/>
  <c r="AU242" i="3"/>
  <c r="AY243" i="3"/>
  <c r="BB246" i="3"/>
  <c r="AR250" i="3"/>
  <c r="BR253" i="3"/>
  <c r="AK256" i="3"/>
  <c r="AM256" i="3" s="1"/>
  <c r="AK257" i="3"/>
  <c r="AM257" i="3" s="1"/>
  <c r="BR258" i="3"/>
  <c r="AY263" i="3"/>
  <c r="AR264" i="3"/>
  <c r="BC264" i="3"/>
  <c r="BC271" i="3"/>
  <c r="BR272" i="3"/>
  <c r="AX273" i="3"/>
  <c r="BC280" i="3"/>
  <c r="AY281" i="3"/>
  <c r="AY288" i="3"/>
  <c r="AR289" i="3"/>
  <c r="BB290" i="3"/>
  <c r="BB291" i="3"/>
  <c r="BC292" i="3"/>
  <c r="AR293" i="3"/>
  <c r="BF293" i="3"/>
  <c r="AU295" i="3"/>
  <c r="BF295" i="3"/>
  <c r="BR295" i="3"/>
  <c r="AY302" i="3"/>
  <c r="AU304" i="3"/>
  <c r="BC306" i="3"/>
  <c r="BF311" i="3"/>
  <c r="AY318" i="3"/>
  <c r="AR319" i="3"/>
  <c r="BF319" i="3"/>
  <c r="BR319" i="3"/>
  <c r="AY320" i="3"/>
  <c r="BC326" i="3"/>
  <c r="AU327" i="3"/>
  <c r="BC329" i="3"/>
  <c r="AU336" i="3"/>
  <c r="BR336" i="3"/>
  <c r="AY337" i="3"/>
  <c r="AK338" i="3"/>
  <c r="AM338" i="3" s="1"/>
  <c r="BF340" i="3"/>
  <c r="AK343" i="3"/>
  <c r="AM343" i="3" s="1"/>
  <c r="AX345" i="3"/>
  <c r="BC346" i="3"/>
  <c r="AU348" i="3"/>
  <c r="AR349" i="3"/>
  <c r="AR352" i="3"/>
  <c r="AR355" i="3"/>
  <c r="AX239" i="3"/>
  <c r="BF241" i="3"/>
  <c r="AR244" i="3"/>
  <c r="AY249" i="3"/>
  <c r="BR250" i="3"/>
  <c r="AU253" i="3"/>
  <c r="AY254" i="3"/>
  <c r="BC263" i="3"/>
  <c r="AU272" i="3"/>
  <c r="BF272" i="3"/>
  <c r="BG274" i="3"/>
  <c r="AK290" i="3"/>
  <c r="AM290" i="3" s="1"/>
  <c r="AR321" i="3"/>
  <c r="AK324" i="3"/>
  <c r="AM324" i="3" s="1"/>
  <c r="AK351" i="3"/>
  <c r="AM351" i="3" s="1"/>
  <c r="AK357" i="3"/>
  <c r="AM357" i="3" s="1"/>
  <c r="AK358" i="3"/>
  <c r="AM358" i="3" s="1"/>
  <c r="AK401" i="3"/>
  <c r="AM401" i="3" s="1"/>
  <c r="BC401" i="3"/>
  <c r="AZ404" i="3" s="1"/>
  <c r="E640" i="3" s="1"/>
  <c r="AK402" i="3"/>
  <c r="AM402" i="3" s="1"/>
  <c r="BR402" i="3"/>
  <c r="BC225" i="3"/>
  <c r="AK291" i="3"/>
  <c r="AM291" i="3" s="1"/>
  <c r="AK292" i="3"/>
  <c r="AM292" i="3" s="1"/>
  <c r="BC302" i="3"/>
  <c r="AR305" i="3"/>
  <c r="BR307" i="3"/>
  <c r="AK308" i="3"/>
  <c r="AM308" i="3" s="1"/>
  <c r="AU319" i="3"/>
  <c r="AK320" i="3"/>
  <c r="AM320" i="3" s="1"/>
  <c r="AU321" i="3"/>
  <c r="BC323" i="3"/>
  <c r="BF324" i="3"/>
  <c r="AK325" i="3"/>
  <c r="AM325" i="3" s="1"/>
  <c r="AK326" i="3"/>
  <c r="AM326" i="3" s="1"/>
  <c r="BR326" i="3"/>
  <c r="AR328" i="3"/>
  <c r="BC328" i="3"/>
  <c r="BF329" i="3"/>
  <c r="BR329" i="3"/>
  <c r="AY336" i="3"/>
  <c r="BC337" i="3"/>
  <c r="AY340" i="3"/>
  <c r="BR342" i="3"/>
  <c r="AY343" i="3"/>
  <c r="AK344" i="3"/>
  <c r="AM344" i="3" s="1"/>
  <c r="BF347" i="3"/>
  <c r="BR347" i="3"/>
  <c r="AR351" i="3"/>
  <c r="BF352" i="3"/>
  <c r="AK354" i="3"/>
  <c r="AM354" i="3" s="1"/>
  <c r="AR358" i="3"/>
  <c r="AU226" i="3"/>
  <c r="BF226" i="3"/>
  <c r="BR226" i="3"/>
  <c r="AR235" i="3"/>
  <c r="AY238" i="3"/>
  <c r="BC239" i="3"/>
  <c r="AY241" i="3"/>
  <c r="AR243" i="3"/>
  <c r="AU244" i="3"/>
  <c r="BF244" i="3"/>
  <c r="BR244" i="3"/>
  <c r="BF246" i="3"/>
  <c r="BC248" i="3"/>
  <c r="AK249" i="3"/>
  <c r="AM249" i="3" s="1"/>
  <c r="BC249" i="3"/>
  <c r="AR251" i="3"/>
  <c r="AU252" i="3"/>
  <c r="BF252" i="3"/>
  <c r="BC254" i="3"/>
  <c r="AK255" i="3"/>
  <c r="AM255" i="3" s="1"/>
  <c r="BB256" i="3"/>
  <c r="AU258" i="3"/>
  <c r="BC259" i="3"/>
  <c r="AU260" i="3"/>
  <c r="BF263" i="3"/>
  <c r="AX272" i="3"/>
  <c r="AR273" i="3"/>
  <c r="AR281" i="3"/>
  <c r="AR288" i="3"/>
  <c r="AU289" i="3"/>
  <c r="BR289" i="3"/>
  <c r="AY294" i="3"/>
  <c r="AR302" i="3"/>
  <c r="BR303" i="3"/>
  <c r="AY304" i="3"/>
  <c r="AY307" i="3"/>
  <c r="AR308" i="3"/>
  <c r="BC308" i="3"/>
  <c r="AK311" i="3"/>
  <c r="AM311" i="3" s="1"/>
  <c r="AY311" i="3"/>
  <c r="AR318" i="3"/>
  <c r="BJ330" i="3"/>
  <c r="AR322" i="3"/>
  <c r="BC325" i="3"/>
  <c r="AK327" i="3"/>
  <c r="AM327" i="3" s="1"/>
  <c r="AY339" i="3"/>
  <c r="AK340" i="3"/>
  <c r="AM340" i="3" s="1"/>
  <c r="AK345" i="3"/>
  <c r="AM345" i="3" s="1"/>
  <c r="BF345" i="3"/>
  <c r="AU346" i="3"/>
  <c r="BC348" i="3"/>
  <c r="AU349" i="3"/>
  <c r="BF349" i="3"/>
  <c r="AR354" i="3"/>
  <c r="AU355" i="3"/>
  <c r="AR357" i="3"/>
  <c r="BF358" i="3"/>
  <c r="BF401" i="3"/>
  <c r="BD404" i="3" s="1"/>
  <c r="E641" i="3" s="1"/>
  <c r="AY12" i="3"/>
  <c r="AX12" i="3"/>
  <c r="BC17" i="3"/>
  <c r="AK19" i="3"/>
  <c r="AM19" i="3" s="1"/>
  <c r="AK20" i="3"/>
  <c r="AM20" i="3" s="1"/>
  <c r="BB22" i="3"/>
  <c r="BR22" i="3"/>
  <c r="AK27" i="3"/>
  <c r="AM27" i="3" s="1"/>
  <c r="BR44" i="3"/>
  <c r="AK52" i="3"/>
  <c r="AM52" i="3" s="1"/>
  <c r="AK58" i="3"/>
  <c r="AM58" i="3" s="1"/>
  <c r="BR68" i="3"/>
  <c r="AK71" i="3"/>
  <c r="AM71" i="3" s="1"/>
  <c r="BB77" i="3"/>
  <c r="BC77" i="3"/>
  <c r="AR79" i="3"/>
  <c r="AX97" i="3"/>
  <c r="AY97" i="3"/>
  <c r="AY58" i="3"/>
  <c r="AX58" i="3"/>
  <c r="BG218" i="3"/>
  <c r="AX4" i="3"/>
  <c r="AX8" i="3"/>
  <c r="AK10" i="3"/>
  <c r="AM10" i="3" s="1"/>
  <c r="AK12" i="3"/>
  <c r="AM12" i="3" s="1"/>
  <c r="BB18" i="3"/>
  <c r="AX26" i="3"/>
  <c r="BC27" i="3"/>
  <c r="BB27" i="3"/>
  <c r="BC33" i="3"/>
  <c r="BB33" i="3"/>
  <c r="AY54" i="3"/>
  <c r="AX54" i="3"/>
  <c r="AY55" i="3"/>
  <c r="AX55" i="3"/>
  <c r="BC59" i="3"/>
  <c r="BB59" i="3"/>
  <c r="E447" i="3"/>
  <c r="BG192" i="3"/>
  <c r="AK97" i="3"/>
  <c r="AM97" i="3" s="1"/>
  <c r="AY164" i="3"/>
  <c r="AX164" i="3"/>
  <c r="E434" i="3"/>
  <c r="BG89" i="3"/>
  <c r="AX7" i="3"/>
  <c r="AK9" i="3"/>
  <c r="AM9" i="3" s="1"/>
  <c r="AY11" i="3"/>
  <c r="AX11" i="3"/>
  <c r="AK45" i="3"/>
  <c r="AM45" i="3" s="1"/>
  <c r="BC57" i="3"/>
  <c r="BB57" i="3"/>
  <c r="AK69" i="3"/>
  <c r="AM69" i="3" s="1"/>
  <c r="BC70" i="3"/>
  <c r="BB70" i="3"/>
  <c r="BC158" i="3"/>
  <c r="BB158" i="3"/>
  <c r="AR9" i="3"/>
  <c r="AK15" i="3"/>
  <c r="AM15" i="3" s="1"/>
  <c r="AK24" i="3"/>
  <c r="AM24" i="3" s="1"/>
  <c r="AK32" i="3"/>
  <c r="AM32" i="3" s="1"/>
  <c r="AR45" i="3"/>
  <c r="BC51" i="3"/>
  <c r="BB51" i="3"/>
  <c r="BC62" i="3"/>
  <c r="BB62" i="3"/>
  <c r="AR69" i="3"/>
  <c r="AR70" i="3"/>
  <c r="AR87" i="3"/>
  <c r="BC9" i="3"/>
  <c r="AY10" i="3"/>
  <c r="AK14" i="3"/>
  <c r="AM14" i="3" s="1"/>
  <c r="AK16" i="3"/>
  <c r="AM16" i="3" s="1"/>
  <c r="BB19" i="3"/>
  <c r="AK22" i="3"/>
  <c r="AM22" i="3" s="1"/>
  <c r="AK23" i="3"/>
  <c r="AM23" i="3" s="1"/>
  <c r="AY24" i="3"/>
  <c r="AX25" i="3"/>
  <c r="AK30" i="3"/>
  <c r="AM30" i="3" s="1"/>
  <c r="AR31" i="3"/>
  <c r="AR32" i="3"/>
  <c r="AY36" i="3"/>
  <c r="AK41" i="3"/>
  <c r="AM41" i="3" s="1"/>
  <c r="AK44" i="3"/>
  <c r="AM44" i="3" s="1"/>
  <c r="AK48" i="3"/>
  <c r="AM48" i="3" s="1"/>
  <c r="AR51" i="3"/>
  <c r="AY60" i="3"/>
  <c r="AR62" i="3"/>
  <c r="BC63" i="3"/>
  <c r="BB63" i="3"/>
  <c r="AK66" i="3"/>
  <c r="AM66" i="3" s="1"/>
  <c r="AK73" i="3"/>
  <c r="AM73" i="3" s="1"/>
  <c r="BB79" i="3"/>
  <c r="BC79" i="3"/>
  <c r="AY235" i="3"/>
  <c r="AX235" i="3"/>
  <c r="AR10" i="3"/>
  <c r="AR15" i="3"/>
  <c r="AR16" i="3"/>
  <c r="AR24" i="3"/>
  <c r="AK25" i="3"/>
  <c r="AM25" i="3" s="1"/>
  <c r="BC38" i="3"/>
  <c r="BB38" i="3"/>
  <c r="AY43" i="3"/>
  <c r="AX43" i="3"/>
  <c r="BC64" i="3"/>
  <c r="BB64" i="3"/>
  <c r="AY75" i="3"/>
  <c r="AX75" i="3"/>
  <c r="AU12" i="3"/>
  <c r="BC16" i="3"/>
  <c r="AK17" i="3"/>
  <c r="AM17" i="3" s="1"/>
  <c r="AK18" i="3"/>
  <c r="AM18" i="3" s="1"/>
  <c r="BR26" i="3"/>
  <c r="AK28" i="3"/>
  <c r="AM28" i="3" s="1"/>
  <c r="AK29" i="3"/>
  <c r="AM29" i="3" s="1"/>
  <c r="AK34" i="3"/>
  <c r="AM34" i="3" s="1"/>
  <c r="AK36" i="3"/>
  <c r="AM36" i="3" s="1"/>
  <c r="AR37" i="3"/>
  <c r="AK57" i="3"/>
  <c r="AM57" i="3" s="1"/>
  <c r="AK60" i="3"/>
  <c r="AM60" i="3" s="1"/>
  <c r="BC65" i="3"/>
  <c r="BC66" i="3"/>
  <c r="AY71" i="3"/>
  <c r="AK112" i="3"/>
  <c r="AM112" i="3" s="1"/>
  <c r="BB9" i="3"/>
  <c r="BB17" i="3"/>
  <c r="AX21" i="3"/>
  <c r="AX36" i="3"/>
  <c r="BB39" i="3"/>
  <c r="AX44" i="3"/>
  <c r="AX60" i="3"/>
  <c r="BB65" i="3"/>
  <c r="AX71" i="3"/>
  <c r="AK78" i="3"/>
  <c r="AM78" i="3" s="1"/>
  <c r="AX82" i="3"/>
  <c r="AX84" i="3"/>
  <c r="AK105" i="3"/>
  <c r="AM105" i="3" s="1"/>
  <c r="AK106" i="3"/>
  <c r="AM106" i="3" s="1"/>
  <c r="AR110" i="3"/>
  <c r="BC121" i="3"/>
  <c r="BB121" i="3"/>
  <c r="AK127" i="3"/>
  <c r="AM127" i="3" s="1"/>
  <c r="BF133" i="3"/>
  <c r="AK134" i="3"/>
  <c r="AM134" i="3" s="1"/>
  <c r="AK139" i="3"/>
  <c r="AM139" i="3" s="1"/>
  <c r="AK140" i="3"/>
  <c r="AM140" i="3" s="1"/>
  <c r="AR141" i="3"/>
  <c r="BC142" i="3"/>
  <c r="BR149" i="3"/>
  <c r="BR150" i="3"/>
  <c r="BR151" i="3"/>
  <c r="BC153" i="3"/>
  <c r="BB153" i="3"/>
  <c r="AK156" i="3"/>
  <c r="AM156" i="3" s="1"/>
  <c r="AK157" i="3"/>
  <c r="AM157" i="3" s="1"/>
  <c r="BC159" i="3"/>
  <c r="BB159" i="3"/>
  <c r="BR74" i="3"/>
  <c r="AY85" i="3"/>
  <c r="AU87" i="3"/>
  <c r="BR100" i="3"/>
  <c r="AR112" i="3"/>
  <c r="BB112" i="3"/>
  <c r="BC113" i="3"/>
  <c r="BB113" i="3"/>
  <c r="BB120" i="3"/>
  <c r="AR121" i="3"/>
  <c r="AK128" i="3"/>
  <c r="AM128" i="3" s="1"/>
  <c r="AK130" i="3"/>
  <c r="AM130" i="3" s="1"/>
  <c r="AX132" i="3"/>
  <c r="AK146" i="3"/>
  <c r="AM146" i="3" s="1"/>
  <c r="AY147" i="3"/>
  <c r="AX147" i="3"/>
  <c r="AU148" i="3"/>
  <c r="AK150" i="3"/>
  <c r="AM150" i="3" s="1"/>
  <c r="AK151" i="3"/>
  <c r="AM151" i="3" s="1"/>
  <c r="AK152" i="3"/>
  <c r="AM152" i="3" s="1"/>
  <c r="AR153" i="3"/>
  <c r="AY165" i="3"/>
  <c r="AX165" i="3"/>
  <c r="BB171" i="3"/>
  <c r="BB10" i="3"/>
  <c r="AK98" i="3"/>
  <c r="AM98" i="3" s="1"/>
  <c r="BC109" i="3"/>
  <c r="BB109" i="3"/>
  <c r="AY117" i="3"/>
  <c r="AX117" i="3"/>
  <c r="AK126" i="3"/>
  <c r="AM126" i="3" s="1"/>
  <c r="AR127" i="3"/>
  <c r="AK136" i="3"/>
  <c r="AM136" i="3" s="1"/>
  <c r="AK147" i="3"/>
  <c r="AM147" i="3" s="1"/>
  <c r="BC166" i="3"/>
  <c r="BB166" i="3"/>
  <c r="AR85" i="3"/>
  <c r="BR88" i="3"/>
  <c r="AX107" i="3"/>
  <c r="BR109" i="3"/>
  <c r="AK117" i="3"/>
  <c r="AM117" i="3" s="1"/>
  <c r="BR124" i="3"/>
  <c r="BC140" i="3"/>
  <c r="BB140" i="3"/>
  <c r="AK149" i="3"/>
  <c r="AM149" i="3" s="1"/>
  <c r="BC157" i="3"/>
  <c r="BB157" i="3"/>
  <c r="AX72" i="3"/>
  <c r="BB76" i="3"/>
  <c r="AX81" i="3"/>
  <c r="AK87" i="3"/>
  <c r="AM87" i="3" s="1"/>
  <c r="BR110" i="3"/>
  <c r="BR113" i="3"/>
  <c r="BC128" i="3"/>
  <c r="BB128" i="3"/>
  <c r="BB130" i="3"/>
  <c r="BC146" i="3"/>
  <c r="BB146" i="3"/>
  <c r="AK148" i="3"/>
  <c r="AM148" i="3" s="1"/>
  <c r="BB160" i="3"/>
  <c r="BC160" i="3"/>
  <c r="AY179" i="3"/>
  <c r="AX179" i="3"/>
  <c r="BB35" i="3"/>
  <c r="AX40" i="3"/>
  <c r="BB43" i="3"/>
  <c r="BB49" i="3"/>
  <c r="BB55" i="3"/>
  <c r="BB58" i="3"/>
  <c r="BB67" i="3"/>
  <c r="AK79" i="3"/>
  <c r="AM79" i="3" s="1"/>
  <c r="AK95" i="3"/>
  <c r="AM95" i="3" s="1"/>
  <c r="AR131" i="3"/>
  <c r="AY144" i="3"/>
  <c r="AX144" i="3"/>
  <c r="AK172" i="3"/>
  <c r="AM172" i="3" s="1"/>
  <c r="AK187" i="3"/>
  <c r="AM187" i="3" s="1"/>
  <c r="BF71" i="3"/>
  <c r="BC76" i="3"/>
  <c r="BB80" i="3"/>
  <c r="BR82" i="3"/>
  <c r="BR84" i="3"/>
  <c r="BC87" i="3"/>
  <c r="AK99" i="3"/>
  <c r="AM99" i="3" s="1"/>
  <c r="AU105" i="3"/>
  <c r="BF106" i="3"/>
  <c r="AX110" i="3"/>
  <c r="AK120" i="3"/>
  <c r="AM120" i="3" s="1"/>
  <c r="BC125" i="3"/>
  <c r="BR131" i="3"/>
  <c r="AK141" i="3"/>
  <c r="AM141" i="3" s="1"/>
  <c r="BR146" i="3"/>
  <c r="BR152" i="3"/>
  <c r="AK158" i="3"/>
  <c r="AM158" i="3" s="1"/>
  <c r="AR161" i="3"/>
  <c r="AU163" i="3"/>
  <c r="BC168" i="3"/>
  <c r="AK169" i="3"/>
  <c r="AM169" i="3" s="1"/>
  <c r="AU170" i="3"/>
  <c r="BF170" i="3"/>
  <c r="BC175" i="3"/>
  <c r="AX177" i="3"/>
  <c r="AK183" i="3"/>
  <c r="AM183" i="3" s="1"/>
  <c r="AK184" i="3"/>
  <c r="AM184" i="3" s="1"/>
  <c r="BF187" i="3"/>
  <c r="AY188" i="3"/>
  <c r="AY208" i="3"/>
  <c r="AX208" i="3"/>
  <c r="AY210" i="3"/>
  <c r="AX210" i="3"/>
  <c r="AK234" i="3"/>
  <c r="AM234" i="3" s="1"/>
  <c r="BB236" i="3"/>
  <c r="BC236" i="3"/>
  <c r="AU241" i="3"/>
  <c r="AK177" i="3"/>
  <c r="AM177" i="3" s="1"/>
  <c r="AK188" i="3"/>
  <c r="AM188" i="3" s="1"/>
  <c r="AU160" i="3"/>
  <c r="BC161" i="3"/>
  <c r="AX162" i="3"/>
  <c r="AX163" i="3"/>
  <c r="BB168" i="3"/>
  <c r="AX170" i="3"/>
  <c r="AU171" i="3"/>
  <c r="AX173" i="3"/>
  <c r="BC176" i="3"/>
  <c r="BC182" i="3"/>
  <c r="AR185" i="3"/>
  <c r="AK191" i="3"/>
  <c r="AM191" i="3" s="1"/>
  <c r="BB122" i="3"/>
  <c r="BB150" i="3"/>
  <c r="BB151" i="3"/>
  <c r="AX156" i="3"/>
  <c r="AU161" i="3"/>
  <c r="AK163" i="3"/>
  <c r="AM163" i="3" s="1"/>
  <c r="BC164" i="3"/>
  <c r="BB164" i="3"/>
  <c r="BB165" i="3"/>
  <c r="AY167" i="3"/>
  <c r="AX167" i="3"/>
  <c r="AU168" i="3"/>
  <c r="BF168" i="3"/>
  <c r="AK170" i="3"/>
  <c r="AM170" i="3" s="1"/>
  <c r="BR171" i="3"/>
  <c r="BB179" i="3"/>
  <c r="AY180" i="3"/>
  <c r="AX180" i="3"/>
  <c r="BC183" i="3"/>
  <c r="AR188" i="3"/>
  <c r="AK224" i="3"/>
  <c r="AM224" i="3" s="1"/>
  <c r="AR159" i="3"/>
  <c r="AY171" i="3"/>
  <c r="BF176" i="3"/>
  <c r="BC186" i="3"/>
  <c r="AU189" i="3"/>
  <c r="AR216" i="3"/>
  <c r="BR235" i="3"/>
  <c r="AK160" i="3"/>
  <c r="AM160" i="3" s="1"/>
  <c r="AK171" i="3"/>
  <c r="AM171" i="3" s="1"/>
  <c r="BF179" i="3"/>
  <c r="AU183" i="3"/>
  <c r="AU184" i="3"/>
  <c r="BF184" i="3"/>
  <c r="AK190" i="3"/>
  <c r="AM190" i="3" s="1"/>
  <c r="AK198" i="3"/>
  <c r="AM198" i="3" s="1"/>
  <c r="BR199" i="3"/>
  <c r="AR158" i="3"/>
  <c r="AK161" i="3"/>
  <c r="AM161" i="3" s="1"/>
  <c r="AK168" i="3"/>
  <c r="AM168" i="3" s="1"/>
  <c r="BR169" i="3"/>
  <c r="AU177" i="3"/>
  <c r="AR178" i="3"/>
  <c r="BF185" i="3"/>
  <c r="AY189" i="3"/>
  <c r="BL190" i="3"/>
  <c r="BO190" i="3" s="1"/>
  <c r="AU208" i="3"/>
  <c r="AU210" i="3"/>
  <c r="BB182" i="3"/>
  <c r="BB186" i="3"/>
  <c r="BL189" i="3"/>
  <c r="BO189" i="3" s="1"/>
  <c r="BF191" i="3"/>
  <c r="AY199" i="3"/>
  <c r="BB201" i="3"/>
  <c r="BC211" i="3"/>
  <c r="AU213" i="3"/>
  <c r="BB216" i="3"/>
  <c r="BC234" i="3"/>
  <c r="AX240" i="3"/>
  <c r="BC189" i="3"/>
  <c r="AK200" i="3"/>
  <c r="AM200" i="3" s="1"/>
  <c r="BF209" i="3"/>
  <c r="AK212" i="3"/>
  <c r="AM212" i="3" s="1"/>
  <c r="BF225" i="3"/>
  <c r="AY237" i="3"/>
  <c r="AK243" i="3"/>
  <c r="AM243" i="3" s="1"/>
  <c r="AK261" i="3"/>
  <c r="AM261" i="3" s="1"/>
  <c r="AK217" i="3"/>
  <c r="AM217" i="3" s="1"/>
  <c r="AK238" i="3"/>
  <c r="AM238" i="3" s="1"/>
  <c r="AR245" i="3"/>
  <c r="AY191" i="3"/>
  <c r="BF198" i="3"/>
  <c r="AK201" i="3"/>
  <c r="AM201" i="3" s="1"/>
  <c r="AU211" i="3"/>
  <c r="AK213" i="3"/>
  <c r="AM213" i="3" s="1"/>
  <c r="AX225" i="3"/>
  <c r="AU234" i="3"/>
  <c r="AX237" i="3"/>
  <c r="AK242" i="3"/>
  <c r="AM242" i="3" s="1"/>
  <c r="BL242" i="3"/>
  <c r="BO242" i="3" s="1"/>
  <c r="AK246" i="3"/>
  <c r="AM246" i="3" s="1"/>
  <c r="AK239" i="3"/>
  <c r="AM239" i="3" s="1"/>
  <c r="AK211" i="3"/>
  <c r="AM211" i="3" s="1"/>
  <c r="AK245" i="3"/>
  <c r="AM245" i="3" s="1"/>
  <c r="AK189" i="3"/>
  <c r="AM189" i="3" s="1"/>
  <c r="AR201" i="3"/>
  <c r="BL201" i="3"/>
  <c r="BO201" i="3" s="1"/>
  <c r="AU212" i="3"/>
  <c r="BB212" i="3"/>
  <c r="BC214" i="3"/>
  <c r="AY224" i="3"/>
  <c r="E486" i="3"/>
  <c r="BG228" i="3"/>
  <c r="BL225" i="3"/>
  <c r="BO225" i="3" s="1"/>
  <c r="E487" i="3" s="1"/>
  <c r="AX227" i="3"/>
  <c r="E499" i="3"/>
  <c r="BG265" i="3"/>
  <c r="AX236" i="3"/>
  <c r="BC238" i="3"/>
  <c r="AY239" i="3"/>
  <c r="AK248" i="3"/>
  <c r="AM248" i="3" s="1"/>
  <c r="BR246" i="3"/>
  <c r="BL249" i="3"/>
  <c r="BO249" i="3" s="1"/>
  <c r="BB250" i="3"/>
  <c r="AR256" i="3"/>
  <c r="BC257" i="3"/>
  <c r="BB257" i="3"/>
  <c r="BC258" i="3"/>
  <c r="AK273" i="3"/>
  <c r="AM273" i="3" s="1"/>
  <c r="AK271" i="3"/>
  <c r="AM271" i="3" s="1"/>
  <c r="AK281" i="3"/>
  <c r="AM281" i="3" s="1"/>
  <c r="AK294" i="3"/>
  <c r="AM294" i="3" s="1"/>
  <c r="E460" i="3"/>
  <c r="BR248" i="3"/>
  <c r="AU250" i="3"/>
  <c r="BF254" i="3"/>
  <c r="BF258" i="3"/>
  <c r="AU259" i="3"/>
  <c r="AK260" i="3"/>
  <c r="AM260" i="3" s="1"/>
  <c r="AR262" i="3"/>
  <c r="AX262" i="3"/>
  <c r="AK263" i="3"/>
  <c r="AM263" i="3" s="1"/>
  <c r="AY271" i="3"/>
  <c r="AX271" i="3"/>
  <c r="E473" i="3"/>
  <c r="BR249" i="3"/>
  <c r="AY251" i="3"/>
  <c r="BR257" i="3"/>
  <c r="BL272" i="3"/>
  <c r="BO272" i="3" s="1"/>
  <c r="AU280" i="3"/>
  <c r="AR294" i="3"/>
  <c r="E630" i="3"/>
  <c r="AK251" i="3"/>
  <c r="AM251" i="3" s="1"/>
  <c r="AK252" i="3"/>
  <c r="AM252" i="3" s="1"/>
  <c r="AY259" i="3"/>
  <c r="AX259" i="3"/>
  <c r="AR260" i="3"/>
  <c r="AK264" i="3"/>
  <c r="AM264" i="3" s="1"/>
  <c r="BR247" i="3"/>
  <c r="AK259" i="3"/>
  <c r="AM259" i="3" s="1"/>
  <c r="AR263" i="3"/>
  <c r="AR290" i="3"/>
  <c r="BC293" i="3"/>
  <c r="BB293" i="3"/>
  <c r="AX249" i="3"/>
  <c r="AK250" i="3"/>
  <c r="AM250" i="3" s="1"/>
  <c r="AR252" i="3"/>
  <c r="AR255" i="3"/>
  <c r="AY257" i="3"/>
  <c r="BF261" i="3"/>
  <c r="AR291" i="3"/>
  <c r="AR292" i="3"/>
  <c r="AX288" i="3"/>
  <c r="BC295" i="3"/>
  <c r="E552" i="3"/>
  <c r="AK306" i="3"/>
  <c r="AM306" i="3" s="1"/>
  <c r="AK307" i="3"/>
  <c r="AM307" i="3" s="1"/>
  <c r="BC310" i="3"/>
  <c r="BG312" i="3"/>
  <c r="AU303" i="3"/>
  <c r="AK319" i="3"/>
  <c r="AM319" i="3" s="1"/>
  <c r="AR320" i="3"/>
  <c r="AK348" i="3"/>
  <c r="AM348" i="3" s="1"/>
  <c r="AY350" i="3"/>
  <c r="AY356" i="3"/>
  <c r="E551" i="3"/>
  <c r="BB252" i="3"/>
  <c r="E538" i="3"/>
  <c r="BG296" i="3"/>
  <c r="AK304" i="3"/>
  <c r="AM304" i="3" s="1"/>
  <c r="AK305" i="3"/>
  <c r="AM305" i="3" s="1"/>
  <c r="BG330" i="3"/>
  <c r="E564" i="3"/>
  <c r="AK353" i="3"/>
  <c r="AM353" i="3" s="1"/>
  <c r="E512" i="3"/>
  <c r="E525" i="3"/>
  <c r="BC319" i="3"/>
  <c r="BR322" i="3"/>
  <c r="AR324" i="3"/>
  <c r="BF344" i="3"/>
  <c r="AK347" i="3"/>
  <c r="AM347" i="3" s="1"/>
  <c r="AK350" i="3"/>
  <c r="AM350" i="3" s="1"/>
  <c r="AY352" i="3"/>
  <c r="AK356" i="3"/>
  <c r="AM356" i="3" s="1"/>
  <c r="E629" i="3"/>
  <c r="AR402" i="3"/>
  <c r="AK295" i="3"/>
  <c r="AM295" i="3" s="1"/>
  <c r="AK302" i="3"/>
  <c r="AM302" i="3" s="1"/>
  <c r="AK303" i="3"/>
  <c r="AM303" i="3" s="1"/>
  <c r="AR337" i="3"/>
  <c r="E623" i="3"/>
  <c r="AU309" i="3"/>
  <c r="BR309" i="3"/>
  <c r="AK318" i="3"/>
  <c r="AM318" i="3" s="1"/>
  <c r="BR320" i="3"/>
  <c r="AK323" i="3"/>
  <c r="AM323" i="3" s="1"/>
  <c r="AR326" i="3"/>
  <c r="BG360" i="3"/>
  <c r="E577" i="3"/>
  <c r="AR341" i="3"/>
  <c r="AK349" i="3"/>
  <c r="AM349" i="3" s="1"/>
  <c r="AK352" i="3"/>
  <c r="AM352" i="3" s="1"/>
  <c r="AK355" i="3"/>
  <c r="AM355" i="3" s="1"/>
  <c r="AY358" i="3"/>
  <c r="AU307" i="3"/>
  <c r="AY354" i="3"/>
  <c r="BJ312" i="3"/>
  <c r="E565" i="3"/>
  <c r="E578" i="3"/>
  <c r="AJ59" i="2"/>
  <c r="AV59" i="2" s="1"/>
  <c r="L365" i="2"/>
  <c r="AJ287" i="2"/>
  <c r="AV287" i="2" s="1"/>
  <c r="AJ251" i="2"/>
  <c r="AV251" i="2" s="1"/>
  <c r="AJ100" i="2"/>
  <c r="AV100" i="2" s="1"/>
  <c r="AJ164" i="2"/>
  <c r="AV164" i="2" s="1"/>
  <c r="AJ122" i="2"/>
  <c r="AV122" i="2" s="1"/>
  <c r="AJ178" i="2"/>
  <c r="AV178" i="2" s="1"/>
  <c r="AJ259" i="2"/>
  <c r="AV259" i="2" s="1"/>
  <c r="AJ260" i="2"/>
  <c r="AV260" i="2" s="1"/>
  <c r="AJ279" i="2"/>
  <c r="AV279" i="2" s="1"/>
  <c r="AJ337" i="2"/>
  <c r="AV337" i="2" s="1"/>
  <c r="AJ341" i="2"/>
  <c r="AV341" i="2" s="1"/>
  <c r="AJ349" i="2"/>
  <c r="AV349" i="2" s="1"/>
  <c r="AJ66" i="2"/>
  <c r="AV66" i="2" s="1"/>
  <c r="AJ309" i="2"/>
  <c r="AV309" i="2" s="1"/>
  <c r="AJ327" i="2"/>
  <c r="AV327" i="2" s="1"/>
  <c r="AJ75" i="2"/>
  <c r="AV75" i="2" s="1"/>
  <c r="AJ86" i="2"/>
  <c r="AV86" i="2" s="1"/>
  <c r="AJ146" i="2"/>
  <c r="AV146" i="2" s="1"/>
  <c r="AJ14" i="2"/>
  <c r="AV14" i="2" s="1"/>
  <c r="AJ15" i="2"/>
  <c r="AV15" i="2" s="1"/>
  <c r="AJ54" i="2"/>
  <c r="AV54" i="2" s="1"/>
  <c r="AJ56" i="2"/>
  <c r="AV56" i="2" s="1"/>
  <c r="AJ71" i="2"/>
  <c r="AV71" i="2" s="1"/>
  <c r="AJ167" i="2"/>
  <c r="AV167" i="2" s="1"/>
  <c r="AJ318" i="2"/>
  <c r="AV318" i="2" s="1"/>
  <c r="AJ244" i="2"/>
  <c r="AV244" i="2" s="1"/>
  <c r="AJ131" i="2"/>
  <c r="AV131" i="2" s="1"/>
  <c r="AJ165" i="2"/>
  <c r="AV165" i="2" s="1"/>
  <c r="AJ291" i="2"/>
  <c r="AV291" i="2" s="1"/>
  <c r="AJ7" i="2"/>
  <c r="AV7" i="2" s="1"/>
  <c r="AJ67" i="2"/>
  <c r="AV67" i="2" s="1"/>
  <c r="AJ17" i="2"/>
  <c r="AV17" i="2" s="1"/>
  <c r="AJ9" i="2"/>
  <c r="AV9" i="2" s="1"/>
  <c r="AJ10" i="2"/>
  <c r="AV10" i="2" s="1"/>
  <c r="AJ29" i="2"/>
  <c r="AV29" i="2" s="1"/>
  <c r="AJ34" i="2"/>
  <c r="AV34" i="2" s="1"/>
  <c r="AJ76" i="2"/>
  <c r="AV76" i="2" s="1"/>
  <c r="AJ80" i="2"/>
  <c r="AV80" i="2" s="1"/>
  <c r="AJ81" i="2"/>
  <c r="AV81" i="2" s="1"/>
  <c r="AJ98" i="2"/>
  <c r="AV98" i="2" s="1"/>
  <c r="AJ118" i="2"/>
  <c r="AV118" i="2" s="1"/>
  <c r="AJ124" i="2"/>
  <c r="AV124" i="2" s="1"/>
  <c r="AJ162" i="2"/>
  <c r="AV162" i="2" s="1"/>
  <c r="AJ188" i="2"/>
  <c r="AV188" i="2" s="1"/>
  <c r="AJ233" i="2"/>
  <c r="AV233" i="2" s="1"/>
  <c r="AJ241" i="2"/>
  <c r="AV241" i="2" s="1"/>
  <c r="AJ250" i="2"/>
  <c r="AV250" i="2" s="1"/>
  <c r="AJ322" i="2"/>
  <c r="AV322" i="2" s="1"/>
  <c r="AJ326" i="2"/>
  <c r="AV326" i="2" s="1"/>
  <c r="AJ344" i="2"/>
  <c r="AV344" i="2" s="1"/>
  <c r="AJ354" i="2"/>
  <c r="AV354" i="2" s="1"/>
  <c r="AJ53" i="2"/>
  <c r="AV53" i="2" s="1"/>
  <c r="AJ58" i="2"/>
  <c r="AV58" i="2" s="1"/>
  <c r="AJ64" i="2"/>
  <c r="AV64" i="2" s="1"/>
  <c r="AJ94" i="2"/>
  <c r="AV94" i="2" s="1"/>
  <c r="AJ95" i="2"/>
  <c r="AV95" i="2" s="1"/>
  <c r="AJ111" i="2"/>
  <c r="AV111" i="2" s="1"/>
  <c r="AJ126" i="2"/>
  <c r="AV126" i="2" s="1"/>
  <c r="AJ135" i="2"/>
  <c r="AV135" i="2" s="1"/>
  <c r="AJ138" i="2"/>
  <c r="AV138" i="2" s="1"/>
  <c r="AJ163" i="2"/>
  <c r="AV163" i="2" s="1"/>
  <c r="AJ189" i="2"/>
  <c r="AV189" i="2" s="1"/>
  <c r="AJ207" i="2"/>
  <c r="AV207" i="2" s="1"/>
  <c r="AJ208" i="2"/>
  <c r="AV208" i="2" s="1"/>
  <c r="AJ213" i="2"/>
  <c r="AV213" i="2" s="1"/>
  <c r="AJ224" i="2"/>
  <c r="AV224" i="2" s="1"/>
  <c r="AJ237" i="2"/>
  <c r="AV237" i="2" s="1"/>
  <c r="AJ249" i="2"/>
  <c r="AV249" i="2" s="1"/>
  <c r="AJ254" i="2"/>
  <c r="AV254" i="2" s="1"/>
  <c r="AJ303" i="2"/>
  <c r="AV303" i="2" s="1"/>
  <c r="AJ307" i="2"/>
  <c r="AV307" i="2" s="1"/>
  <c r="AJ336" i="2"/>
  <c r="AV336" i="2" s="1"/>
  <c r="AJ340" i="2"/>
  <c r="AV340" i="2" s="1"/>
  <c r="AJ348" i="2"/>
  <c r="AV348" i="2" s="1"/>
  <c r="AJ353" i="2"/>
  <c r="AV353" i="2" s="1"/>
  <c r="AJ358" i="2"/>
  <c r="AV358" i="2" s="1"/>
  <c r="AJ139" i="2"/>
  <c r="AV139" i="2" s="1"/>
  <c r="AJ18" i="2"/>
  <c r="AV18" i="2" s="1"/>
  <c r="AJ30" i="2"/>
  <c r="AV30" i="2" s="1"/>
  <c r="AJ62" i="2"/>
  <c r="AV62" i="2" s="1"/>
  <c r="AJ73" i="2"/>
  <c r="AV73" i="2" s="1"/>
  <c r="AJ106" i="2"/>
  <c r="AV106" i="2" s="1"/>
  <c r="AJ130" i="2"/>
  <c r="AV130" i="2" s="1"/>
  <c r="AJ156" i="2"/>
  <c r="AV156" i="2" s="1"/>
  <c r="AJ158" i="2"/>
  <c r="AV158" i="2" s="1"/>
  <c r="AJ161" i="2"/>
  <c r="AV161" i="2" s="1"/>
  <c r="AJ166" i="2"/>
  <c r="AV166" i="2" s="1"/>
  <c r="AJ187" i="2"/>
  <c r="AV187" i="2" s="1"/>
  <c r="AJ198" i="2"/>
  <c r="AV198" i="2" s="1"/>
  <c r="AJ214" i="2"/>
  <c r="AV214" i="2" s="1"/>
  <c r="AJ242" i="2"/>
  <c r="AV242" i="2" s="1"/>
  <c r="AJ245" i="2"/>
  <c r="AV245" i="2" s="1"/>
  <c r="AJ255" i="2"/>
  <c r="AV255" i="2" s="1"/>
  <c r="AJ263" i="2"/>
  <c r="AV263" i="2" s="1"/>
  <c r="AJ280" i="2"/>
  <c r="AV280" i="2" s="1"/>
  <c r="AJ317" i="2"/>
  <c r="AV317" i="2" s="1"/>
  <c r="AJ321" i="2"/>
  <c r="AV321" i="2" s="1"/>
  <c r="AJ325" i="2"/>
  <c r="AV325" i="2" s="1"/>
  <c r="AJ357" i="2"/>
  <c r="AV357" i="2" s="1"/>
  <c r="AJ23" i="2"/>
  <c r="AV23" i="2" s="1"/>
  <c r="AJ32" i="2"/>
  <c r="AV32" i="2" s="1"/>
  <c r="AJ37" i="2"/>
  <c r="AV37" i="2" s="1"/>
  <c r="AJ5" i="2"/>
  <c r="AV5" i="2" s="1"/>
  <c r="AJ35" i="2"/>
  <c r="AV35" i="2" s="1"/>
  <c r="AJ52" i="2"/>
  <c r="AV52" i="2" s="1"/>
  <c r="AJ69" i="2"/>
  <c r="AV69" i="2" s="1"/>
  <c r="AJ119" i="2"/>
  <c r="AV119" i="2" s="1"/>
  <c r="AJ134" i="2"/>
  <c r="AV134" i="2" s="1"/>
  <c r="AJ147" i="2"/>
  <c r="AV147" i="2" s="1"/>
  <c r="AJ148" i="2"/>
  <c r="AV148" i="2" s="1"/>
  <c r="AJ152" i="2"/>
  <c r="AV152" i="2" s="1"/>
  <c r="AJ159" i="2"/>
  <c r="AV159" i="2" s="1"/>
  <c r="AJ176" i="2"/>
  <c r="AV176" i="2" s="1"/>
  <c r="AJ184" i="2"/>
  <c r="AV184" i="2" s="1"/>
  <c r="AJ246" i="2"/>
  <c r="AV246" i="2" s="1"/>
  <c r="AJ261" i="2"/>
  <c r="AV261" i="2" s="1"/>
  <c r="AJ339" i="2"/>
  <c r="AV339" i="2" s="1"/>
  <c r="AJ343" i="2"/>
  <c r="AV343" i="2" s="1"/>
  <c r="AJ347" i="2"/>
  <c r="AV347" i="2" s="1"/>
  <c r="AJ352" i="2"/>
  <c r="AV352" i="2" s="1"/>
  <c r="AJ65" i="2"/>
  <c r="AV65" i="2" s="1"/>
  <c r="AJ78" i="2"/>
  <c r="AV78" i="2" s="1"/>
  <c r="AJ116" i="2"/>
  <c r="AV116" i="2" s="1"/>
  <c r="AJ140" i="2"/>
  <c r="AV140" i="2" s="1"/>
  <c r="AJ144" i="2"/>
  <c r="AV144" i="2" s="1"/>
  <c r="AJ154" i="2"/>
  <c r="AV154" i="2" s="1"/>
  <c r="AJ197" i="2"/>
  <c r="AV197" i="2" s="1"/>
  <c r="AJ212" i="2"/>
  <c r="AV212" i="2" s="1"/>
  <c r="AJ216" i="2"/>
  <c r="AV216" i="2" s="1"/>
  <c r="AJ234" i="2"/>
  <c r="AV234" i="2" s="1"/>
  <c r="AJ248" i="2"/>
  <c r="AV248" i="2" s="1"/>
  <c r="AJ288" i="2"/>
  <c r="AV288" i="2" s="1"/>
  <c r="AJ320" i="2"/>
  <c r="AV320" i="2" s="1"/>
  <c r="AJ324" i="2"/>
  <c r="AV324" i="2" s="1"/>
  <c r="AJ335" i="2"/>
  <c r="AV335" i="2" s="1"/>
  <c r="AJ351" i="2"/>
  <c r="AV351" i="2" s="1"/>
  <c r="AJ356" i="2"/>
  <c r="AV356" i="2" s="1"/>
  <c r="AJ393" i="2"/>
  <c r="AV393" i="2" s="1"/>
  <c r="AJ19" i="2"/>
  <c r="AV19" i="2" s="1"/>
  <c r="AJ20" i="2"/>
  <c r="AV20" i="2" s="1"/>
  <c r="AJ28" i="2"/>
  <c r="AV28" i="2" s="1"/>
  <c r="AJ8" i="2"/>
  <c r="AV8" i="2" s="1"/>
  <c r="AJ12" i="2"/>
  <c r="AV12" i="2" s="1"/>
  <c r="AJ13" i="2"/>
  <c r="AV13" i="2" s="1"/>
  <c r="AJ16" i="2"/>
  <c r="AV16" i="2" s="1"/>
  <c r="AJ24" i="2"/>
  <c r="AV24" i="2" s="1"/>
  <c r="AJ38" i="2"/>
  <c r="AV38" i="2" s="1"/>
  <c r="AJ51" i="2"/>
  <c r="AV51" i="2" s="1"/>
  <c r="AJ57" i="2"/>
  <c r="AV57" i="2" s="1"/>
  <c r="AJ74" i="2"/>
  <c r="AV74" i="2" s="1"/>
  <c r="AJ107" i="2"/>
  <c r="AV107" i="2" s="1"/>
  <c r="AJ133" i="2"/>
  <c r="AV133" i="2" s="1"/>
  <c r="AJ155" i="2"/>
  <c r="AV155" i="2" s="1"/>
  <c r="AJ170" i="2"/>
  <c r="AV170" i="2" s="1"/>
  <c r="AJ199" i="2"/>
  <c r="AV199" i="2" s="1"/>
  <c r="AJ235" i="2"/>
  <c r="AV235" i="2" s="1"/>
  <c r="AJ236" i="2"/>
  <c r="AV236" i="2" s="1"/>
  <c r="AJ239" i="2"/>
  <c r="AV239" i="2" s="1"/>
  <c r="AJ243" i="2"/>
  <c r="AV243" i="2" s="1"/>
  <c r="AJ256" i="2"/>
  <c r="AV256" i="2" s="1"/>
  <c r="AJ289" i="2"/>
  <c r="AV289" i="2" s="1"/>
  <c r="AJ305" i="2"/>
  <c r="AV305" i="2" s="1"/>
  <c r="AJ328" i="2"/>
  <c r="AV328" i="2" s="1"/>
  <c r="AJ338" i="2"/>
  <c r="AV338" i="2" s="1"/>
  <c r="AJ342" i="2"/>
  <c r="AV342" i="2" s="1"/>
  <c r="AJ33" i="2"/>
  <c r="AV33" i="2" s="1"/>
  <c r="AJ43" i="2"/>
  <c r="AV43" i="2" s="1"/>
  <c r="AJ4" i="2"/>
  <c r="AV4" i="2" s="1"/>
  <c r="AJ6" i="2"/>
  <c r="AV6" i="2" s="1"/>
  <c r="AJ22" i="2"/>
  <c r="AV22" i="2" s="1"/>
  <c r="AJ26" i="2"/>
  <c r="AV26" i="2" s="1"/>
  <c r="AJ27" i="2"/>
  <c r="AV27" i="2" s="1"/>
  <c r="AJ31" i="2"/>
  <c r="AV31" i="2" s="1"/>
  <c r="AJ36" i="2"/>
  <c r="AV36" i="2" s="1"/>
  <c r="AJ39" i="2"/>
  <c r="AV39" i="2" s="1"/>
  <c r="AJ41" i="2"/>
  <c r="AV41" i="2" s="1"/>
  <c r="AJ42" i="2"/>
  <c r="AV42" i="2" s="1"/>
  <c r="AJ45" i="2"/>
  <c r="AV45" i="2" s="1"/>
  <c r="AJ48" i="2"/>
  <c r="AV48" i="2" s="1"/>
  <c r="AF70" i="2"/>
  <c r="AJ70" i="2" s="1"/>
  <c r="AV70" i="2" s="1"/>
  <c r="AJ103" i="2"/>
  <c r="AV103" i="2" s="1"/>
  <c r="AJ110" i="2"/>
  <c r="AV110" i="2" s="1"/>
  <c r="AJ112" i="2"/>
  <c r="AV112" i="2" s="1"/>
  <c r="AJ125" i="2"/>
  <c r="AV125" i="2" s="1"/>
  <c r="AJ129" i="2"/>
  <c r="AV129" i="2" s="1"/>
  <c r="AJ151" i="2"/>
  <c r="AV151" i="2" s="1"/>
  <c r="AJ153" i="2"/>
  <c r="AV153" i="2" s="1"/>
  <c r="AJ171" i="2"/>
  <c r="AV171" i="2" s="1"/>
  <c r="AJ175" i="2"/>
  <c r="AV175" i="2" s="1"/>
  <c r="AJ179" i="2"/>
  <c r="AV179" i="2" s="1"/>
  <c r="AJ185" i="2"/>
  <c r="AV185" i="2" s="1"/>
  <c r="AJ226" i="2"/>
  <c r="AV226" i="2" s="1"/>
  <c r="AJ262" i="2"/>
  <c r="AV262" i="2" s="1"/>
  <c r="AJ272" i="2"/>
  <c r="AV272" i="2" s="1"/>
  <c r="AJ301" i="2"/>
  <c r="AV301" i="2" s="1"/>
  <c r="AJ302" i="2"/>
  <c r="AV302" i="2" s="1"/>
  <c r="AJ319" i="2"/>
  <c r="AV319" i="2" s="1"/>
  <c r="AJ323" i="2"/>
  <c r="AV323" i="2" s="1"/>
  <c r="AJ350" i="2"/>
  <c r="AV350" i="2" s="1"/>
  <c r="AJ355" i="2"/>
  <c r="AV355" i="2" s="1"/>
  <c r="AJ21" i="2"/>
  <c r="AV21" i="2" s="1"/>
  <c r="AJ40" i="2"/>
  <c r="AV40" i="2" s="1"/>
  <c r="AJ25" i="2"/>
  <c r="AV25" i="2" s="1"/>
  <c r="AJ11" i="2"/>
  <c r="AV11" i="2" s="1"/>
  <c r="AJ97" i="2"/>
  <c r="AV97" i="2" s="1"/>
  <c r="AJ99" i="2"/>
  <c r="AV99" i="2" s="1"/>
  <c r="AJ109" i="2"/>
  <c r="AV109" i="2" s="1"/>
  <c r="AJ114" i="2"/>
  <c r="AV114" i="2" s="1"/>
  <c r="AJ127" i="2"/>
  <c r="AV127" i="2" s="1"/>
  <c r="AJ132" i="2"/>
  <c r="AV132" i="2" s="1"/>
  <c r="AJ136" i="2"/>
  <c r="AV136" i="2" s="1"/>
  <c r="AJ141" i="2"/>
  <c r="AV141" i="2" s="1"/>
  <c r="AJ142" i="2"/>
  <c r="AV142" i="2" s="1"/>
  <c r="AJ157" i="2"/>
  <c r="AV157" i="2" s="1"/>
  <c r="AJ172" i="2"/>
  <c r="AV172" i="2" s="1"/>
  <c r="AJ182" i="2"/>
  <c r="AV182" i="2" s="1"/>
  <c r="AJ186" i="2"/>
  <c r="AV186" i="2" s="1"/>
  <c r="AJ210" i="2"/>
  <c r="AV210" i="2" s="1"/>
  <c r="AJ247" i="2"/>
  <c r="AV247" i="2" s="1"/>
  <c r="AJ290" i="2"/>
  <c r="AV290" i="2" s="1"/>
  <c r="AJ292" i="2"/>
  <c r="AV292" i="2" s="1"/>
  <c r="AJ345" i="2"/>
  <c r="AV345" i="2" s="1"/>
  <c r="AJ47" i="2"/>
  <c r="AV47" i="2" s="1"/>
  <c r="AJ49" i="2"/>
  <c r="AV49" i="2" s="1"/>
  <c r="AJ60" i="2"/>
  <c r="AV60" i="2" s="1"/>
  <c r="AJ79" i="2"/>
  <c r="AV79" i="2" s="1"/>
  <c r="AJ101" i="2"/>
  <c r="AV101" i="2" s="1"/>
  <c r="AJ120" i="2"/>
  <c r="AV120" i="2" s="1"/>
  <c r="AJ145" i="2"/>
  <c r="AV145" i="2" s="1"/>
  <c r="AJ149" i="2"/>
  <c r="AV149" i="2" s="1"/>
  <c r="AJ257" i="2"/>
  <c r="AV257" i="2" s="1"/>
  <c r="AJ294" i="2"/>
  <c r="AV294" i="2" s="1"/>
  <c r="AJ310" i="2"/>
  <c r="AV310" i="2" s="1"/>
  <c r="AJ83" i="2"/>
  <c r="AV83" i="2" s="1"/>
  <c r="AJ85" i="2"/>
  <c r="AV85" i="2" s="1"/>
  <c r="AJ87" i="2"/>
  <c r="AV87" i="2" s="1"/>
  <c r="AJ108" i="2"/>
  <c r="AV108" i="2" s="1"/>
  <c r="AJ113" i="2"/>
  <c r="AV113" i="2" s="1"/>
  <c r="AJ160" i="2"/>
  <c r="AV160" i="2" s="1"/>
  <c r="AJ168" i="2"/>
  <c r="AV168" i="2" s="1"/>
  <c r="AJ173" i="2"/>
  <c r="AV173" i="2" s="1"/>
  <c r="AJ180" i="2"/>
  <c r="AV180" i="2" s="1"/>
  <c r="AJ181" i="2"/>
  <c r="AV181" i="2" s="1"/>
  <c r="AJ209" i="2"/>
  <c r="AV209" i="2" s="1"/>
  <c r="AJ252" i="2"/>
  <c r="AV252" i="2" s="1"/>
  <c r="AJ270" i="2"/>
  <c r="AV270" i="2" s="1"/>
  <c r="AJ304" i="2"/>
  <c r="AV304" i="2" s="1"/>
  <c r="AJ392" i="2"/>
  <c r="AV392" i="2" s="1"/>
  <c r="AJ46" i="2"/>
  <c r="AV46" i="2" s="1"/>
  <c r="AJ63" i="2"/>
  <c r="AV63" i="2" s="1"/>
  <c r="AJ68" i="2"/>
  <c r="AV68" i="2" s="1"/>
  <c r="AJ102" i="2"/>
  <c r="AV102" i="2" s="1"/>
  <c r="AJ104" i="2"/>
  <c r="AV104" i="2" s="1"/>
  <c r="AJ115" i="2"/>
  <c r="AV115" i="2" s="1"/>
  <c r="AJ117" i="2"/>
  <c r="AV117" i="2" s="1"/>
  <c r="AJ183" i="2"/>
  <c r="AV183" i="2" s="1"/>
  <c r="AJ211" i="2"/>
  <c r="AV211" i="2" s="1"/>
  <c r="AJ215" i="2"/>
  <c r="AV215" i="2" s="1"/>
  <c r="AJ223" i="2"/>
  <c r="AV223" i="2" s="1"/>
  <c r="AJ225" i="2"/>
  <c r="AV225" i="2" s="1"/>
  <c r="AJ238" i="2"/>
  <c r="AV238" i="2" s="1"/>
  <c r="AJ240" i="2"/>
  <c r="AV240" i="2" s="1"/>
  <c r="AJ293" i="2"/>
  <c r="AV293" i="2" s="1"/>
  <c r="AJ308" i="2"/>
  <c r="AV308" i="2" s="1"/>
  <c r="AJ346" i="2"/>
  <c r="AV346" i="2" s="1"/>
  <c r="AJ55" i="2"/>
  <c r="AV55" i="2" s="1"/>
  <c r="AJ61" i="2"/>
  <c r="AV61" i="2" s="1"/>
  <c r="AJ96" i="2"/>
  <c r="AV96" i="2" s="1"/>
  <c r="AJ44" i="2"/>
  <c r="AV44" i="2" s="1"/>
  <c r="AJ50" i="2"/>
  <c r="AV50" i="2" s="1"/>
  <c r="AJ72" i="2"/>
  <c r="AV72" i="2" s="1"/>
  <c r="AJ77" i="2"/>
  <c r="AV77" i="2" s="1"/>
  <c r="AJ84" i="2"/>
  <c r="AV84" i="2" s="1"/>
  <c r="AJ88" i="2"/>
  <c r="AV88" i="2" s="1"/>
  <c r="AJ150" i="2"/>
  <c r="AV150" i="2" s="1"/>
  <c r="AJ169" i="2"/>
  <c r="AV169" i="2" s="1"/>
  <c r="AJ200" i="2"/>
  <c r="AV200" i="2" s="1"/>
  <c r="AJ253" i="2"/>
  <c r="AV253" i="2" s="1"/>
  <c r="AJ82" i="2"/>
  <c r="AV82" i="2" s="1"/>
  <c r="AJ105" i="2"/>
  <c r="AV105" i="2" s="1"/>
  <c r="AJ121" i="2"/>
  <c r="AV121" i="2" s="1"/>
  <c r="AJ123" i="2"/>
  <c r="AV123" i="2" s="1"/>
  <c r="AJ128" i="2"/>
  <c r="AV128" i="2" s="1"/>
  <c r="AJ137" i="2"/>
  <c r="AV137" i="2" s="1"/>
  <c r="AJ143" i="2"/>
  <c r="AV143" i="2" s="1"/>
  <c r="AJ174" i="2"/>
  <c r="AV174" i="2" s="1"/>
  <c r="AJ177" i="2"/>
  <c r="AV177" i="2" s="1"/>
  <c r="AJ190" i="2"/>
  <c r="AV190" i="2" s="1"/>
  <c r="AJ258" i="2"/>
  <c r="AV258" i="2" s="1"/>
  <c r="AJ271" i="2"/>
  <c r="AV271" i="2" s="1"/>
  <c r="AJ306" i="2"/>
  <c r="AV306" i="2" s="1"/>
  <c r="AN401" i="3" l="1"/>
  <c r="AW392" i="2"/>
  <c r="BP404" i="3"/>
  <c r="BS34" i="3"/>
  <c r="AZ282" i="3"/>
  <c r="AS274" i="3"/>
  <c r="BS6" i="3"/>
  <c r="BD282" i="3"/>
  <c r="AO282" i="3"/>
  <c r="E524" i="3"/>
  <c r="E626" i="3"/>
  <c r="BS139" i="3"/>
  <c r="E474" i="3"/>
  <c r="E527" i="3"/>
  <c r="BS180" i="3"/>
  <c r="AN280" i="3"/>
  <c r="BS76" i="3"/>
  <c r="BS256" i="3"/>
  <c r="BS64" i="3"/>
  <c r="E520" i="3"/>
  <c r="AZ274" i="3"/>
  <c r="E625" i="3"/>
  <c r="BS73" i="3"/>
  <c r="E550" i="3"/>
  <c r="BS236" i="3"/>
  <c r="BS359" i="3"/>
  <c r="BS103" i="3"/>
  <c r="E522" i="3"/>
  <c r="AV282" i="3"/>
  <c r="BS347" i="3"/>
  <c r="BS353" i="3"/>
  <c r="BS327" i="3"/>
  <c r="BS81" i="3"/>
  <c r="E546" i="3"/>
  <c r="E631" i="3"/>
  <c r="BS4" i="3"/>
  <c r="BS358" i="3"/>
  <c r="BS346" i="3"/>
  <c r="BJ296" i="3"/>
  <c r="BJ274" i="3"/>
  <c r="BS8" i="3"/>
  <c r="BS255" i="3"/>
  <c r="BS251" i="3"/>
  <c r="E511" i="3"/>
  <c r="BS107" i="3"/>
  <c r="BS98" i="3"/>
  <c r="E628" i="3"/>
  <c r="E457" i="3"/>
  <c r="BS260" i="3"/>
  <c r="BS261" i="3"/>
  <c r="E539" i="3"/>
  <c r="BS271" i="3"/>
  <c r="BP282" i="3"/>
  <c r="BS323" i="3"/>
  <c r="BS303" i="3"/>
  <c r="BS295" i="3"/>
  <c r="BS246" i="3"/>
  <c r="AS228" i="3"/>
  <c r="BS172" i="3"/>
  <c r="BS262" i="3"/>
  <c r="E472" i="3"/>
  <c r="BS65" i="3"/>
  <c r="BS36" i="3"/>
  <c r="BS102" i="3"/>
  <c r="BS101" i="3"/>
  <c r="BS78" i="3"/>
  <c r="BS336" i="3"/>
  <c r="BS156" i="3"/>
  <c r="AS202" i="3"/>
  <c r="BS99" i="3"/>
  <c r="BS30" i="3"/>
  <c r="E481" i="3"/>
  <c r="BS19" i="3"/>
  <c r="BS77" i="3"/>
  <c r="BS25" i="3"/>
  <c r="BS28" i="3"/>
  <c r="BS5" i="3"/>
  <c r="BS143" i="3"/>
  <c r="BS42" i="3"/>
  <c r="BS281" i="3"/>
  <c r="BS239" i="3"/>
  <c r="BS355" i="3"/>
  <c r="E540" i="3"/>
  <c r="BP360" i="3"/>
  <c r="BS305" i="3"/>
  <c r="E537" i="3"/>
  <c r="BS132" i="3"/>
  <c r="BS307" i="3"/>
  <c r="BS341" i="3"/>
  <c r="BS127" i="3"/>
  <c r="BS104" i="3"/>
  <c r="BD274" i="3"/>
  <c r="BS280" i="3"/>
  <c r="BS100" i="3"/>
  <c r="BS22" i="3"/>
  <c r="E456" i="3"/>
  <c r="BS48" i="3"/>
  <c r="BS39" i="3"/>
  <c r="BS80" i="3"/>
  <c r="E500" i="3"/>
  <c r="BS32" i="3"/>
  <c r="BS69" i="3"/>
  <c r="E514" i="3"/>
  <c r="BS291" i="3"/>
  <c r="BS293" i="3"/>
  <c r="BP296" i="3"/>
  <c r="BS157" i="3"/>
  <c r="BS57" i="3"/>
  <c r="BS95" i="3"/>
  <c r="BS67" i="3"/>
  <c r="BS53" i="3"/>
  <c r="BS13" i="3"/>
  <c r="BS7" i="3"/>
  <c r="AO202" i="3"/>
  <c r="BS177" i="3"/>
  <c r="BS148" i="3"/>
  <c r="BS66" i="3"/>
  <c r="AV330" i="3"/>
  <c r="BS83" i="3"/>
  <c r="BS169" i="3"/>
  <c r="AO228" i="3"/>
  <c r="BS213" i="3"/>
  <c r="BS142" i="3"/>
  <c r="BS11" i="3"/>
  <c r="BS356" i="3"/>
  <c r="BS163" i="3"/>
  <c r="AV296" i="3"/>
  <c r="BS401" i="3"/>
  <c r="BS404" i="3" s="1"/>
  <c r="BS138" i="3"/>
  <c r="BS118" i="3"/>
  <c r="BS181" i="3"/>
  <c r="BS145" i="3"/>
  <c r="BS349" i="3"/>
  <c r="AZ360" i="3"/>
  <c r="AO312" i="3"/>
  <c r="BS253" i="3"/>
  <c r="BS357" i="3"/>
  <c r="E507" i="3"/>
  <c r="BS135" i="3"/>
  <c r="BS86" i="3"/>
  <c r="BS14" i="3"/>
  <c r="BS348" i="3"/>
  <c r="BS58" i="3"/>
  <c r="BS215" i="3"/>
  <c r="BS147" i="3"/>
  <c r="BS321" i="3"/>
  <c r="BP228" i="3"/>
  <c r="AS296" i="3"/>
  <c r="BS114" i="3"/>
  <c r="BS49" i="3"/>
  <c r="BS21" i="3"/>
  <c r="BS250" i="3"/>
  <c r="AZ202" i="3"/>
  <c r="BS174" i="3"/>
  <c r="E627" i="3"/>
  <c r="BS343" i="3"/>
  <c r="E579" i="3"/>
  <c r="BS133" i="3"/>
  <c r="BS41" i="3"/>
  <c r="BS273" i="3"/>
  <c r="BS329" i="3"/>
  <c r="BS340" i="3"/>
  <c r="E548" i="3"/>
  <c r="BS264" i="3"/>
  <c r="BS226" i="3"/>
  <c r="BS325" i="3"/>
  <c r="AS330" i="3"/>
  <c r="BP218" i="3"/>
  <c r="BS129" i="3"/>
  <c r="BS116" i="3"/>
  <c r="BS122" i="3"/>
  <c r="BS311" i="3"/>
  <c r="BS342" i="3"/>
  <c r="E573" i="3"/>
  <c r="BS350" i="3"/>
  <c r="BS294" i="3"/>
  <c r="E561" i="3"/>
  <c r="BS212" i="3"/>
  <c r="BS200" i="3"/>
  <c r="BS151" i="3"/>
  <c r="BS37" i="3"/>
  <c r="BS16" i="3"/>
  <c r="BS338" i="3"/>
  <c r="E458" i="3"/>
  <c r="BS344" i="3"/>
  <c r="E560" i="3"/>
  <c r="BS178" i="3"/>
  <c r="BS182" i="3"/>
  <c r="BS187" i="3"/>
  <c r="BS140" i="3"/>
  <c r="BS117" i="3"/>
  <c r="BS74" i="3"/>
  <c r="BS150" i="3"/>
  <c r="BS63" i="3"/>
  <c r="BS27" i="3"/>
  <c r="BS345" i="3"/>
  <c r="BS318" i="3"/>
  <c r="E484" i="3"/>
  <c r="BD330" i="3"/>
  <c r="E535" i="3"/>
  <c r="BS240" i="3"/>
  <c r="AS360" i="3"/>
  <c r="BS173" i="3"/>
  <c r="BS162" i="3"/>
  <c r="BS115" i="3"/>
  <c r="BS154" i="3"/>
  <c r="BS155" i="3"/>
  <c r="BS35" i="3"/>
  <c r="BS29" i="3"/>
  <c r="BS72" i="3"/>
  <c r="BS50" i="3"/>
  <c r="BS23" i="3"/>
  <c r="BJ89" i="3"/>
  <c r="BS254" i="3"/>
  <c r="BS201" i="3"/>
  <c r="BP274" i="3"/>
  <c r="BS210" i="3"/>
  <c r="BS184" i="3"/>
  <c r="BJ218" i="3"/>
  <c r="BS84" i="3"/>
  <c r="BS149" i="3"/>
  <c r="BS38" i="3"/>
  <c r="BS55" i="3"/>
  <c r="E408" i="3"/>
  <c r="BS402" i="3"/>
  <c r="AO274" i="3"/>
  <c r="AV312" i="3"/>
  <c r="BS238" i="3"/>
  <c r="BS224" i="3"/>
  <c r="E471" i="3"/>
  <c r="BS82" i="3"/>
  <c r="BS144" i="3"/>
  <c r="BS128" i="3"/>
  <c r="BS124" i="3"/>
  <c r="BS166" i="3"/>
  <c r="BS119" i="3"/>
  <c r="BS123" i="3"/>
  <c r="BS130" i="3"/>
  <c r="BS111" i="3"/>
  <c r="BS326" i="3"/>
  <c r="BS324" i="3"/>
  <c r="AZ312" i="3"/>
  <c r="BS248" i="3"/>
  <c r="BS245" i="3"/>
  <c r="BS141" i="3"/>
  <c r="BS75" i="3"/>
  <c r="BS45" i="3"/>
  <c r="BS54" i="3"/>
  <c r="BS68" i="3"/>
  <c r="BS339" i="3"/>
  <c r="BS308" i="3"/>
  <c r="E534" i="3"/>
  <c r="BD312" i="3"/>
  <c r="E508" i="3"/>
  <c r="BS227" i="3"/>
  <c r="E488" i="3"/>
  <c r="E475" i="3"/>
  <c r="BD296" i="3"/>
  <c r="BS244" i="3"/>
  <c r="E468" i="3"/>
  <c r="BS137" i="3"/>
  <c r="BS52" i="3"/>
  <c r="E435" i="3"/>
  <c r="BS40" i="3"/>
  <c r="BS47" i="3"/>
  <c r="BS20" i="3"/>
  <c r="BS18" i="3"/>
  <c r="BS46" i="3"/>
  <c r="I367" i="3"/>
  <c r="BS292" i="3"/>
  <c r="BD228" i="3"/>
  <c r="BS179" i="3"/>
  <c r="BS175" i="3"/>
  <c r="BS110" i="3"/>
  <c r="BS112" i="3"/>
  <c r="BS26" i="3"/>
  <c r="BS322" i="3"/>
  <c r="BS186" i="3"/>
  <c r="BS352" i="3"/>
  <c r="BS247" i="3"/>
  <c r="BS214" i="3"/>
  <c r="BD89" i="3"/>
  <c r="BS31" i="3"/>
  <c r="BS33" i="3"/>
  <c r="BS263" i="3"/>
  <c r="E563" i="3"/>
  <c r="BS235" i="3"/>
  <c r="BS43" i="3"/>
  <c r="BS44" i="3"/>
  <c r="BS289" i="3"/>
  <c r="BS216" i="3"/>
  <c r="BS164" i="3"/>
  <c r="BS152" i="3"/>
  <c r="BS85" i="3"/>
  <c r="E523" i="3"/>
  <c r="BS61" i="3"/>
  <c r="BS328" i="3"/>
  <c r="BP312" i="3"/>
  <c r="E562" i="3"/>
  <c r="BS288" i="3"/>
  <c r="BS165" i="3"/>
  <c r="BS109" i="3"/>
  <c r="BS217" i="3"/>
  <c r="E576" i="3"/>
  <c r="E645" i="3"/>
  <c r="E665" i="3" s="1"/>
  <c r="BS167" i="3"/>
  <c r="E455" i="3"/>
  <c r="BS125" i="3"/>
  <c r="BS88" i="3"/>
  <c r="BS79" i="3"/>
  <c r="BS60" i="3"/>
  <c r="BS24" i="3"/>
  <c r="BS59" i="3"/>
  <c r="BS97" i="3"/>
  <c r="BS17" i="3"/>
  <c r="BS306" i="3"/>
  <c r="BS56" i="3"/>
  <c r="E513" i="3"/>
  <c r="E572" i="3"/>
  <c r="BS243" i="3"/>
  <c r="BS351" i="3"/>
  <c r="BS126" i="3"/>
  <c r="BS96" i="3"/>
  <c r="E536" i="3"/>
  <c r="BS302" i="3"/>
  <c r="AO330" i="3"/>
  <c r="BS259" i="3"/>
  <c r="E448" i="3"/>
  <c r="BS161" i="3"/>
  <c r="BS208" i="3"/>
  <c r="BS170" i="3"/>
  <c r="E553" i="3"/>
  <c r="BS189" i="3"/>
  <c r="BS158" i="3"/>
  <c r="AO265" i="3"/>
  <c r="BS185" i="3"/>
  <c r="BS176" i="3"/>
  <c r="BS183" i="3"/>
  <c r="BS304" i="3"/>
  <c r="E496" i="3"/>
  <c r="BS159" i="3"/>
  <c r="BS241" i="3"/>
  <c r="AS89" i="3"/>
  <c r="BS134" i="3"/>
  <c r="BS108" i="3"/>
  <c r="AZ330" i="3"/>
  <c r="AN271" i="3"/>
  <c r="BS191" i="3"/>
  <c r="BS209" i="3"/>
  <c r="AN224" i="3"/>
  <c r="BS225" i="3"/>
  <c r="AO192" i="3"/>
  <c r="BS153" i="3"/>
  <c r="E574" i="3"/>
  <c r="E559" i="3"/>
  <c r="E547" i="3"/>
  <c r="BJ192" i="3"/>
  <c r="BJ202" i="3"/>
  <c r="E445" i="3"/>
  <c r="E431" i="3"/>
  <c r="BS70" i="3"/>
  <c r="E414" i="3"/>
  <c r="AS312" i="3"/>
  <c r="AO296" i="3"/>
  <c r="AN208" i="3"/>
  <c r="BS199" i="3"/>
  <c r="BS168" i="3"/>
  <c r="E443" i="3"/>
  <c r="AZ192" i="3"/>
  <c r="E442" i="3"/>
  <c r="AZ89" i="3"/>
  <c r="BS12" i="3"/>
  <c r="AZ228" i="3"/>
  <c r="E510" i="3"/>
  <c r="BS120" i="3"/>
  <c r="E494" i="3"/>
  <c r="BS252" i="3"/>
  <c r="AN288" i="3"/>
  <c r="AV202" i="3"/>
  <c r="E446" i="3"/>
  <c r="AV192" i="3"/>
  <c r="AO89" i="3"/>
  <c r="AN4" i="3"/>
  <c r="AN336" i="3"/>
  <c r="BS242" i="3"/>
  <c r="AS192" i="3"/>
  <c r="BS320" i="3"/>
  <c r="BS337" i="3"/>
  <c r="E549" i="3"/>
  <c r="BJ265" i="3"/>
  <c r="AZ218" i="3"/>
  <c r="BJ228" i="3"/>
  <c r="AN198" i="3"/>
  <c r="BS188" i="3"/>
  <c r="BS160" i="3"/>
  <c r="E432" i="3"/>
  <c r="E429" i="3"/>
  <c r="E430" i="3"/>
  <c r="E575" i="3"/>
  <c r="E526" i="3"/>
  <c r="BJ282" i="3"/>
  <c r="BS319" i="3"/>
  <c r="BS258" i="3"/>
  <c r="E461" i="3"/>
  <c r="BS87" i="3"/>
  <c r="BS121" i="3"/>
  <c r="BS9" i="3"/>
  <c r="BS136" i="3"/>
  <c r="BS105" i="3"/>
  <c r="BS354" i="3"/>
  <c r="BS257" i="3"/>
  <c r="AO218" i="3"/>
  <c r="E469" i="3"/>
  <c r="AS218" i="3"/>
  <c r="BS237" i="3"/>
  <c r="E482" i="3"/>
  <c r="BS211" i="3"/>
  <c r="E433" i="3"/>
  <c r="BP265" i="3"/>
  <c r="E459" i="3"/>
  <c r="BD202" i="3"/>
  <c r="E497" i="3"/>
  <c r="AZ265" i="3"/>
  <c r="BS62" i="3"/>
  <c r="BS15" i="3"/>
  <c r="BD360" i="3"/>
  <c r="BS272" i="3"/>
  <c r="BS249" i="3"/>
  <c r="BS290" i="3"/>
  <c r="E501" i="3"/>
  <c r="BD265" i="3"/>
  <c r="BP202" i="3"/>
  <c r="BS190" i="3"/>
  <c r="AN234" i="3"/>
  <c r="E470" i="3"/>
  <c r="AV218" i="3"/>
  <c r="E444" i="3"/>
  <c r="BS106" i="3"/>
  <c r="BS234" i="3"/>
  <c r="E498" i="3"/>
  <c r="BS198" i="3"/>
  <c r="AV265" i="3"/>
  <c r="BS71" i="3"/>
  <c r="BD192" i="3"/>
  <c r="AN318" i="3"/>
  <c r="AO360" i="3"/>
  <c r="AN302" i="3"/>
  <c r="BS310" i="3"/>
  <c r="E533" i="3"/>
  <c r="AZ296" i="3"/>
  <c r="E485" i="3"/>
  <c r="E495" i="3"/>
  <c r="AS265" i="3"/>
  <c r="E462" i="3"/>
  <c r="BS146" i="3"/>
  <c r="BP192" i="3"/>
  <c r="BS51" i="3"/>
  <c r="E449" i="3"/>
  <c r="BS10" i="3"/>
  <c r="BP89" i="3"/>
  <c r="AV360" i="3"/>
  <c r="BS309" i="3"/>
  <c r="E566" i="3"/>
  <c r="E521" i="3"/>
  <c r="AS282" i="3"/>
  <c r="E509" i="3"/>
  <c r="AV274" i="3"/>
  <c r="BD218" i="3"/>
  <c r="BS131" i="3"/>
  <c r="AN95" i="3"/>
  <c r="BS113" i="3"/>
  <c r="E436" i="3"/>
  <c r="AV89" i="3"/>
  <c r="BP330" i="3"/>
  <c r="E483" i="3"/>
  <c r="AV228" i="3"/>
  <c r="BS171" i="3"/>
  <c r="AW197" i="2"/>
  <c r="AW335" i="2"/>
  <c r="AW287" i="2"/>
  <c r="AW233" i="2"/>
  <c r="AW279" i="2"/>
  <c r="AW94" i="2"/>
  <c r="AW207" i="2"/>
  <c r="AW301" i="2"/>
  <c r="AW4" i="2"/>
  <c r="AW317" i="2"/>
  <c r="AW270" i="2"/>
  <c r="AW223" i="2"/>
  <c r="E409" i="3" l="1"/>
  <c r="E412" i="3"/>
  <c r="E410" i="3"/>
  <c r="BS282" i="3"/>
  <c r="E632" i="3"/>
  <c r="E664" i="3" s="1"/>
  <c r="BS274" i="3"/>
  <c r="E476" i="3"/>
  <c r="E652" i="3" s="1"/>
  <c r="BS296" i="3"/>
  <c r="BS202" i="3"/>
  <c r="BS228" i="3"/>
  <c r="BS330" i="3"/>
  <c r="E580" i="3"/>
  <c r="E660" i="3" s="1"/>
  <c r="BS360" i="3"/>
  <c r="E502" i="3"/>
  <c r="E654" i="3" s="1"/>
  <c r="BS265" i="3"/>
  <c r="E515" i="3"/>
  <c r="E655" i="3" s="1"/>
  <c r="E415" i="3"/>
  <c r="E567" i="3"/>
  <c r="E659" i="3" s="1"/>
  <c r="E528" i="3"/>
  <c r="E656" i="3" s="1"/>
  <c r="BS312" i="3"/>
  <c r="BS218" i="3"/>
  <c r="E554" i="3"/>
  <c r="E658" i="3" s="1"/>
  <c r="BS192" i="3"/>
  <c r="E541" i="3"/>
  <c r="E657" i="3" s="1"/>
  <c r="E489" i="3"/>
  <c r="E653" i="3" s="1"/>
  <c r="E416" i="3"/>
  <c r="BS89" i="3"/>
  <c r="E463" i="3"/>
  <c r="E651" i="3" s="1"/>
  <c r="E411" i="3"/>
  <c r="E413" i="3"/>
  <c r="E450" i="3"/>
  <c r="E650" i="3" s="1"/>
  <c r="E437" i="3"/>
  <c r="E649" i="3" s="1"/>
  <c r="AZ2" i="2"/>
  <c r="E417" i="3" l="1"/>
  <c r="E666" i="3"/>
</calcChain>
</file>

<file path=xl/comments1.xml><?xml version="1.0" encoding="utf-8"?>
<comments xmlns="http://schemas.openxmlformats.org/spreadsheetml/2006/main">
  <authors>
    <author>Daniela Orjuela Mejia</author>
  </authors>
  <commentList>
    <comment ref="AQ5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ES COMPARABLE POR CAMBIO DE ESPECIFICACION TECNICA </t>
        </r>
      </text>
    </comment>
    <comment ref="AR5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ES COMPARABLE POR CAMBIO DE ESPECIFICACION TECNICA </t>
        </r>
      </text>
    </comment>
    <comment ref="AR6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SE ELIMINA VALOR POR ARTIFICALMENTE ALTO, SUPERA LOS 800 MIL PESOS </t>
        </r>
      </text>
    </comment>
    <comment ref="AR8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SE ELIMINA POR ARTIFICIALMENTE BAJO, VALOR DE 145,000</t>
        </r>
      </text>
    </comment>
    <comment ref="AL9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SE ELIMINA VALOR POR ARTIFICIALMENTE ALTO, SUPERA LO 416.000</t>
        </r>
      </text>
    </comment>
    <comment ref="AQ9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ES COMPARABLE POR CAMBIO DE ESPECIFICACION TECNICA </t>
        </r>
      </text>
    </comment>
    <comment ref="AR9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ES COMPARABLE POR CAMBIO DE ESPECIFICACION TECNICA </t>
        </r>
      </text>
    </comment>
    <comment ref="AL10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SE ELIMINA VALOR POR ARTIFICIALMENTE ALTO, SUPERA EL 1,112,000</t>
        </r>
      </text>
    </comment>
    <comment ref="AQ10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ES COMPARABLE POR CAMBIO DE ESPECIFICACION TECNICA </t>
        </r>
      </text>
    </comment>
    <comment ref="AR10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ES COMPARABLE POR CAMBIO DE ESPECIFICACION TECNICA </t>
        </r>
      </text>
    </comment>
    <comment ref="AL11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SE ELIMINA VALOR POR ARTIFICIALMENTE ALTO, SUPERA EL 1,072,000</t>
        </r>
      </text>
    </comment>
    <comment ref="AQ11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ES COMPARABLE POR CAMBIO DE ESPECIFICACION TECNICA </t>
        </r>
      </text>
    </comment>
    <comment ref="AR11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ES COMPARABLE POR CAMBIO DE ESPECIFICACION TECNICA </t>
        </r>
      </text>
    </comment>
    <comment ref="AM12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DE ACUERDO A LO QUE INDICA EL AREA TECNICA</t>
        </r>
      </text>
    </comment>
    <comment ref="AR12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SE ELIMINA VALOR POR ARTIFICIALMENTE ALTO, SUPER EL 1,063</t>
        </r>
      </text>
    </comment>
    <comment ref="AQ13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ES COMPARABLE POR CAMBIO DE ESPECIFICACION TECNICA </t>
        </r>
      </text>
    </comment>
    <comment ref="AR13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ES COMPARABLE POR CAMBIO DE ESPECIFICACION TECNICA </t>
        </r>
      </text>
    </comment>
    <comment ref="AM14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DE ACUERDO A LO QUE INDICA EL AREA TECNICA</t>
        </r>
      </text>
    </comment>
    <comment ref="AR14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SE ELIMINA VALOR POR ARTIFICIALMENTE ALTO, SUPERA LOS 767</t>
        </r>
      </text>
    </comment>
    <comment ref="AR16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SE ELIMINA VALOR POR ARTIFICIALMENTE ALTO, SUPERA EL 1,679</t>
        </r>
      </text>
    </comment>
    <comment ref="AQ17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ES COMPARABLE POR CAMBIO DE ESPECIFICACION TECNICA </t>
        </r>
      </text>
    </comment>
    <comment ref="AR17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ES COMPARABLE POR CAMBIO DE ESPECIFICACION TECNICA </t>
        </r>
      </text>
    </comment>
    <comment ref="AL18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DE ACUERDO A LO QUE INDICA EL AREA TECNICA</t>
        </r>
      </text>
    </comment>
    <comment ref="AR18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SE ELIMINA VALOR POR ARTIFICIALMENTE ALTO, SUPERA LOS 848</t>
        </r>
      </text>
    </comment>
    <comment ref="AL19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SE ELIMINA VALOR POR ARTIFICIALMENTE ALTO, SUPERA LOS 965</t>
        </r>
      </text>
    </comment>
    <comment ref="AL20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DE ACUERDO A LO QUE INDICA EL AREA TECNICA</t>
        </r>
      </text>
    </comment>
    <comment ref="AR20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SE ELIMINA VALOR POR ARTIFICIALMENTE ALTO, SUPERA EL 1,544</t>
        </r>
      </text>
    </comment>
    <comment ref="AQ21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ES COMPARABLE POR CAMBIO DE ESPECIFICACION TECNICA </t>
        </r>
      </text>
    </comment>
    <comment ref="AR21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ES COMPARABLE POR CAMBIO DE ESPECIFICACION TECNICA </t>
        </r>
      </text>
    </comment>
    <comment ref="AQ22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ES COMPARABLE POR CAMBIO DE ESPECIFICACION TECNICA </t>
        </r>
      </text>
    </comment>
    <comment ref="AR22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ES COMPARABLE POR CAMBIO DE ESPECIFICACION TECNICA </t>
        </r>
      </text>
    </comment>
    <comment ref="AQ23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ES COMPARABLE POR CAMBIO DE ESPECIFICACION TECNICA </t>
        </r>
      </text>
    </comment>
    <comment ref="AR23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ES COMPARABLE POR CAMBIO DE ESPECIFICACION TECNICA </t>
        </r>
      </text>
    </comment>
    <comment ref="AR24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SE ELIMINA VALOR POR ARTIFICIALMENTE ALTO, SUPERA EL 1,147</t>
        </r>
      </text>
    </comment>
    <comment ref="AQ25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ES COMPARABLE POR CAMBIO DE ESPECIFICACION TECNICA </t>
        </r>
      </text>
    </comment>
    <comment ref="AR25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ES COMPARABLE POR CAMBIO DE ESPECIFICACION TECNICA </t>
        </r>
      </text>
    </comment>
    <comment ref="AQ26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ES COMPARABLE POR CAMBIO DE ESPECIFICACION TECNICA </t>
        </r>
      </text>
    </comment>
    <comment ref="AR26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ES COMPARABLE POR CAMBIO DE ESPECIFICACION TECNICA </t>
        </r>
      </text>
    </comment>
    <comment ref="AM27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DE ACUERDO A LO QUE INDICA EL AREA TECNICA</t>
        </r>
      </text>
    </comment>
    <comment ref="AR27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SE ELIMINA VALOR POR ARTIFICIALMENTE ALTO, SUPERA LOS 922</t>
        </r>
      </text>
    </comment>
    <comment ref="AM28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DE ACUERDO A LO QUE INDICA EL AREA TECNICA</t>
        </r>
      </text>
    </comment>
    <comment ref="AR28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SE ELIMINA VALOR ARTIFICIALMENTE ALTO, SUPERA LOS 967</t>
        </r>
      </text>
    </comment>
    <comment ref="AQ29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ES COMPARABLE POR CAMBIO DE ESPECIFICACION TECNICA </t>
        </r>
      </text>
    </comment>
    <comment ref="AR29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ES COMPARABLE POR CAMBIO DE ESPECIFICACION TECNICA </t>
        </r>
      </text>
    </comment>
    <comment ref="AL30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DE ACUERDO A LO QUE INDICA EL AREA TECNICA</t>
        </r>
      </text>
    </comment>
    <comment ref="AM30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DE ACUERDO A LO QUE INDICA EL AREA TECNICA</t>
        </r>
      </text>
    </comment>
    <comment ref="AR30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SE ELIMINA VALOR ARTIFICIALMENTE ALTO, SUPERA EL 1,038</t>
        </r>
      </text>
    </comment>
    <comment ref="AQ31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ES COMPARABLE POR CAMBIO DE ESPECIFICACION TECNICA </t>
        </r>
      </text>
    </comment>
    <comment ref="AR31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ES COMPARABLE POR CAMBIO DE ESPECIFICACION TECNICA </t>
        </r>
      </text>
    </comment>
    <comment ref="AL32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DE ACUERDO A LO QUE INDICA EL AREA TECNICA</t>
        </r>
      </text>
    </comment>
    <comment ref="AQ32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ES COMPARABLE POR CAMBIO DE ESPECIFICACION TECNICA </t>
        </r>
      </text>
    </comment>
    <comment ref="AR32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ES COMPARABLE POR CAMBIO DE ESPECIFICACION TECNICA </t>
        </r>
      </text>
    </comment>
    <comment ref="AM33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DE ACUERDO A LO QUE INDICA EL AREA TECNICA</t>
        </r>
      </text>
    </comment>
    <comment ref="AR33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SE ELIMINA VALOR ARTIFICIALMENTE ALTO, SUPERA EL 1,273</t>
        </r>
      </text>
    </comment>
    <comment ref="AL34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DE ACUERDO A LO QUE INDICA EL AREA TECNICA</t>
        </r>
      </text>
    </comment>
    <comment ref="AM35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DE ACUERDO A LO QUE INDICA EL AREA TECNICA</t>
        </r>
      </text>
    </comment>
    <comment ref="AR35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SE ELIMINA VALOR ARTIFICIALMENTE ALTO SUPERA LOS 885</t>
        </r>
      </text>
    </comment>
    <comment ref="AQ36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ES COMPARABLE POR CAMBIO DE ESPECIFICACION TECNICA </t>
        </r>
      </text>
    </comment>
    <comment ref="AR36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ES COMPARABLE POR CAMBIO DE ESPECIFICACION TECNICA </t>
        </r>
      </text>
    </comment>
    <comment ref="AQ37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ES COMPARABLE POR CAMBIO DE ESPECIFICACION TECNICA </t>
        </r>
      </text>
    </comment>
    <comment ref="AR37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ES COMPARABLE POR CAMBIO DE ESPECIFICACION TECNICA </t>
        </r>
      </text>
    </comment>
    <comment ref="AL38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DE ACUERDO A LO QUE INDICA EL AREA TECNICA</t>
        </r>
      </text>
    </comment>
    <comment ref="AR38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SE ELIMINA VALOR ARTIFICIALMENTE ALTO, SUPERA LOS 788</t>
        </r>
      </text>
    </comment>
    <comment ref="AL39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DE ACUERDO A LO QUE INDICA EL AREA TECNICA</t>
        </r>
      </text>
    </comment>
    <comment ref="AN39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DE ACUERDO A LO QUE INDICA EL AREA TECNICA</t>
        </r>
      </text>
    </comment>
    <comment ref="AU39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SE PUEDE ELIMINAR NINGUN HISTORICO YA QUE NO TENEMOS COTIZACION VIABLE POR LO QUE NO CONOCEMOS EL VALOR REAL EN EL MERCADO ACTUAL </t>
        </r>
      </text>
    </comment>
    <comment ref="AQ40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ES COMPARABLE POR CAMBIO DE ESPECIFICACION TECNICA </t>
        </r>
      </text>
    </comment>
    <comment ref="AR40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ES COMPARABLE POR CAMBIO DE ESPECIFICACION TECNICA </t>
        </r>
      </text>
    </comment>
    <comment ref="AM41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DE ACUERDO A LO QUE INDICA EL AREA TECNICA</t>
        </r>
      </text>
    </comment>
    <comment ref="AR41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SE ELIMINA VALOR ARTIFICIALMENTE ALTO, SUPERA EL 1,064</t>
        </r>
      </text>
    </comment>
    <comment ref="AQ43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ES COMPARABLE POR CAMBIO DE ESPECIFICACION TECNICA </t>
        </r>
      </text>
    </comment>
    <comment ref="AR43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ES COMPARABLE POR CAMBIO DE ESPECIFICACION TECNICA </t>
        </r>
      </text>
    </comment>
    <comment ref="AL44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SE ELIMINA VALOR ARTIFICIALMENTE ALTO, SUPERA EL 1,112</t>
        </r>
      </text>
    </comment>
    <comment ref="AQ44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ES COMPARABLE POR CAMBIO DE ESPECIFICACION TECNICA </t>
        </r>
      </text>
    </comment>
    <comment ref="AR44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ES COMPARABLE POR CAMBIO DE ESPECIFICACION TECNICA </t>
        </r>
      </text>
    </comment>
    <comment ref="AL45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SE ELIMINA VALOR ARTIFICIALMENTE ALTO, SUPERA EL 1,203</t>
        </r>
      </text>
    </comment>
    <comment ref="AR45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SE ELIMINA VALOR ARTIFICIALMENTE ALTO, SUPERA LOS 686</t>
        </r>
      </text>
    </comment>
    <comment ref="AQ46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ES COMPARABLE POR CAMBIO DE ESPECIFICACION TECNICA </t>
        </r>
      </text>
    </comment>
    <comment ref="AR46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ES COMPARABLE POR CAMBIO DE ESPECIFICACION TECNICA </t>
        </r>
      </text>
    </comment>
    <comment ref="AL48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DE ACUERDO A LO QUE INDICA EL AREA TECNICA</t>
        </r>
      </text>
    </comment>
    <comment ref="AK49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SE ELIMINA VALOR ARTIFICIALMENTE ALTO, SUPERA LOS 993</t>
        </r>
      </text>
    </comment>
    <comment ref="AM50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DE ACUERDO A LO QUE INDICA EL AREA TECNICA</t>
        </r>
      </text>
    </comment>
    <comment ref="AM51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DE ACUERDO A LO QUE INDICA EL AREA TECNICA</t>
        </r>
      </text>
    </comment>
    <comment ref="AR51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SE ELIMINA VALOR ARTIFICIALMENTE ALTO, SUPERA LOS 796</t>
        </r>
      </text>
    </comment>
    <comment ref="AL52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DE ACUERDO A LO QUE INDICA EL AREA TECNICA</t>
        </r>
      </text>
    </comment>
    <comment ref="AM52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DE ACUERDO A LO QUE INDICA EL AREA TECNICA</t>
        </r>
      </text>
    </comment>
    <comment ref="AR52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SE ELIMINA VALOR ARTIFICIALMENTE ALTO, SUPERA EL 1,185</t>
        </r>
      </text>
    </comment>
    <comment ref="AL53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DE ACUERDO A LO QUE INDICA EL AREA TECNICA</t>
        </r>
      </text>
    </comment>
    <comment ref="AM53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DE ACUERDO A LO QUE INDICA EL AREA TECNICA</t>
        </r>
      </text>
    </comment>
    <comment ref="AR53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SE ELIMINA VALOR ARTIFICIALMENTE ALTO, SUPERA EL 1,027</t>
        </r>
      </text>
    </comment>
    <comment ref="AK54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DE ACUERDO A INFORMACION DEL AREA TECNICA </t>
        </r>
      </text>
    </comment>
    <comment ref="AM54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DE ACUERDO A LO QUE INDICA EL AREA TECNICA</t>
        </r>
      </text>
    </comment>
    <comment ref="AQ54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ES COMPARABLE POR CAMBIO DE ESPECIFICACION TECNICA </t>
        </r>
      </text>
    </comment>
    <comment ref="AR54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ES COMPARABLE POR CAMBIO DE ESPECIFICACION TECNICA </t>
        </r>
      </text>
    </comment>
    <comment ref="AR55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SE ELIMINA VALOR ARTIFICIALMENTE ALTO, SUPERA LOS 8,311</t>
        </r>
      </text>
    </comment>
    <comment ref="AQ56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ES COMPARABLE POR CAMBIO DE ESPECIFICACION TECNICA </t>
        </r>
      </text>
    </comment>
    <comment ref="AR56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ES COMPARABLE POR CAMBIO DE ESPECIFICACION TECNICA </t>
        </r>
      </text>
    </comment>
    <comment ref="AL61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DE ACUERDO A LO QUE INDICA EL AREA TECNICA</t>
        </r>
      </text>
    </comment>
    <comment ref="AM61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DE ACUERDO A LO QUE INDICA EL AREA TECNICA</t>
        </r>
      </text>
    </comment>
    <comment ref="AR61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SE ELIMINA VALOR ARTIFICIALMENTE ALTO, SUPERA LOS 857</t>
        </r>
      </text>
    </comment>
    <comment ref="AR62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SE ELIMINA VALOR ARTIFICIALMENTE ALTO, SUPERA LOS 4,195</t>
        </r>
      </text>
    </comment>
    <comment ref="AL63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DE ACUERDO A LO QUE INDICA EL AREA TECNICA</t>
        </r>
      </text>
    </comment>
    <comment ref="AR63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SE ELIMINA VALOR ARTIFICIALMENTE ALTO, SUPERA LOS 790</t>
        </r>
      </text>
    </comment>
    <comment ref="AL64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DE ACUERDO A LO QUE INDICA EL AREA TECNICA</t>
        </r>
      </text>
    </comment>
    <comment ref="AL65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L67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DE ACUERDO A LO QUE INDICA EL AREA TECNICA</t>
        </r>
      </text>
    </comment>
    <comment ref="AR67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SE ELIMINA VALOR POR ARTIFICIALMENTE ALTO, SUPERA LOS 2,153</t>
        </r>
      </text>
    </comment>
    <comment ref="AR68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SE ELIMINA VALOR POR ARTIFICIALMENTE ALTO, SUPERA LOS 3,677</t>
        </r>
      </text>
    </comment>
    <comment ref="AQ71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ES COMPARABLE POR CAMBIO DE ESPECIFICACION TECNICA </t>
        </r>
      </text>
    </comment>
    <comment ref="AR71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ES COMPARABLE POR CAMBIO DE ESPECIFICACION TECNICA </t>
        </r>
      </text>
    </comment>
    <comment ref="AK73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SE ELIMINA VALOR POR ARTIFICIALMENTE BAJO, 479 MIL</t>
        </r>
      </text>
    </comment>
    <comment ref="AQ73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ES COMPARABLE POR CAMBIO DE ESPECIFICACION TECNICA </t>
        </r>
      </text>
    </comment>
    <comment ref="AR73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ES COMPARABLE POR CAMBIO DE ESPECIFICACION TECNICA </t>
        </r>
      </text>
    </comment>
    <comment ref="AM75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DE ACUERDO A LO QUE INDICA EL AREA TECNICA</t>
        </r>
      </text>
    </comment>
    <comment ref="AQ75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ES COMPARABLE POR CAMBIO DE ESPECIFICACION TECNICA </t>
        </r>
      </text>
    </comment>
    <comment ref="AR75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ES COMPARABLE POR CAMBIO DE ESPECIFICACION TECNICA </t>
        </r>
      </text>
    </comment>
    <comment ref="AQ76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SE ELIMINA VALOR POR ARTIFICIALMENTE BAJO, 849 MIL </t>
        </r>
      </text>
    </comment>
    <comment ref="AL79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DE ACUERDO A LO QUE INDICA EL AREA TECNICA</t>
        </r>
      </text>
    </comment>
    <comment ref="AL81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DE ACUERDO A LO QUE INDICA EL AREA TECNICA</t>
        </r>
      </text>
    </comment>
    <comment ref="AM81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DE ACUERDO A LO QUE INDICA EL AREA TECNICA</t>
        </r>
      </text>
    </comment>
    <comment ref="AR81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SE ELIMINA VALOR POR ARTIFICIALMENTE ALTO, SUPERA LOS 371</t>
        </r>
      </text>
    </comment>
    <comment ref="AL82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DE ACUERDO A LO QUE INDICA EL AREA TECNICA</t>
        </r>
      </text>
    </comment>
    <comment ref="AR82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SE ELIMINA VALOR POR ARTIFICIALMENTE ALTO, SUPERA LOS 988</t>
        </r>
      </text>
    </comment>
    <comment ref="AQ83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ES COMPARABLE POR CAMBIO DE ESPECIFICACION TECNICA </t>
        </r>
      </text>
    </comment>
    <comment ref="AR83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ES COMPARABLE POR CAMBIO DE ESPECIFICACION TECNICA </t>
        </r>
      </text>
    </comment>
    <comment ref="AN94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DE ACUERDO A LO QUE INDICA EL AREA TECNICA</t>
        </r>
      </text>
    </comment>
    <comment ref="AR94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ES COMPARABLE POR CAMBIO DE ESPECIFICACION TECNICA </t>
        </r>
      </text>
    </comment>
    <comment ref="AL95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DE ACUERDO A LO QUE INDICA EL AREA TECNICA</t>
        </r>
      </text>
    </comment>
    <comment ref="AQ95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ES COMPARABLE POR CAMBIO DE ESPECIFICACION TECNICA </t>
        </r>
      </text>
    </comment>
    <comment ref="AR95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ES COMPARABLE POR CAMBIO DE ESPECIFICACION TECNICA </t>
        </r>
      </text>
    </comment>
    <comment ref="AN96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DE ACUERDO A LO QUE INDICA EL AREA TECNICA</t>
        </r>
      </text>
    </comment>
    <comment ref="AQ96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ES COMPARABLE POR CAMBIO DE ESPECIFICACION TECNICA </t>
        </r>
      </text>
    </comment>
    <comment ref="AQ97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ES COMPARABLE POR CAMBIO DE ESPECIFICACION TECNICA </t>
        </r>
      </text>
    </comment>
    <comment ref="AL98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DE ACUERDO A LO QUE INDICA EL AREA TECNICA</t>
        </r>
      </text>
    </comment>
    <comment ref="AQ102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ES COMPARABLE POR CAMBIO DE ESPECIFICACION TECNICA </t>
        </r>
      </text>
    </comment>
    <comment ref="AR102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ES COMPARABLE POR CAMBIO DE ESPECIFICACION TECNICA </t>
        </r>
      </text>
    </comment>
    <comment ref="AL103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SE ELIMINA VALOR POR ARTIFICIALMENTE ALTO, SUPERA LOS 416</t>
        </r>
      </text>
    </comment>
    <comment ref="AQ103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ES COMPARABLE POR CAMBIO DE ESPECIFICACION TECNICA </t>
        </r>
      </text>
    </comment>
    <comment ref="AR103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ES COMPARABLE POR CAMBIO DE ESPECIFICACION TECNICA </t>
        </r>
      </text>
    </comment>
    <comment ref="AR104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SE ELIMINA VALOR POR ARTIFICIALMENTE ALTO, SUPERA LOS 6,569</t>
        </r>
      </text>
    </comment>
    <comment ref="AO105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DE ACUERDO A LO QUE INDICA EL AREA TECNICA</t>
        </r>
      </text>
    </comment>
    <comment ref="AQ106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ES COMPARABLE POR CAMBIO DE ESPECIFICACION TECNICA </t>
        </r>
      </text>
    </comment>
    <comment ref="AR106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ES COMPARABLE POR CAMBIO DE ESPECIFICACION TECNICA </t>
        </r>
      </text>
    </comment>
    <comment ref="AQ107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SE ELIMINA VALOR POR ARTIFICIALMENTE BAJO, SE ENCUENTRA EN 130 MIL </t>
        </r>
      </text>
    </comment>
    <comment ref="AR107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SE ELIMINA VALOR ARTIFICIALMENTE ALTO, SUPERA LOS 8,075</t>
        </r>
      </text>
    </comment>
    <comment ref="AQ108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ES COMPARABLE POR CAMBIO DE ESPECIFICACION TECNICA </t>
        </r>
      </text>
    </comment>
    <comment ref="AR108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ES COMPARABLE POR CAMBIO DE ESPECIFICACION TECNICA </t>
        </r>
      </text>
    </comment>
    <comment ref="AL109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DE ACUERDO A LO QUE INDICA EL AREA TECNICA</t>
        </r>
      </text>
    </comment>
    <comment ref="AR109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SE ELIMINA VALOR ARTIFICIALMENTE ALTO, SUPERA LOS 6,022</t>
        </r>
      </text>
    </comment>
    <comment ref="AL110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DE ACUERDO A LO QUE INDICA EL AREA TECNICA</t>
        </r>
      </text>
    </comment>
    <comment ref="AL111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DE ACUERDO A LO QUE INDICA EL AREA TECNICA</t>
        </r>
      </text>
    </comment>
    <comment ref="AQ111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ES COMPARABLE POR CAMBIO DE ESPECIFICACION TECNICA </t>
        </r>
      </text>
    </comment>
    <comment ref="AR111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ES COMPARABLE POR CAMBIO DE ESPECIFICACION TECNICA </t>
        </r>
      </text>
    </comment>
    <comment ref="AM112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DE ACUERDO A LO QUE INDICA EL AREA TECNICA</t>
        </r>
      </text>
    </comment>
    <comment ref="AM113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DE ACUERDO A LO QUE INDICA EL AREA TECNICA</t>
        </r>
      </text>
    </comment>
    <comment ref="AQ113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ES COMPARABLE POR CAMBIO DE ESPECIFICACION TECNICA </t>
        </r>
      </text>
    </comment>
    <comment ref="AL114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DE ACUERDO A LO QUE INDICA EL AREA TECNICA</t>
        </r>
      </text>
    </comment>
    <comment ref="AQ114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SE ELIMINA VALOR ARTIFICIALMENTE ALTO, SUPERA EL 1,929</t>
        </r>
      </text>
    </comment>
    <comment ref="AR114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SE ELIMINA VALOR ARTIFICIALMENTE ALTO, SUPERA EL 5,625</t>
        </r>
      </text>
    </comment>
    <comment ref="AL118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DE ACUERDO A LO QUE INDICA EL AREA TECNICA</t>
        </r>
      </text>
    </comment>
    <comment ref="AQ118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ES COMPARABLE POR CAMBIO DE ESPECIFICACION TECNICA </t>
        </r>
      </text>
    </comment>
    <comment ref="AR118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ES COMPARABLE POR CAMBIO DE ESPECIFICACION TECNICA </t>
        </r>
      </text>
    </comment>
    <comment ref="AN119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DE ACUERDO A LO QUE INDICA EL AREA TECNICA</t>
        </r>
      </text>
    </comment>
    <comment ref="AQ119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ES COMPARABLE POR CAMBIO DE ESPECIFICACION TECNICA </t>
        </r>
      </text>
    </comment>
    <comment ref="AR119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ES COMPARABLE POR CAMBIO DE ESPECIFICACION TECNICA </t>
        </r>
      </text>
    </comment>
    <comment ref="AL120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DE ACUERDO A LO QUE INDICA EL AREA TECNICA</t>
        </r>
      </text>
    </comment>
    <comment ref="AR120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SE ELIMINA VALOR ARTIFICIALMENTE ALTO, SUPERA LOS 6,289</t>
        </r>
      </text>
    </comment>
    <comment ref="AL121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DE ACUERDO A LO QUE INDICA EL AREA TECNICA</t>
        </r>
      </text>
    </comment>
    <comment ref="AR121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SE ELIMINA VALOR POR ARTIFICIALMENTE ALTO, SUPERA LOS 6,289</t>
        </r>
      </text>
    </comment>
    <comment ref="AL122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DE ACUERDO A LO QUE INDICA EL AREA TECNICA</t>
        </r>
      </text>
    </comment>
    <comment ref="AR122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SE ELIMINA VALOR ARTIFICIALMENTE ALTO, SUPERA LOS 3,346</t>
        </r>
      </text>
    </comment>
    <comment ref="AO124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DE ACUERDO A LO QUE INDICA EL AREA TECNICA</t>
        </r>
      </text>
    </comment>
    <comment ref="AQ124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ES COMPARABLE POR CAMBIO DE ESPECIFICACION TECNICA </t>
        </r>
      </text>
    </comment>
    <comment ref="AL125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DE ACUERDO A LO QUE INDICA EL AREA TECNICA</t>
        </r>
      </text>
    </comment>
    <comment ref="AQ125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SE ELIMINA VALOR ARTIFICIALMENTE ALTO, SUPERA LOS 2,060</t>
        </r>
      </text>
    </comment>
    <comment ref="AR125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SE ELIMINA VALOR ARTIFICIALMENTE ALTO, SUPERA LOS 3,929</t>
        </r>
      </text>
    </comment>
    <comment ref="AO126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DE ACUERDO A LO QUE INDICA EL AREA TECNICA</t>
        </r>
      </text>
    </comment>
    <comment ref="AQ126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ES COMPARABLE POR CAMBIO DE ESPECIFICACION TECNICA </t>
        </r>
      </text>
    </comment>
    <comment ref="AR126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ES COMPARABLE POR CAMBIO DE ESPECIFICACION TECNICA </t>
        </r>
      </text>
    </comment>
    <comment ref="AL127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DE ACUERDO A LO QUE INDICA EL AREA TECNICA</t>
        </r>
      </text>
    </comment>
    <comment ref="AQ127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ES COMPARABLE POR CAMBIO DE ESPECIFICACION TECNICA </t>
        </r>
      </text>
    </comment>
    <comment ref="AR127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ES COMPARABLE POR CAMBIO DE ESPECIFICACION TECNICA </t>
        </r>
      </text>
    </comment>
    <comment ref="AL128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DE ACUERDO A LO QUE INDICA EL AREA TECNICA</t>
        </r>
      </text>
    </comment>
    <comment ref="AM128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DE ACUERDO A LO QUE INDICA EL AREA TECNICA</t>
        </r>
      </text>
    </comment>
    <comment ref="AQ129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ES COMPARABLE POR CAMBIO DE ESPECIFICACION TECNICA </t>
        </r>
      </text>
    </comment>
    <comment ref="AR129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ES COMPARABLE POR CAMBIO DE ESPECIFICACION TECNICA </t>
        </r>
      </text>
    </comment>
    <comment ref="AL130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DE ACUERDO A LO QUE INDICA EL AREA TECNICA</t>
        </r>
      </text>
    </comment>
    <comment ref="AQ130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ES COMPARABLE POR CAMBIO DE ESPECIFICACION TECNICA </t>
        </r>
      </text>
    </comment>
    <comment ref="AR130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ES COMPARABLE POR CAMBIO DE ESPECIFICACION TECNICA </t>
        </r>
      </text>
    </comment>
    <comment ref="AL131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DE ACUERDO A LO QUE INDICA EL AREA TECNICA</t>
        </r>
      </text>
    </comment>
    <comment ref="AQ131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ES COMPARABLE POR CAMBIO DE ESPECIFICACION TECNICA </t>
        </r>
      </text>
    </comment>
    <comment ref="AR131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ES COMPARABLE POR CAMBIO DE ESPECIFICACION TECNICA </t>
        </r>
      </text>
    </comment>
    <comment ref="AR132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SE ELIMINA VALOR ARTIFICIALMENTE ALTO, SUPERA LOS 5,617</t>
        </r>
      </text>
    </comment>
    <comment ref="AL133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DE ACUERDO A LO QUE INDICA EL AREA TECNICA</t>
        </r>
      </text>
    </comment>
    <comment ref="AQ133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SE ELIMINA VALOR POR ARTIFICIALMENTE BAJO, DE 570 MIL</t>
        </r>
      </text>
    </comment>
    <comment ref="AR133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SE ELIMINA VALOR POR ARTIFICIALMENTE ALTO, SUPERA LOS 6,339</t>
        </r>
      </text>
    </comment>
    <comment ref="AO134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DE ACUERDO A LO QUE INDICA EL AREA TECNICA</t>
        </r>
      </text>
    </comment>
    <comment ref="AQ134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ES COMPARABLE POR CAMBIO DE ESPECIFICACION TECNICA </t>
        </r>
      </text>
    </comment>
    <comment ref="AR134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ES COMPARABLE POR CAMBIO DE ESPECIFICACION TECNICA </t>
        </r>
      </text>
    </comment>
    <comment ref="AL135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DE ACUERDO A LO QUE INDICA EL AREA TECNICA</t>
        </r>
      </text>
    </comment>
    <comment ref="AR135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SE ELIMINA VALOR ARTIFICIALMENTE ALTO, SUPERA LOS 3,709</t>
        </r>
      </text>
    </comment>
    <comment ref="AR136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SE ELIMINA VALOR ARTIFICIALMENTE ALTO, SUPERA LOS 5,831</t>
        </r>
      </text>
    </comment>
    <comment ref="AQ137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SE ELIMINA EL VALOR ARTIFICIALMENTE BAJO, 546 MIL </t>
        </r>
      </text>
    </comment>
    <comment ref="AL138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DE ACUERDO A LO QUE INDICA EL AREA TECNICA</t>
        </r>
      </text>
    </comment>
    <comment ref="AL139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DE ACUERDO A LO QUE INDICA EL AREA TECNICA</t>
        </r>
      </text>
    </comment>
    <comment ref="AN139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DE ACUERDO A LO QUE INDICA EL AREA TECNICA</t>
        </r>
      </text>
    </comment>
    <comment ref="AN140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DE ACUERDO A LO QUE INDICA EL AREA TECNICA</t>
        </r>
      </text>
    </comment>
    <comment ref="AO140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DE ACUERDO A LO QUE INDICA EL AREA TECNICA</t>
        </r>
      </text>
    </comment>
    <comment ref="AQ140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ES COMPARABLE POR CAMBIO DE ESPECIFICACION TECNICA </t>
        </r>
      </text>
    </comment>
    <comment ref="AR140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ES COMPARABLE POR CAMBIO DE ESPECIFICACION TECNICA </t>
        </r>
      </text>
    </comment>
    <comment ref="AN141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DE ACUERDO A LO QUE INDICA EL AREA TECNICA</t>
        </r>
      </text>
    </comment>
    <comment ref="AO141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DE ACUERDO A LO QUE INDICA EL AREA TECNICA</t>
        </r>
      </text>
    </comment>
    <comment ref="AQ141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ES COMPARABLE POR CAMBIO DE ESPECIFICACION TECNICA </t>
        </r>
      </text>
    </comment>
    <comment ref="AR141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ES COMPARABLE POR CAMBIO DE ESPECIFICACION TECNICA </t>
        </r>
      </text>
    </comment>
    <comment ref="AL142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DE ACUERDO A LO QUE INDICA EL AREA TECNICA</t>
        </r>
      </text>
    </comment>
    <comment ref="AO142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DE ACUERDO A LO QUE INDICA EL AREA TECNICA</t>
        </r>
      </text>
    </comment>
    <comment ref="AN143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DE ACUERDO A LO QUE INDICA EL AREA TECNICA</t>
        </r>
      </text>
    </comment>
    <comment ref="AO143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DE ACUERDO A LO QUE INDICA EL AREA TECNICA</t>
        </r>
      </text>
    </comment>
    <comment ref="AQ143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ES COMPARABLE POR CAMBIO DE ESPECIFICACION TECNICA </t>
        </r>
      </text>
    </comment>
    <comment ref="AR143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ES COMPARABLE POR CAMBIO DE ESPECIFICACION TECNICA </t>
        </r>
      </text>
    </comment>
    <comment ref="AQ144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ES COMPARABLE POR CAMBIO DE ESPECIFICACION TECNICA </t>
        </r>
      </text>
    </comment>
    <comment ref="AR144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ES COMPARABLE POR CAMBIO DE ESPECIFICACION TECNICA </t>
        </r>
      </text>
    </comment>
    <comment ref="AO145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DE ACUERDO A LO QUE INDICA EL AREA TECNICA</t>
        </r>
      </text>
    </comment>
    <comment ref="AQ145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ES COMPARABLE POR CAMBIO DE ESPECIFICACION TECNICA </t>
        </r>
      </text>
    </comment>
    <comment ref="AO146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DE ACUERDO A LO QUE INDICA EL AREA TECNICA</t>
        </r>
      </text>
    </comment>
    <comment ref="AQ146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ES COMPARABLE POR CAMBIO DE ESPECIFICACION TECNICA </t>
        </r>
      </text>
    </comment>
    <comment ref="AL147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DE ACUERDO A LO QUE INDICA EL AREA TECNICA</t>
        </r>
      </text>
    </comment>
    <comment ref="AQ147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SE ELIMINA VALOR POR ARTIFICIALMENTE ALTO, SUPERA EL 1,420</t>
        </r>
      </text>
    </comment>
    <comment ref="AR147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SE ELIMINA VALOR POR ARTIFICIALMENTE ALTO, SUPERA LOS 5,831</t>
        </r>
      </text>
    </comment>
    <comment ref="AL148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DE ACUERDO A LO QUE INDICA EL AREA TECNICA</t>
        </r>
      </text>
    </comment>
    <comment ref="AR148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SE ELIMINA VALOR ARTIFICIALMENTE ALTO, SUPERA LOS 6,289</t>
        </r>
      </text>
    </comment>
    <comment ref="AQ149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SE ELIMINA VALOR POR ARTIFICIALMENTE BAJO, 1,414</t>
        </r>
      </text>
    </comment>
    <comment ref="AR149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SE ELIMINA VALOR POR ARTIFICIALMENTE ALTO, SUPERA LO 8,649</t>
        </r>
      </text>
    </comment>
    <comment ref="AR150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SE ELIMINA VALOR ARTIFICIALMENTE ALTO, SUPERA LOS 8,989</t>
        </r>
      </text>
    </comment>
    <comment ref="AR151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SE ELIMINA VALOR ARTIFICIALMENTE ALTO, SUPERA LOS 3,695</t>
        </r>
      </text>
    </comment>
    <comment ref="AL152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SE ELIMINA VALOR POR ARTIFICIALMENTE BAJO, 428 MIL</t>
        </r>
      </text>
    </comment>
    <comment ref="AL153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DE ACUERDO A LO QUE INDICA EL AREA TECNICA</t>
        </r>
      </text>
    </comment>
    <comment ref="AQ153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ES COMPARABLE POR CAMBIO DE ESPECIFICACION TECNICA </t>
        </r>
      </text>
    </comment>
    <comment ref="AR153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ES COMPARABLE POR CAMBIO DE ESPECIFICACION TECNICA </t>
        </r>
      </text>
    </comment>
    <comment ref="AL154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DE ACUERDO A LO QUE INDICA EL AREA TECNICA</t>
        </r>
      </text>
    </comment>
    <comment ref="AQ154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ES COMPARABLE POR CAMBIO DE ESPECIFICACION TECNICA </t>
        </r>
      </text>
    </comment>
    <comment ref="AR154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ES COMPARABLE POR CAMBIO DE ESPECIFICACION TECNICA </t>
        </r>
      </text>
    </comment>
    <comment ref="AQ155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ES COMPARABLE POR CAMBIO DE ESPECIFICACION TECNICA </t>
        </r>
      </text>
    </comment>
    <comment ref="AR155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ES COMPARABLE POR CAMBIO DE ESPECIFICACION TECNICA </t>
        </r>
      </text>
    </comment>
    <comment ref="AQ156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SE ELIMINA VALOR ARTIFICIALMENTE BAJO, 208 MIL</t>
        </r>
      </text>
    </comment>
    <comment ref="AR157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SE ELIMINA VALOR ARTIFICIALMENTE ALTO, SUPERA EL 3,165</t>
        </r>
      </text>
    </comment>
    <comment ref="AR158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SE ELIMINA VALOR ARTIFICIALMENTE ALTO, SUPERA LOS 7,084</t>
        </r>
      </text>
    </comment>
    <comment ref="AO159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SE ELIMINA VALOR ARTIFICIALMENTE BAJO, 486 MIL</t>
        </r>
      </text>
    </comment>
    <comment ref="AR159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SE ELIMINA VALOR ARTIFICIALMENTE ALTO, SUPERA LOS 5,831</t>
        </r>
      </text>
    </comment>
    <comment ref="AL160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DE ACUERDO A LO QUE INDICA EL AREA TECNICA</t>
        </r>
      </text>
    </comment>
    <comment ref="AR160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SE ELIMINA VALOR POR ARTIFICIALMENTE ALTO, SUPERA LOS 6,022</t>
        </r>
      </text>
    </comment>
    <comment ref="AL161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DE ACUERDO A LO QUE INDICA EL AREA TECNICA</t>
        </r>
      </text>
    </comment>
    <comment ref="AR161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SE ELIMINA VALOR POR ARTIFICIALMENTE ALTO, SUPERA LOS 6,289</t>
        </r>
      </text>
    </comment>
    <comment ref="AR162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SE ELIMINA VALOR ARTIFICIALMENT ALTO, SUPERA LOS 6,125</t>
        </r>
      </text>
    </comment>
    <comment ref="AN163" authorId="0" shapeId="0">
      <text>
        <r>
          <rPr>
            <b/>
            <sz val="9"/>
            <color indexed="81"/>
            <rFont val="Tahoma"/>
            <family val="2"/>
          </rPr>
          <t xml:space="preserve">Daniela Orjuela MejA:
</t>
        </r>
        <r>
          <rPr>
            <sz val="9"/>
            <color indexed="81"/>
            <rFont val="Tahoma"/>
            <family val="2"/>
          </rPr>
          <t xml:space="preserve">NO CUMPLE DE ACUERDO A LO QUE INDICA EL AREA TECNICA, SE CONSULTA A LA FIRMA Y LA RESPUESTA QUE INDICAN DE IGUAL MANERA NO CUMPLE </t>
        </r>
      </text>
    </comment>
    <comment ref="AO163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DE ACUERDO A LO QUE INDICA EL AREA TECNICA, SE CONSULTA A LA FIRMA Y NO DAN RESPUESTA DE IGUAL MANERA NO CUMPLE</t>
        </r>
      </text>
    </comment>
    <comment ref="AN164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DE ACUERDO A LO QUE INDICA EL AREA TECNICA, SE CONSULTA A LA FIRMA Y LA RESPUESTA QUE INDICAN DE IGUAL MANERA NO CUMPLE</t>
        </r>
      </text>
    </comment>
    <comment ref="AO164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DE ACUERDO A LO QUE INDICA EL AREA TECNICA, SE CONSULTA A LA FIRMA Y NO DAN RESPUESTA DE IGUAL MANERA NO CUMPLE</t>
        </r>
      </text>
    </comment>
    <comment ref="AR164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SE ELIMINA VALOR ARTIFICIALMENTE BAJO, 49 MIL </t>
        </r>
      </text>
    </comment>
    <comment ref="AN165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DE ACUERDO A LO QUE INDICA EL AREA TECNICA, SE CONSULTA A LA FIRMA Y LA RESPUESTA QUE INDICAN DE IGUAL MANERA NO CUMPLE</t>
        </r>
      </text>
    </comment>
    <comment ref="AO165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DE ACUERDO A LO QUE INDICA EL AREA TECNICA, SE CONSULTA A LA FIRMA Y NO DAN RESPUESTA DE IGUAL MANERA NO CUMPLE</t>
        </r>
      </text>
    </comment>
    <comment ref="AN166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DE ACUERDO A LO QUE INDICA EL AREA TECNICA, SE CONSULTA A LA FIRMA Y LA RESPUESTA QUE INDICAN DE IGUAL MANERA NO CUMPLE</t>
        </r>
      </text>
    </comment>
    <comment ref="AO166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DE ACUERDO A LO QUE INDICA EL AREA TECNICA, SE CONSULTA A LA FIRMA Y NO DAN RESPUESTA DE IGUAL MANERA NO CUMPLE</t>
        </r>
      </text>
    </comment>
    <comment ref="AR166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SE ELIMINA VALOR POR ARTIFICIALMENTE BAJO, 48 MIL </t>
        </r>
      </text>
    </comment>
    <comment ref="AL168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DE ACUERDO A LO QUE INDICA EL AREA TECNICA</t>
        </r>
      </text>
    </comment>
    <comment ref="AL169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DE ACUERDO A LO QUE INDICA EL AREA TECNICA</t>
        </r>
      </text>
    </comment>
    <comment ref="AQ169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ES COMPARABLE POR CAMBIO DE ESPECIFICACION TECNICA </t>
        </r>
      </text>
    </comment>
    <comment ref="AR169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ES COMPARABLE POR CAMBIO DE ESPECIFICACION TECNICA </t>
        </r>
      </text>
    </comment>
    <comment ref="AQ170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ES COMPARABLE POR CAMBIO DE ESPECIFICACION TECNICA </t>
        </r>
      </text>
    </comment>
    <comment ref="AR170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ES COMPARABLE POR CAMBIO DE ESPECIFICACION TECNICA </t>
        </r>
      </text>
    </comment>
    <comment ref="AQ171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ES COMPARABLE POR CAMBIO DE ESPECIFICACION TECNICA </t>
        </r>
      </text>
    </comment>
    <comment ref="AR171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ES COMPARABLE POR CAMBIO DE ESPECIFICACION TECNICA </t>
        </r>
      </text>
    </comment>
    <comment ref="AL172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DE ACUERDO A LO QUE INDICA EL AREA TECNICA</t>
        </r>
      </text>
    </comment>
    <comment ref="AQ172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ES COMPARABLE POR CAMBIO DE ESPECIFICACION TECNICA </t>
        </r>
      </text>
    </comment>
    <comment ref="AR172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ES COMPARABLE POR CAMBIO DE ESPECIFICACION TECNICA </t>
        </r>
      </text>
    </comment>
    <comment ref="AL173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DE ACUERDO A LO QUE INDICA EL AREA TECNICA</t>
        </r>
      </text>
    </comment>
    <comment ref="AQ173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ES COMPARABLE POR CAMBIO DE ESPECIFICACION TECNICA </t>
        </r>
      </text>
    </comment>
    <comment ref="AR173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ES COMPARABLE POR CAMBIO DE ESPECIFICACION TECNICA </t>
        </r>
      </text>
    </comment>
    <comment ref="AQ174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ES COMPARABLE POR CAMBIO DE ESPECIFICACION TECNICA </t>
        </r>
      </text>
    </comment>
    <comment ref="AR174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ES COMPARABLE POR CAMBIO DE ESPECIFICACION TECNICA </t>
        </r>
      </text>
    </comment>
    <comment ref="AQ175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ES COMPARABLE POR CAMBIO DE ESPECIFICACION TECNICA </t>
        </r>
      </text>
    </comment>
    <comment ref="AR175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ES COMPARABLE POR CAMBIO DE ESPECIFICACION TECNICA </t>
        </r>
      </text>
    </comment>
    <comment ref="AR176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SE ELIMINA VALOR POR ARTIFICIALMENTE ALTO, SUPERA LOS 8,874</t>
        </r>
      </text>
    </comment>
    <comment ref="AQ177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ES COMPARABLE POR CAMBIO DE ESPECIFICACION TECNICA </t>
        </r>
      </text>
    </comment>
    <comment ref="AR177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ES COMPARABLE POR CAMBIO DE ESPECIFICACION TECNICA </t>
        </r>
      </text>
    </comment>
    <comment ref="AO178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DE ACUERDO A LO QUE INDICA EL AREA TECNICA</t>
        </r>
      </text>
    </comment>
    <comment ref="AQ178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ES COMPARABLE POR CAMBIO DE ESPECIFICACION TECNICA </t>
        </r>
      </text>
    </comment>
    <comment ref="AL179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DE ACUERDO A LO QUE INDICA EL AREA TECNICA</t>
        </r>
      </text>
    </comment>
    <comment ref="AQ180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ES COMPARABLE POR CAMBIO DE ESPECIFICACION TECNICA </t>
        </r>
      </text>
    </comment>
    <comment ref="AO181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SE ELIMINA VALOR POR ARTIFICIALMENTE ALTO, SUPERA LOS 2,243</t>
        </r>
      </text>
    </comment>
    <comment ref="AL182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DE ACUERDO A LO QUE INDICA EL AREA TECNICA</t>
        </r>
      </text>
    </comment>
    <comment ref="AQ182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ES COMPARABLE POR CAMBIO DE ESPECIFICACION TECNICA </t>
        </r>
      </text>
    </comment>
    <comment ref="AQ185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SE ELIMINA VALOR ARTIFICIALMENTE ALTO, SUPERA LOS 8,747</t>
        </r>
      </text>
    </comment>
    <comment ref="AL186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DE ACUERDO A LO QUE INDICA EL AREA TECNICA</t>
        </r>
      </text>
    </comment>
    <comment ref="AQ186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ES COMPARABLE POR CAMBIO DE ESPECIFICACION TECNICA </t>
        </r>
      </text>
    </comment>
    <comment ref="AQ187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ES COMPARABLE POR CAMBIO DE ESPECIFICACION TECNICA </t>
        </r>
      </text>
    </comment>
    <comment ref="AQ188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ES COMPARABLE POR CAMBIO DE ESPECIFICACION TECNICA </t>
        </r>
      </text>
    </comment>
    <comment ref="AL190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DE ACUERDO A LO QUE INDICA EL AREA TECNICA</t>
        </r>
      </text>
    </comment>
    <comment ref="AQ190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ES COMPARABLE POR CAMBIO DE ESPECIFICACION TECNICA </t>
        </r>
      </text>
    </comment>
    <comment ref="AL200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DE ACUERDO A LO QUE INDICA EL AREA TECNICA</t>
        </r>
      </text>
    </comment>
    <comment ref="AQ207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ES COMPARABLE POR CAMBIO DE ESPECIFICACION TECNICA </t>
        </r>
      </text>
    </comment>
    <comment ref="AR207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ES COMPARABLE POR CAMBIO DE ESPECIFICACION TECNICA </t>
        </r>
      </text>
    </comment>
    <comment ref="AL208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SE ELIMINA VALOR ARTIFICIALMENTE ALTO, SUPERA LOS 3,277</t>
        </r>
      </text>
    </comment>
    <comment ref="AQ208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ES COMPARABLE POR CAMBIO DE ESPECIFICACION TECNICA </t>
        </r>
      </text>
    </comment>
    <comment ref="AQ209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SE ELIMINA VALOR POR ARTIFICIALMENTE BAJO, 493 MIL</t>
        </r>
      </text>
    </comment>
    <comment ref="AR209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SE ELIMINA VALOR ARTIFICIALMENTE BAJO, 524 MIL</t>
        </r>
      </text>
    </comment>
    <comment ref="AQ210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ES COMPARABLE POR CAMBIO DE ESPECIFICACION TECNICA </t>
        </r>
      </text>
    </comment>
    <comment ref="AR210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ES COMPARABLE POR CAMBIO DE ESPECIFICACION TECNICA </t>
        </r>
      </text>
    </comment>
    <comment ref="AQ211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ES COMPARABLE POR CAMBIO DE ESPECIFICACION TECNICA </t>
        </r>
      </text>
    </comment>
    <comment ref="AR211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ES COMPARABLE POR CAMBIO DE ESPECIFICACION TECNICA </t>
        </r>
      </text>
    </comment>
    <comment ref="AQ212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ES COMPARABLE POR CAMBIO DE ESPECIFICACION TECNICA </t>
        </r>
      </text>
    </comment>
    <comment ref="AR212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ES COMPARABLE POR CAMBIO DE ESPECIFICACION TECNICA </t>
        </r>
      </text>
    </comment>
    <comment ref="AN213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DE ACUERDO A LO QUE INDICA EL AREA TECNICA</t>
        </r>
      </text>
    </comment>
    <comment ref="AQ213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ES COMPARABLE POR CAMBIO DE ESPECIFICACION TECNICA </t>
        </r>
      </text>
    </comment>
    <comment ref="AR213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ES COMPARABLE POR CAMBIO DE ESPECIFICACION TECNICA </t>
        </r>
      </text>
    </comment>
    <comment ref="AN216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DE ACUERDO A LO QUE INDICA EL AREA TECNICA</t>
        </r>
      </text>
    </comment>
    <comment ref="AQ216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ES COMPARABLE POR CAMBIO DE ESPECIFICACION TECNICA </t>
        </r>
      </text>
    </comment>
    <comment ref="AR216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ES COMPARABLE POR CAMBIO DE ESPECIFICACION TECNICA </t>
        </r>
      </text>
    </comment>
    <comment ref="AQ223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SE ELIMINA VALOR ARTIFICIALMENTE ALTO, DUPLICA EL VALOR DE LA COTIZACION ACTUAL </t>
        </r>
      </text>
    </comment>
    <comment ref="AR223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SE ELIMINA VALOR ARTIFICIALMENTE ALTO, DUPLICA EL VALOR DE LA COTIZACION ACTUAL</t>
        </r>
      </text>
    </comment>
    <comment ref="AN224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DE ACUERDO A LO QUE INDICA EL AREA TECNICA, SE CONSULTA A LA FIRMA Y LA RESPUESTA QUE INDICAN DE IGUAL MANERA NO CUMPLE</t>
        </r>
      </text>
    </comment>
    <comment ref="AL225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DE ACUERDO A LO QUE INDICA EL AREA TECNICA</t>
        </r>
      </text>
    </comment>
    <comment ref="AQ225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ES COMPARABLE POR CAMBIO DE ESPECIFICACION TECNICA </t>
        </r>
      </text>
    </comment>
    <comment ref="AR225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ES COMPARABLE POR CAMBIO DE ESPECIFICACION TECNICA </t>
        </r>
      </text>
    </comment>
    <comment ref="AQ226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SE ELIMINA VALOR ARTIFICIALMENTE ALTO, DUPLICA EL VALOR DE LA COTIZACION ACTUAL</t>
        </r>
      </text>
    </comment>
    <comment ref="AR226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SE ELIMINA VALOR ARTIFICIALMENTE ALTO, DUPLICA EL VALOR DE LA COTIZACION ACTUAL</t>
        </r>
      </text>
    </comment>
    <comment ref="AL233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DE ACUERDO A LO QUE INDICA EL AREA TECNICA</t>
        </r>
      </text>
    </comment>
    <comment ref="AQ236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ES COMPARABLE POR CAMBIO DE ESPECIFICACION TECNICA </t>
        </r>
      </text>
    </comment>
    <comment ref="AL237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DE ACUERDO A LO QUE INDICA EL AREA TECNICA</t>
        </r>
      </text>
    </comment>
    <comment ref="AQ237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ES COMPARABLE POR CAMBIO DE ESPECIFICACION TECNICA </t>
        </r>
      </text>
    </comment>
    <comment ref="AR237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ES COMPARABLE POR CAMBIO DE ESPECIFICACION TECNICA </t>
        </r>
      </text>
    </comment>
    <comment ref="AN238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DE ACUERDO A LO QUE INDICA EL AREA TECNICA</t>
        </r>
      </text>
    </comment>
    <comment ref="AQ238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SE ELIMINA VALOR POR ARTIFICIALMENTE ALTO, SUPERA LOS 3,195</t>
        </r>
      </text>
    </comment>
    <comment ref="AQ239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ES COMPARABLE POR CAMBIO DE ESPECIFICACION TECNICA </t>
        </r>
      </text>
    </comment>
    <comment ref="AR239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ES COMPARABLE POR CAMBIO DE ESPECIFICACION TECNICA </t>
        </r>
      </text>
    </comment>
    <comment ref="AQ241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ES COMPARABLE POR CAMBIO DE ESPECIFICACION TECNICA </t>
        </r>
      </text>
    </comment>
    <comment ref="AR241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ES COMPARABLE POR CAMBIO DE ESPECIFICACION TECNICA </t>
        </r>
      </text>
    </comment>
    <comment ref="AN242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DE ACUERDO A LO QUE INDICA EL AREA TECNICA</t>
        </r>
      </text>
    </comment>
    <comment ref="AQ242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ES COMPARABLE POR CAMBIO DE ESPECIFICACION TECNICA </t>
        </r>
      </text>
    </comment>
    <comment ref="AL243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DE ACUERDO A LO QUE INDICA EL AREA TECNICA</t>
        </r>
      </text>
    </comment>
    <comment ref="AQ243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SE ELIMINA VALOR ARTIFICIALMENTE ALTO, DUPLICA EL VALOR DE LA COTIZACION ACTUAL</t>
        </r>
      </text>
    </comment>
    <comment ref="AR243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SE ELIMINA VALOR ARTIFICIALMENTE ALTO, DUPLICA EL VALOR DE LA COTIZACION ACTUAL</t>
        </r>
      </text>
    </comment>
    <comment ref="AL244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DE ACUERDO A LO QUE INDICA EL AREA TECNICA</t>
        </r>
      </text>
    </comment>
    <comment ref="AR244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SE ELIMINA VALOR ARTIFICIALMENTE ALTO, DUPLICA EL VALOR DE LA COTIZACION ACTUAL</t>
        </r>
      </text>
    </comment>
    <comment ref="AQ245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ES COMPARABLE POR CAMBIO DE ESPECIFICACION TECNICA </t>
        </r>
      </text>
    </comment>
    <comment ref="AR245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ES COMPARABLE POR CAMBIO DE ESPECIFICACION TECNICA </t>
        </r>
      </text>
    </comment>
    <comment ref="AR246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ES COMPARABLE POR CAMBIO DE ESPECIFICACION TECNICA </t>
        </r>
      </text>
    </comment>
    <comment ref="AL248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DE ACUERDO A LO QUE INDICA EL AREA TECNICA</t>
        </r>
      </text>
    </comment>
    <comment ref="AQ248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SE ELIMINA VALOR ARTIFICIALMENTE ALTO, DUPLICA EL VALOR DE LA COTIZACION ACTUAL</t>
        </r>
      </text>
    </comment>
    <comment ref="AR248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SE ELIMINA VALOR ARTIFICIALMENTE ALTO, DUPLICA EL VALOR DE LA COTIZACION ACTUAL</t>
        </r>
      </text>
    </comment>
    <comment ref="AL249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DE ACUERDO A LO QUE INDICA EL AREA TECNICA</t>
        </r>
      </text>
    </comment>
    <comment ref="AN249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DE ACUERDO A LO QUE INDICA EL AREA TECNICA</t>
        </r>
      </text>
    </comment>
    <comment ref="AL250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DE ACUERDO A LO QUE INDICA EL AREA TECNICA</t>
        </r>
      </text>
    </comment>
    <comment ref="AN250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DE ACUERDO A LO QUE INDICA EL AREA TECNICA</t>
        </r>
      </text>
    </comment>
    <comment ref="AQ250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ES COMPARABLE POR CAMBIO DE ESPECIFICACION TECNICA </t>
        </r>
      </text>
    </comment>
    <comment ref="AL251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DE ACUERDO A LO QUE INDICA EL AREA TECNICA</t>
        </r>
      </text>
    </comment>
    <comment ref="AR251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SE ELIMINA VALOR ARTIFICIALMENTE ALTO, SUPERA EL 1,132</t>
        </r>
      </text>
    </comment>
    <comment ref="AL252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DE ACUERDO A LO QUE INDICA EL AREA TECNICA</t>
        </r>
      </text>
    </comment>
    <comment ref="AM252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DE ACUERDO A LO QUE INDICA EL AREA TECNICA</t>
        </r>
      </text>
    </comment>
    <comment ref="AR252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SE ELIMINA VALOR ARTIFICIALMENTE ALTO, SUPERA EL 1,101</t>
        </r>
      </text>
    </comment>
    <comment ref="AL253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DE ACUERDO A LO QUE INDICA EL AREA TECNICA</t>
        </r>
      </text>
    </comment>
    <comment ref="AQ254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ES COMPARABLE POR CAMBIO DE ESPECIFICACION TECNICA </t>
        </r>
      </text>
    </comment>
    <comment ref="AR254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ES COMPARABLE POR CAMBIO DE ESPECIFICACION TECNICA </t>
        </r>
      </text>
    </comment>
    <comment ref="AL256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DE ACUERDO A LO QUE INDICA EL AREA TECNICA</t>
        </r>
      </text>
    </comment>
    <comment ref="AQ256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SE ELIMINA VALOR ARTIFICIALMENTE ALTO, DUPLICA EL VALOR DE LA COTIZACION ACTUAL</t>
        </r>
      </text>
    </comment>
    <comment ref="AR256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SE ELIMINA VALOR ARTIFICIALMENTE ALTO, DUPLICA EL VALOR DE LA COTIZACION ACTUAL</t>
        </r>
      </text>
    </comment>
    <comment ref="AM257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DE ACUERDO A LO QUE INDICA EL AREA TECNICA</t>
        </r>
      </text>
    </comment>
    <comment ref="AR257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SE ELIMINA VALOR ARTIFICIALMENTE ALTO, SUPERA LOS 904 MIL PESOS </t>
        </r>
      </text>
    </comment>
    <comment ref="AN258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DE ACUERDO A LO QUE INDICA EL AREA TECNICA</t>
        </r>
      </text>
    </comment>
    <comment ref="AQ258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ES COMPARABLE POR CAMBIO DE ESPECIFICACION TECNICA </t>
        </r>
      </text>
    </comment>
    <comment ref="AR258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ES COMPARABLE POR CAMBIO DE ESPECIFICACION TECNICA </t>
        </r>
      </text>
    </comment>
    <comment ref="AL259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DE ACUERDO A LO QUE INDICA EL AREA TECNICA</t>
        </r>
      </text>
    </comment>
    <comment ref="AQ259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SE ELIMINA VALOR ARTIFICIALMENTE ALTO, DUPLICA EL VALOR DE LA COTIZACION ACTUAL</t>
        </r>
      </text>
    </comment>
    <comment ref="AR259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SE ELIMINA VALOR ARTIFICIALMENTE ALTO, DUPLICA EL VALOR DE LA COTIZACION ACTUAL</t>
        </r>
      </text>
    </comment>
    <comment ref="AL260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DE ACUERDO A LO QUE INDICA EL AREA TECNICA</t>
        </r>
      </text>
    </comment>
    <comment ref="AQ261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ES COMPARABLE POR CAMBIO DE ESPECIFICACION TECNICA </t>
        </r>
      </text>
    </comment>
    <comment ref="AR261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ES COMPARABLE POR CAMBIO DE ESPECIFICACION TECNICA </t>
        </r>
      </text>
    </comment>
    <comment ref="AN262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DE ACUERDO A LO QUE INDICA EL AREA TECNICA</t>
        </r>
      </text>
    </comment>
    <comment ref="AL263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DE ACUERDO A LO QUE INDICA EL AREA TECNICA</t>
        </r>
      </text>
    </comment>
    <comment ref="AQ263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ES COMPARABLE POR CAMBIO DE ESPECIFICACION TECNICA </t>
        </r>
      </text>
    </comment>
    <comment ref="AL270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DE ACUERDO A LO QUE INDICA EL AREA TECNICA</t>
        </r>
      </text>
    </comment>
    <comment ref="AQ270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SE ELIMINA VALOR ARTIFICIALMENTE ALTO, DUPLICA EL VALOR DE LA COTIZACION ACTUAL</t>
        </r>
      </text>
    </comment>
    <comment ref="AR270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SE ELIMINA VALOR ARTIFICIALMENTE ALTO, DUPLICA EL VALOR DE LA COTIZACION ACTUAL</t>
        </r>
      </text>
    </comment>
    <comment ref="AL271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DE ACUERDO A LO QUE INDICA EL AREA TECNICA</t>
        </r>
      </text>
    </comment>
    <comment ref="AQ271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ES COMPARABLE POR CAMBIO DE ESPECIFICACION TECNICA </t>
        </r>
      </text>
    </comment>
    <comment ref="AR271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ES COMPARABLE POR CAMBIO DE ESPECIFICACION TECNICA </t>
        </r>
      </text>
    </comment>
    <comment ref="AQ272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ES COMPARABLE POR CAMBIO DE ESPECIFICACION TECNICA </t>
        </r>
      </text>
    </comment>
    <comment ref="AR272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ES COMPARABLE POR CAMBIO DE ESPECIFICACION TECNICA </t>
        </r>
      </text>
    </comment>
    <comment ref="AL287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DE ACUERDO A LO QUE INDICA EL AREA TECNICA</t>
        </r>
      </text>
    </comment>
    <comment ref="AQ287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ES COMPARABLE POR CAMBIO DE ESPECIFICACION TECNICA </t>
        </r>
      </text>
    </comment>
    <comment ref="AN288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DE ACUERDO A LO QUE INDICA EL AREA TECNICA</t>
        </r>
      </text>
    </comment>
    <comment ref="AR288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SE ELIMINA VALOR POR ARTIFICIALMENTE ALTO, SUPERA LOS 6,117</t>
        </r>
      </text>
    </comment>
    <comment ref="AQ289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ES COMPARABLE POR CAMBIO DE ESPECIFICACION TECNICA </t>
        </r>
      </text>
    </comment>
    <comment ref="AR289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ES COMPARABLE POR CAMBIO DE ESPECIFICACION TECNICA </t>
        </r>
      </text>
    </comment>
    <comment ref="AO290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DE ACUERDO A LO QUE INDICA EL AREA TECNICA</t>
        </r>
      </text>
    </comment>
    <comment ref="AQ290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ES COMPARABLE POR CAMBIO DE ESPECIFICACION TECNICA </t>
        </r>
      </text>
    </comment>
    <comment ref="AR290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ES COMPARABLE POR CAMBIO DE ESPECIFICACION TECNICA </t>
        </r>
      </text>
    </comment>
    <comment ref="AQ291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ES COMPARABLE POR CAMBIO DE ESPECIFICACION TECNICA </t>
        </r>
      </text>
    </comment>
    <comment ref="AR291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ES COMPARABLE POR CAMBIO DE ESPECIFICACION TECNICA </t>
        </r>
      </text>
    </comment>
    <comment ref="AL292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DE ACUERDO A LO QUE INDICA EL AREA TECNICA</t>
        </r>
      </text>
    </comment>
    <comment ref="AQ292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SE ELIMINA VALOR POR ARTIFICIALMENTE ALTO SUPERA LOS 14,042</t>
        </r>
      </text>
    </comment>
    <comment ref="AR292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SE ELIMINA VALOR ARTIFICIALMENTE ALTO, DUPLICA EL VALOR DE LA COTIZACION ACTUAL</t>
        </r>
      </text>
    </comment>
    <comment ref="AQ293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ES COMPARABLE POR CAMBIO DE ESPECIFICACION TECNICA </t>
        </r>
      </text>
    </comment>
    <comment ref="AN294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DE ACUERDO A LO QUE INDICA EL AREA TECNICA</t>
        </r>
      </text>
    </comment>
    <comment ref="AQ294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SE ELIMINA VALOR ARTIFICIALMENTE ALTO, DUPLICA EL VALOR DE LA COTIZACION ACTUAL</t>
        </r>
      </text>
    </comment>
    <comment ref="AL301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DE ACUERDO A LO QUE INDICA EL AREA TECNICA</t>
        </r>
      </text>
    </comment>
    <comment ref="AL302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DE ACUERDO A LO QUE INDICA EL AREA TECNICA</t>
        </r>
      </text>
    </comment>
    <comment ref="AL310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DE ACUERDO A LO QUE INDICA EL AREA TECNICA</t>
        </r>
      </text>
    </comment>
    <comment ref="AL317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DE ACUERDO A LO QUE INDICA EL AREA TECNICA</t>
        </r>
      </text>
    </comment>
    <comment ref="AO317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DE ACUERDO A LO QUE INDICA EL AREA TECNICA</t>
        </r>
      </text>
    </comment>
    <comment ref="AL318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DE ACUERDO A LO QUE INDICA EL AREA TECNICA</t>
        </r>
      </text>
    </comment>
    <comment ref="AM319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DE ACUERDO A LO QUE INDICA EL AREA TECNICA</t>
        </r>
      </text>
    </comment>
    <comment ref="AL320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DE ACUERDO A LO QUE INDICA EL AREA TECNICA</t>
        </r>
      </text>
    </comment>
    <comment ref="AK322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SE ELIMINA VALOR ARTIFICIALMENTE BAJO,127 MIL PESOS </t>
        </r>
      </text>
    </comment>
    <comment ref="AN323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DE ACUERDO A LO QUE INDICA EL AREA TECNICA</t>
        </r>
      </text>
    </comment>
    <comment ref="AO323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DE ACUERDO A LO QUE INDICA EL AREA TECNICA</t>
        </r>
      </text>
    </comment>
    <comment ref="AL324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SE ELIMINA VALOR POR ARTIFICIALMENTE ALTO, SUPERA LOS 2,451</t>
        </r>
      </text>
    </comment>
    <comment ref="AN325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DE ACUERDO A LO QUE INDICA EL AREA TECNICA</t>
        </r>
      </text>
    </comment>
    <comment ref="AO325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DE ACUERDO A LO QUE INDICA EL AREA TECNICA</t>
        </r>
      </text>
    </comment>
    <comment ref="AL327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DE ACUERDO A LO QUE INDICA EL AREA TECNICA</t>
        </r>
      </text>
    </comment>
    <comment ref="AU335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SE PUEDE ELIMINAR NINGUNA COTIZACION YA QUE NO TENEMOS HISTORICO POR LO QUE NO CONOCEMOS EL VALOR POSIBLE ANTERIOR AL MERCADO ACTUAL </t>
        </r>
      </text>
    </comment>
    <comment ref="AL336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DE ACUERDO A LO QUE INDICA EL AREA TECNICA</t>
        </r>
      </text>
    </comment>
    <comment ref="AL337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DE ACUERDO A LO QUE INDICA EL AREA TECNICA</t>
        </r>
      </text>
    </comment>
    <comment ref="AL338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DE ACUERDO A LO QUE INDICA EL AREA TECNICA</t>
        </r>
      </text>
    </comment>
    <comment ref="AO339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SE ELIMINA VALOR ARTIFICIALMENTE BAJO, 270 MIL PESOS </t>
        </r>
      </text>
    </comment>
    <comment ref="AL340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DE ACUERDO A LO QUE INDICA EL AREA TECNICA</t>
        </r>
      </text>
    </comment>
    <comment ref="AL341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DE ACUERDO A LO QUE INDICA EL AREA TECNICA</t>
        </r>
      </text>
    </comment>
    <comment ref="AL343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DE ACUERDO A LO QUE INDICA EL AREA TECNICA</t>
        </r>
      </text>
    </comment>
    <comment ref="AM343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DE ACUERDO A LO QUE INDICA EL AREA TECNICA</t>
        </r>
      </text>
    </comment>
    <comment ref="AO343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DE ACUERDO A LO QUE INDICA EL AREA TECNICA</t>
        </r>
      </text>
    </comment>
    <comment ref="AU345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SE PUEDE ELIMINAR NINGUNA COTIZACION YA QUE NO TENEMOS HISTORICO POR LO QUE NO CONOCEMOS EL VALOR POSIBLE ANTERIOR AL MERCADO ACTUAL </t>
        </r>
      </text>
    </comment>
    <comment ref="AL346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DE ACUERDO A LO QUE INDICA EL AREA TECNICA</t>
        </r>
      </text>
    </comment>
    <comment ref="AU352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SE PUEDE ELIMINAR NINGUNA COTIZACION YA QUE NO TENEMOS HISTORICO POR LO QUE NO CONOCEMOS EL VALOR POSIBLE ANTERIOR AL MERCADO ACTUAL </t>
        </r>
      </text>
    </comment>
    <comment ref="AL354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DE ACUERDO A LO QUE INDICA EL AREA TECNICA</t>
        </r>
      </text>
    </comment>
    <comment ref="AO354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DE ACUERDO A LO QUE INDICA EL AREA TECNICA</t>
        </r>
      </text>
    </comment>
    <comment ref="AL355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DE ACUERDO A LO QUE INDICA EL AREA TECNICA</t>
        </r>
      </text>
    </comment>
    <comment ref="AM355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DE ACUERDO A LO QUE INDICA EL AREA TECNICA</t>
        </r>
      </text>
    </comment>
    <comment ref="AO355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DE ACUERDO A LO QUE INDICA EL AREA TECNICA</t>
        </r>
      </text>
    </comment>
    <comment ref="AL356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SE ELIMINA VALOR ARTIFICIALMENTE ALTO, SUPERA EL 1,606</t>
        </r>
      </text>
    </comment>
    <comment ref="AL357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DE ACUERDO A LO QUE INDICA EL AREA TECNICA</t>
        </r>
      </text>
    </comment>
    <comment ref="AM357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DE ACUERDO A LO QUE INDICA EL AREA TECNICA</t>
        </r>
      </text>
    </comment>
    <comment ref="AO357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DE ACUERDO A LO QUE INDICA EL AREA TECNICA</t>
        </r>
      </text>
    </comment>
    <comment ref="AL358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DE ACUERDO A LO QUE INDICA EL AREA TECNICA</t>
        </r>
      </text>
    </comment>
    <comment ref="E368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E SUN VALOR COMPARABLE YA QUE ESTAR EXENTO DEL IMPUESTO CORRESPONDE A LA MARCA PERO NO AL MATERIAL DE REFERENCIA COMO TAL </t>
        </r>
      </text>
    </comment>
    <comment ref="G374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EL VALOR NO ES COMPARABLE YA QUE LA PRESENTACION CAMBIO </t>
        </r>
      </text>
    </comment>
  </commentList>
</comments>
</file>

<file path=xl/comments2.xml><?xml version="1.0" encoding="utf-8"?>
<comments xmlns="http://schemas.openxmlformats.org/spreadsheetml/2006/main">
  <authors>
    <author>Daniela Orjuela Mejia</author>
  </authors>
  <commentList>
    <comment ref="AL39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SE PUEDE ELIMINAR NINGUN HISTORICO YA QUE NO TENEMOS COTIZACION VIABLE POR LO QUE NO CONOCEMOS EL VALOR REAL EN EL MERCADO ACTUAL </t>
        </r>
      </text>
    </comment>
  </commentList>
</comments>
</file>

<file path=xl/sharedStrings.xml><?xml version="1.0" encoding="utf-8"?>
<sst xmlns="http://schemas.openxmlformats.org/spreadsheetml/2006/main" count="5845" uniqueCount="712">
  <si>
    <t>LOTE 1</t>
  </si>
  <si>
    <t xml:space="preserve">REGIONAL BOGOTA </t>
  </si>
  <si>
    <t>REGIONAL NOROCCIDENTE</t>
  </si>
  <si>
    <t>REGIONAL NORORIENTE</t>
  </si>
  <si>
    <t>TOTAL REGIONAL</t>
  </si>
  <si>
    <t>REGIONAL NORTE</t>
  </si>
  <si>
    <t>REGIONAL OCCIDENTE</t>
  </si>
  <si>
    <t>REGIONAL ORIENTE</t>
  </si>
  <si>
    <t>REGIONAL SUR</t>
  </si>
  <si>
    <t>REGIONAL SUROCCIDENTE</t>
  </si>
  <si>
    <t xml:space="preserve">CANTIDAD TOTAL </t>
  </si>
  <si>
    <t>CODIGO UNSPSC</t>
  </si>
  <si>
    <t>SECCIONAL BUCARAMANGA</t>
  </si>
  <si>
    <t>SECCIONAL BARRANQUILLA</t>
  </si>
  <si>
    <t>SECCIONAL TUNJA</t>
  </si>
  <si>
    <t>SECCIONAL IBAGUÉ</t>
  </si>
  <si>
    <t>SECCIONAL NEIVA</t>
  </si>
  <si>
    <t>ITEM</t>
  </si>
  <si>
    <t xml:space="preserve">ESPECIFICACIÓN TECNICA </t>
  </si>
  <si>
    <t>NÚMERO CAS</t>
  </si>
  <si>
    <t xml:space="preserve">PRESENTACION </t>
  </si>
  <si>
    <t>CLASIFICACIÓN</t>
  </si>
  <si>
    <t>TOTAL</t>
  </si>
  <si>
    <t>ESTUPEFACIENTES</t>
  </si>
  <si>
    <t>E. TRAZA</t>
  </si>
  <si>
    <t>TOXICOLOGIA</t>
  </si>
  <si>
    <t>TOTAL SECCIONAL</t>
  </si>
  <si>
    <t>5-metoxi-diisopropiltriptamina (5-MeO-DiPT), concentración 1,0 mg/mL, tipo M-167 o su equivalente.</t>
  </si>
  <si>
    <t>4021-34-5</t>
  </si>
  <si>
    <t>Ampolla x 1 mL</t>
  </si>
  <si>
    <t>MRC</t>
  </si>
  <si>
    <t>41116100                                                                             46151700</t>
  </si>
  <si>
    <t>1-(3-Clorofenil)-piperazina.HCl (m-CPP.HCl), concentración 1,0 mg/mL, tipo C-089 o su equivalente.</t>
  </si>
  <si>
    <t>13078-15-4</t>
  </si>
  <si>
    <t>Ampollax 1 mL</t>
  </si>
  <si>
    <t>1,1'-Dimetil-4,4'-bipiridiniun dicloro.Hidrato (Paraquat), tipo 36541 o su  equivalente.</t>
  </si>
  <si>
    <t>75365-73-0</t>
  </si>
  <si>
    <t>Frasco x 100 mg</t>
  </si>
  <si>
    <t>MR</t>
  </si>
  <si>
    <t>4′-Chlorodiazepam ≥98% (TLC), tipo C5174 o su equivalente.</t>
  </si>
  <si>
    <t>14439-61-3</t>
  </si>
  <si>
    <t>Frasco x 5 mg</t>
  </si>
  <si>
    <t>4-aminofenil-1-fenetilpiperidina (4-ANPP), concentración 100 μg/mL, tipo A-139 o su equivalente</t>
  </si>
  <si>
    <t>21409-26-7</t>
  </si>
  <si>
    <t>Ampolla x 0,5 mL</t>
  </si>
  <si>
    <t>6-acetilmorfina, concentración 100 μg/mL en acetonitrilo, tipo A-003 o su equivalente.</t>
  </si>
  <si>
    <t>2784-73-8</t>
  </si>
  <si>
    <t>7-Aminoclonazepam, concentración 1,0 mg/mL en acetonitrilo, tipo A-916 o su equivalente.</t>
  </si>
  <si>
    <t>4959-17-5</t>
  </si>
  <si>
    <t>7-Aminoflunitrazepam, concentración 1,0 mg/mL en acetonitrilo, tipo A-911 o su equivalente.</t>
  </si>
  <si>
    <t>34084-50-9</t>
  </si>
  <si>
    <t>Aldicarb, tipo 33386 o su equivalente.</t>
  </si>
  <si>
    <t>116-06-3</t>
  </si>
  <si>
    <t xml:space="preserve"> Frasco x 100 mg</t>
  </si>
  <si>
    <t>Amitriptilina.HCl, concentración 1,0 mg/mL, tipo A-923 o su equivalente.</t>
  </si>
  <si>
    <t>549-18-8</t>
  </si>
  <si>
    <t>Bendiocarb, tipo 45336 o equivalente.</t>
  </si>
  <si>
    <t>22781-23-3</t>
  </si>
  <si>
    <t>Frasco x 250mg</t>
  </si>
  <si>
    <t>Brodifacoum (Brodifacum),  tipo 46036 o su equivalente.</t>
  </si>
  <si>
    <t>56073-10-0</t>
  </si>
  <si>
    <t>Bromadiolona (Bromadiolon), tipo 46035 o su equivalente.</t>
  </si>
  <si>
    <t>28772-56-7​</t>
  </si>
  <si>
    <t>Carbamazepina, concentración 1,0 mg/mL, tipo C-053 o su equivalente.</t>
  </si>
  <si>
    <t>298-46-4</t>
  </si>
  <si>
    <t>Carbofuran, tipo 32056 o su equivalente.</t>
  </si>
  <si>
    <t>1563-66-2</t>
  </si>
  <si>
    <t xml:space="preserve"> Frasco x 250 mg</t>
  </si>
  <si>
    <t>Clorhidrato de alfentanilo, concentración 1,0 mg/mL, tipo A-071 o su equivalente.</t>
  </si>
  <si>
    <t>69049-06-5</t>
  </si>
  <si>
    <t>Ampolla x1 mL</t>
  </si>
  <si>
    <t>Clorpirifos, tipo 45395 o su equivalente.</t>
  </si>
  <si>
    <t>2921-88-2</t>
  </si>
  <si>
    <t>Clorpromazina.HCl, concentración 1,0 mg/mL, tipo C-904 o su equivalente.</t>
  </si>
  <si>
    <t>69-09-0</t>
  </si>
  <si>
    <t>Clozapina, concentración 1,0 mg/mL, tipo C-059 o su equivalente.</t>
  </si>
  <si>
    <t>5786-21-0</t>
  </si>
  <si>
    <t>Cocaetileno (éster etílico de benzoilecgonina), concentración 1,0 mg/mL en acetonitrilo, tipo C-010 o su equivalente.</t>
  </si>
  <si>
    <t>529-38-4</t>
  </si>
  <si>
    <t>Cumatetralilo, tipo 45404 o su equivalente.</t>
  </si>
  <si>
    <t>5836-29-3</t>
  </si>
  <si>
    <t>Frasco x 250 mg</t>
  </si>
  <si>
    <t>d,l-p-metoximetanfetamina.HCl (d,I-PMMA.HCl), concentración 1,0 mg/mL, tipo P-051 o su equivalente.</t>
  </si>
  <si>
    <t>3398-68-3</t>
  </si>
  <si>
    <t>Diclofenaco sódico, tipo 93484 o su equivalente.</t>
  </si>
  <si>
    <t>15307-79-6</t>
  </si>
  <si>
    <t>Diclorvos, tipo 45441 o equivalente.</t>
  </si>
  <si>
    <t>62-73-7</t>
  </si>
  <si>
    <t>Dicrotofós, tipo 45305 o equivalente.</t>
  </si>
  <si>
    <t>141-66-2</t>
  </si>
  <si>
    <t>Frasco x 100mg</t>
  </si>
  <si>
    <t>Difenhidramina.HCl, concentración 1,0 mg/mL, tipo D-015 o su equivalente.</t>
  </si>
  <si>
    <t>147-24-0</t>
  </si>
  <si>
    <t>Dimetoato, tipo 45449 o su equivalente.</t>
  </si>
  <si>
    <t>60-51-5</t>
  </si>
  <si>
    <t>Doxepina.HCl, concentración 1,0 mg/mL, tipo D-927 o su equivalente.</t>
  </si>
  <si>
    <t>1668-19-5</t>
  </si>
  <si>
    <t>Ecgonina.HCl, concentración 1,0 mg/mL, tipo COC-206-HC o su equivalente.</t>
  </si>
  <si>
    <t>5796-31-6</t>
  </si>
  <si>
    <t>Endosulfan sulfato, tipo 36676 o su equivalente.</t>
  </si>
  <si>
    <t>1031-07-8</t>
  </si>
  <si>
    <t>EPA 8270 Mezcla-2 de pesticidas organofosforados (9 compuestos), 2000 μg/mL de cada componente en diclorometano, tipo CRM47908 o su equivalente.</t>
  </si>
  <si>
    <t>No aplica</t>
  </si>
  <si>
    <t>Ethion, tipo 45477 o su equivalente.</t>
  </si>
  <si>
    <t>563-12-2</t>
  </si>
  <si>
    <t xml:space="preserve">Etilona.HCl, concentración 1,0 mg/mL, tipo E-071 o su equivalente. </t>
  </si>
  <si>
    <t>1454266-19-3</t>
  </si>
  <si>
    <t>Fenitoína, concentración 1,0 mg/mL, tipo P-063 o su equivalente.</t>
  </si>
  <si>
    <t>57-41-0</t>
  </si>
  <si>
    <t>Fention, tipo 36552 o su equivalente.</t>
  </si>
  <si>
    <t>55-38-9</t>
  </si>
  <si>
    <t>Flunitrazepam, tipo FLU-72 o F9261 o su equivalente.</t>
  </si>
  <si>
    <t>1622-62-4</t>
  </si>
  <si>
    <t>Frasco x 50 mg</t>
  </si>
  <si>
    <t>Fluoxetina.HCl, concentración 1,0 mg/mL, tipo F-918 o LGCAMP0256.00-01 o su equivalente.</t>
  </si>
  <si>
    <t>54910-89-3</t>
  </si>
  <si>
    <t>Glifosato, tipo 89432 o equivalente.</t>
  </si>
  <si>
    <t>1071-83-6</t>
  </si>
  <si>
    <t>Lorazepam glucurónido, concentración 100 μg/mL en acetonitrilo:agua (50:50), tipo L-021 o su equivalente.</t>
  </si>
  <si>
    <t>32781-79-6</t>
  </si>
  <si>
    <t>Haloperidol, concentración 1,0 mg/mL, tipo H-030 o su equivalente.</t>
  </si>
  <si>
    <t>52-86-8</t>
  </si>
  <si>
    <t>Hemifumarato de quetiapina (Fumarato de quetiapina) concentración 1,0 mg/mL, tipo Q-001 o su equivalente.</t>
  </si>
  <si>
    <t>111974-72-2</t>
  </si>
  <si>
    <t>Hidroclorotiazida, concentración 1,0 mg/mL, tipo H-001 o su equivalente.</t>
  </si>
  <si>
    <t>58-93-5</t>
  </si>
  <si>
    <t>Sulfato de hidroxicloroquina, tipo 90527 o su equivalente.</t>
  </si>
  <si>
    <t>747-36-4</t>
  </si>
  <si>
    <t>Imipramine.HCl, concentración 1,0 mg/mL, tipo I-902 o su equivalente.</t>
  </si>
  <si>
    <t>113-52-0</t>
  </si>
  <si>
    <t>Levamisol HCl, tipo 31742 o su equivalente.</t>
  </si>
  <si>
    <t>16595-80-5</t>
  </si>
  <si>
    <t>Lidocaína, tipo L7757 o su equivalente.</t>
  </si>
  <si>
    <t>137-58-6</t>
  </si>
  <si>
    <t>Frasco x 25 g</t>
  </si>
  <si>
    <t>Malaoxon, tipo 36142 o su equivalente.</t>
  </si>
  <si>
    <t>1634-78-2</t>
  </si>
  <si>
    <t>Metamidofos, tipo 33395 o DRE-C14980000 o su equivalente.</t>
  </si>
  <si>
    <t>10265-92-6</t>
  </si>
  <si>
    <t xml:space="preserve">Metilparation, tipo 36187 o equivalente. </t>
  </si>
  <si>
    <t>298-00-0</t>
  </si>
  <si>
    <t>Metomil, tipo 36159 o su equivalente.</t>
  </si>
  <si>
    <t>16752-77-5</t>
  </si>
  <si>
    <t>Mevinfos, concentración 100 μg/mL en acetonitrilo, tipo DRE-XA15220000AL o su equivalente.</t>
  </si>
  <si>
    <t>7786-34-7</t>
  </si>
  <si>
    <t>Mezcla de cannabinoides sintéticos que contiene: JWH-019, JWH-122, JWH-081 y AM-2201 (Spice cannabinoids mix 2), concentración de cada componente: 100 µg/mL en acetonitrilo, tipo S-041 o su equivalente.</t>
  </si>
  <si>
    <t>Mezcla multicomponente de benzodiazepinas que contiene: Alprazolam, Clonazepam, Diazepam, Flunitrazepam, Lorazepam, Nitrazepam, Oxazepam y Temazepam (Mixture-8), concentración de cada componente: 0,25 mg/mL en acetonitrilo, tipo B-033 o su equivalente.</t>
  </si>
  <si>
    <t>Mezcla multicomponente que contiene acetona, etanol, isopropanol y metanol, concentración de cada componente: 1000 µg/mL en agua, (Multicomponent Alcohol Mix 1000), tipo A-056 o su equivalente.</t>
  </si>
  <si>
    <t>Ampolla x aproximadamente 1 mL</t>
  </si>
  <si>
    <t>Mezcla multicomponente que contiene acetona, etanol, isopropanol y metanol, concentración de cada componente: 4000 µg/mL en agua, (Multicomponent Alcohol Mix-4000), tipo A-061 o su equivalente.</t>
  </si>
  <si>
    <t>Mezcla multicomponente que contiene acetona, etanol, isopropanol y metanol, concentración de cada componente: 500 µg/mL en agua, (Multicomponent Alcohol Mix 500), tipo A-057 o su equivalente.</t>
  </si>
  <si>
    <t>Mezcla-13 de opiáceos multicomponente para el tratamiento, que contiene: (±)-Metadona, Buprenorfina (SYN), cis-Tramadol HCl, Codeína, Fentanilo, Hidrocodona, Hidromorfona, Meperidina, Morfina, Naloxona, Naltrexona, Oxicodona y Oximorfona. Concentración: 100 µg/mL de cada componente, excepto el fentanilo el cual está en 10 µg/mL, tipo P-071 o su equivalente.</t>
  </si>
  <si>
    <t>Monocrotofos, tipo 36173 o su equivalente.</t>
  </si>
  <si>
    <t>6923-22-4</t>
  </si>
  <si>
    <t>Nitrazepam, tipo NIT-112 o N3889 o su equivalente.</t>
  </si>
  <si>
    <t>146-22-5</t>
  </si>
  <si>
    <t>Nitrito de Butilo, tipo 226637 o su equivalente.</t>
  </si>
  <si>
    <t>544-16-1</t>
  </si>
  <si>
    <t>Nitrito de isobutilo 95%, tipo 327190 o su equivalente.</t>
  </si>
  <si>
    <t>542-56-3</t>
  </si>
  <si>
    <t>Vial x 100 mL</t>
  </si>
  <si>
    <t>Nortriptilina.HCl ≥98 %, tipo N7261 o su equivalente.</t>
  </si>
  <si>
    <t>894-71-3</t>
  </si>
  <si>
    <t>Frasco x 10 g</t>
  </si>
  <si>
    <t>Nortriptilina.HCl, concentración 1,0 mg/mL, tipo N-907 o CERN-907 o su equivalente.</t>
  </si>
  <si>
    <t>Olanzapina, tipo OLZ-1064-FB o O1141 o su equivalente.</t>
  </si>
  <si>
    <t>132539-06-1</t>
  </si>
  <si>
    <t>Frasco x 10 mg</t>
  </si>
  <si>
    <t>Oxazepam, tipo OXA-122 o O5254 o su equivalente.</t>
  </si>
  <si>
    <t>604-75-1</t>
  </si>
  <si>
    <t>Oxcarbazepina, concentración 1,0 mg/mL en acetonitrilo, tipo OXC-1751, O-025 o su equivalente.</t>
  </si>
  <si>
    <t>28721-07-5</t>
  </si>
  <si>
    <t>Clorhidrato de papaverina, tipo P3510 o su equivalente.</t>
  </si>
  <si>
    <t>61-25-6</t>
  </si>
  <si>
    <t>Frasco X 5 g</t>
  </si>
  <si>
    <t>Paracetamol (Acetaminofén), concentración 1,0 mg/mL, tipo A-064 o su equivalente.</t>
  </si>
  <si>
    <t>103-90-2</t>
  </si>
  <si>
    <t>Sal sódica de propofol β-D-glucurónido,  concentración 100 µg/mL, tipo P-082 o equivalente.</t>
  </si>
  <si>
    <t>1435779-10-4</t>
  </si>
  <si>
    <t>Ampolla X 1mL</t>
  </si>
  <si>
    <t>Risperidona, concentración 1,0 mg/mL, tipo R-006 o su equivalente.</t>
  </si>
  <si>
    <t>106266-06-2</t>
  </si>
  <si>
    <t>Sildenafil, concentración 1,0 mg/mL, tipo S-010 o su equivalente.</t>
  </si>
  <si>
    <t>139755-83-2</t>
  </si>
  <si>
    <t>Solución estándar de etanol, concentración 150 mg/dL en agua, tipo E-041 o su equivalente.</t>
  </si>
  <si>
    <t>64-17-5</t>
  </si>
  <si>
    <t xml:space="preserve"> Paquete x 10 ampollas (cada ampolla x 1 mL aproximadamente)</t>
  </si>
  <si>
    <t>Temazepam, tipo T8275 o su equivalente.</t>
  </si>
  <si>
    <t>846-50-4</t>
  </si>
  <si>
    <t>Frasco X 100 mg</t>
  </si>
  <si>
    <t>Tetracosano 99 %, tipo T8752 o su equivalente.</t>
  </si>
  <si>
    <t>646-31-1</t>
  </si>
  <si>
    <t>Tioridazina, concentración 1,0 mg/mL, tipo T-905 o su equivalente.</t>
  </si>
  <si>
    <t>50-52-2</t>
  </si>
  <si>
    <t>Trazodona clorhidrato ≥ 99% (HPLC), tipo T6154 o su equivalente.</t>
  </si>
  <si>
    <t>25332-39-2</t>
  </si>
  <si>
    <t>Frasco x 1 g</t>
  </si>
  <si>
    <t xml:space="preserve">Triclorfón tipo 45698 o equivalente. </t>
  </si>
  <si>
    <t>52-68-6</t>
  </si>
  <si>
    <t>Frasco x 50mg</t>
  </si>
  <si>
    <t>Trifenil fosfato, tipo 442829 o su equivalente.</t>
  </si>
  <si>
    <t>115-86-6</t>
  </si>
  <si>
    <t>Frasco x 1000 mg</t>
  </si>
  <si>
    <t>Warfarina, tipo 45706 o su equivalente.</t>
  </si>
  <si>
    <t>81-81-2</t>
  </si>
  <si>
    <t>Zopiclona, concentración 1,0 mg/mL en acetonitrilo, tipo Z-003 o su equivalente.</t>
  </si>
  <si>
    <t>43200-80-2</t>
  </si>
  <si>
    <t>Tetrahidrocannabivarina (THCV) concentración 1,0 mg/mL, tipo T-094 o su equivalente.</t>
  </si>
  <si>
    <t>31262-37-0</t>
  </si>
  <si>
    <t>Dipiróna sódica hidratada (Dipiron monohidrato o Monohidrato de metamizol sódico), tipo 46232 o M244740 o su equivalente.</t>
  </si>
  <si>
    <t>5907-38-0</t>
  </si>
  <si>
    <t>Clorhidrato de procaína, tipo PHR1161 o equivalente.</t>
  </si>
  <si>
    <t>51-05-8</t>
  </si>
  <si>
    <t>Frasco x 1g</t>
  </si>
  <si>
    <t>Clorhidrato de metformina (Clorhidrato de 1,1-dimetilbiguanida), tipo PHR1084 o equivalente.</t>
  </si>
  <si>
    <t>1115-70-4</t>
  </si>
  <si>
    <t>Frasco x 500 mg</t>
  </si>
  <si>
    <t>Eutilona HCl, concentración 1,0 mg/mL, tipo E-087 o equivalente.</t>
  </si>
  <si>
    <t>17764-18-0</t>
  </si>
  <si>
    <t>LOTE 2</t>
  </si>
  <si>
    <t>(-)-11-nor-delta-9-tetrahidrocannabinol ácido carboxílico, concentración 100 µg/mL, tipo T-018 o  su equivalente.</t>
  </si>
  <si>
    <t>56354-06-4</t>
  </si>
  <si>
    <t>1-(5-fluoropentil)-1H-indol-3-il]-(naftalen-1-il)metanona (AM- 2201), concentración 1,0 mg/mL, tipo LGCAMP1396.02-11 o su equivalente.</t>
  </si>
  <si>
    <t>335161-24-5</t>
  </si>
  <si>
    <t>11-hydroxy-delta9-tetrahidrocannabinol, concentración 1,0 mg/mL, tipo LGCAMP1088.03-01 o su equivalente.</t>
  </si>
  <si>
    <t>34675-49-5</t>
  </si>
  <si>
    <t>3,4-metilendioximetcatinona HCl (Metilona HCl), tipo MTY-1289-HC o su equivalente.</t>
  </si>
  <si>
    <t xml:space="preserve">186028-80-8 </t>
  </si>
  <si>
    <t>3,4-Metilendioxi-pirovalerona.HCl (MDPV.HCl), tipo PYR-1340-HC o CAY-10684 o su equivalente.</t>
  </si>
  <si>
    <t>24622-62-6</t>
  </si>
  <si>
    <t>3-Fluorometcatinona.HCl, tipo LGCFOR1275.43 o CAY-10730 o su equivalente.</t>
  </si>
  <si>
    <t>1346600-40-5</t>
  </si>
  <si>
    <t>4-fluoro-3-metil-alfa-PVP (clorhidrato), tipo 31050 o su equivalente.</t>
  </si>
  <si>
    <t>No disponible</t>
  </si>
  <si>
    <t>5-metoxi-N-metil-N-isopropiltriptamina.HCl (5-MeO-MiPT.HCl), tipo CAY-11482 o su equivalente.</t>
  </si>
  <si>
    <t>96096-55-8</t>
  </si>
  <si>
    <t>Alfa-pirrolidinovalerofenona.HCl (ALFA-PVP.HCl), tipo PVP-1546-HC o su equivalente.</t>
  </si>
  <si>
    <t>5485-65-4</t>
  </si>
  <si>
    <t>Alprazolam, concentración 1,0 mg/mL,  tipo A-903 o su equivalente.</t>
  </si>
  <si>
    <t>28981-97-7</t>
  </si>
  <si>
    <t>Barbital, tipo BRB-401-FA o su equivalente.</t>
  </si>
  <si>
    <t>57-44-3</t>
  </si>
  <si>
    <t>Benzocaina, tipo E1501 o su equivalente.</t>
  </si>
  <si>
    <t>94-09-7</t>
  </si>
  <si>
    <t>Frasco X 100g</t>
  </si>
  <si>
    <t>Benzoilecgonina, concentración 1,0 mg/mL, tipo B-004 o LGCAMP1345.04-01 o su equivalente</t>
  </si>
  <si>
    <t>519-09-5</t>
  </si>
  <si>
    <t>Benzoilecgonina-D3, concentración 1,0 mg/mL, tipo B-008 o su equivalente.</t>
  </si>
  <si>
    <t>115732-68-8</t>
  </si>
  <si>
    <t>Bromuro de (-)-escopolamina-N-butilo (Butilbromuro de hioscina), tipo HYO-818 o su equivalente.</t>
  </si>
  <si>
    <t>149-64-4</t>
  </si>
  <si>
    <t>Buprenorfina.HCl, tipo BUP-399-HC o su equivalente.</t>
  </si>
  <si>
    <t>53152-21-9</t>
  </si>
  <si>
    <t>Butilone.HCl, tipo CAY-10393 o BTL-1288-HC o su equivalente.</t>
  </si>
  <si>
    <t>17762-90-2</t>
  </si>
  <si>
    <t>Cannabidiol (CBD), tipo THC-303 o su equivalente.</t>
  </si>
  <si>
    <t>13956-29-1</t>
  </si>
  <si>
    <t>Cannabigerol (CBG), tipo CBG-743 o su equivalente.</t>
  </si>
  <si>
    <t>25654-31-3</t>
  </si>
  <si>
    <t>Frasco X 50 mg</t>
  </si>
  <si>
    <t>Cannabinol (CBN), tipo THC-377 o su equivalente.</t>
  </si>
  <si>
    <t>521-35-7</t>
  </si>
  <si>
    <t>Catinona clorhidrato (d,l-Catinona.HCl), concentración 1,0 mg/mL, en acetonitrilo:agua (1:1) tipo CAT-880-HC o su equivalente.</t>
  </si>
  <si>
    <t xml:space="preserve">
16735-19-6</t>
  </si>
  <si>
    <t>Clobazam, tipo CLB-146 o su equivalente.</t>
  </si>
  <si>
    <t>22316-47-8</t>
  </si>
  <si>
    <t>Clonazepam, tipo CLO-105 o C1277 o su equivalente.</t>
  </si>
  <si>
    <t>1622-61-3</t>
  </si>
  <si>
    <t>Clorhidrato de (±)-4-cloro-2,5-dimetoxianfetamina (DOC.HCl), tipo CAY-12038 o su equivalente.</t>
  </si>
  <si>
    <t>42203-77-0</t>
  </si>
  <si>
    <t>Clorhidrato de 2-(4-bromo-2,5-dimetoxifenil)etanamina (2C-B. HCl), concentración 1,0 mg/mL, tipo 2CB-729-HC o su equivalente.</t>
  </si>
  <si>
    <t>56281-37-9</t>
  </si>
  <si>
    <t>Clorhidrato de 2-(4-yodo-2,5-dimetoxifenil)-N-[(2-metoxifenil)metil]etanamina (25I-NB2OMe.HCl), concentración 1,0 mg/mL, tipo 25I-1555-HC o su equivalente.</t>
  </si>
  <si>
    <t>1043868-97-8</t>
  </si>
  <si>
    <t>Clorhidrato de fenciclidina (PCP.HCl), tipo PCP-436-HC o su equivalente.</t>
  </si>
  <si>
    <t>956-90-1</t>
  </si>
  <si>
    <t>d,l-3,4-metilendioxietilanfetamina.HCl (d,l-MDEA.HCl), tipo MDE-191-HC o su equivalente.</t>
  </si>
  <si>
    <t>74341-78-9</t>
  </si>
  <si>
    <t>d,l-4-bromo-2,5-dimetoxianfetamina.HCl (d,I-DOB.HCl), tipo DOB-274-HC o su equivalente.</t>
  </si>
  <si>
    <t>29705-96-2</t>
  </si>
  <si>
    <t>d,l-4-hidroxi-3-metoxianfetamina.HCl (d,l-HMA HCl), tipo HMA-85-HC o 14196 o su equivalente.</t>
  </si>
  <si>
    <t>13062-61-8</t>
  </si>
  <si>
    <t>d,l-4-hidroxi-3-metoximetanfetamina.HCl (d,l-HMMA.HCl), tipo HMM-417-HC o su equivalente.</t>
  </si>
  <si>
    <t>438625-58-2</t>
  </si>
  <si>
    <t>d,l-Metamfepramona HCl (d,l-Dimetilcatinona.HCl), tipo MAF-1548-HC o su equivalente.</t>
  </si>
  <si>
    <t>10105-90-5</t>
  </si>
  <si>
    <t>Dextrometorfano, concentración 1,0 mg/mL, tipo o D-013 o su equivalente.</t>
  </si>
  <si>
    <t>125-71-3</t>
  </si>
  <si>
    <t xml:space="preserve">Dietilamida del Ácido lisérgico (LSD), concentración 1,0 mg/mL en acetonitrilo, tipo LSD-397-FB o su equivalente. </t>
  </si>
  <si>
    <t>50-37-3</t>
  </si>
  <si>
    <t>Difenilamina, tipo 820528 o su equivalente.</t>
  </si>
  <si>
    <t>122-39-4</t>
  </si>
  <si>
    <t>Frasco x 100 g</t>
  </si>
  <si>
    <t>Diltiazem.HCl, concentración 1,0 mg/mL en acetonitrilo, tipo D-035 o su equivalente.</t>
  </si>
  <si>
    <t>33286-22-5</t>
  </si>
  <si>
    <t>Metanfetamina.HCl, tipo AMP-732-HC o M8750 o su equivalente.</t>
  </si>
  <si>
    <t>300-42-5</t>
  </si>
  <si>
    <t>Etilona.HCl, tipo ETY-1399-HC o su equivalente.</t>
  </si>
  <si>
    <t>Flurazepam, tipo FLR-144-FB o su equivalente.</t>
  </si>
  <si>
    <t>17617-23-1</t>
  </si>
  <si>
    <t>Fluvoxamina (maleato de fluvoxamina), tipo FLV-1796-MA o su equivalente.</t>
  </si>
  <si>
    <t>61718-82-9</t>
  </si>
  <si>
    <t>Gabapentina, concentración 1,0 mg/mL, tipo G-007 o su equivalente.</t>
  </si>
  <si>
    <t>60142-96-3</t>
  </si>
  <si>
    <t>Heroína clorhidrato monohidrato, tipo M-29-HC o su equivalente.</t>
  </si>
  <si>
    <t>Hidromorfona, tipo M-407-FB o su equivalente.</t>
  </si>
  <si>
    <t>466-99-9</t>
  </si>
  <si>
    <t>HU-210 ((6aR,10aR)- 9-(Hidroximetil)-6,6-dimetil-3-(2-metiloctan-2-il)-6a,7,10,10a-tetrahidrobenzo [c]cromen-1-ol), concentración 1,0 mg/mL, tipo HU-1617 o su equivalente.</t>
  </si>
  <si>
    <t>112830-95-2</t>
  </si>
  <si>
    <t>JWH-018 (Naftalen-1-il-(1-pentilindol-3-il)metanona), tipo JWH-1294 o su equivalente.</t>
  </si>
  <si>
    <t>209414-07-3</t>
  </si>
  <si>
    <t>Frasco X 10mg</t>
  </si>
  <si>
    <t>Ketamine.HCl, tipo KET-663-HC o su equivalente.</t>
  </si>
  <si>
    <t>1867-66-9</t>
  </si>
  <si>
    <t>Lamotrigina, concentración 1,0 mg/mL, tipo L-019 o su equivalente.</t>
  </si>
  <si>
    <t>84057-84-1</t>
  </si>
  <si>
    <t>Levetiracetam,  concentración 1,0 mg/mL, tipo L-020 o su equivalente.</t>
  </si>
  <si>
    <t>102767-28-2</t>
  </si>
  <si>
    <t xml:space="preserve">Levomepromazina (Metotrimeprazina), tipo 1415006 o su equivalente. </t>
  </si>
  <si>
    <t>60-99-1</t>
  </si>
  <si>
    <t>Frasco x 200 mg</t>
  </si>
  <si>
    <t>Lidocaína, concentración 1mg/mL, tipo L-018 o su equivalente.</t>
  </si>
  <si>
    <t xml:space="preserve">Lorazepam, concentración 1,0 mg/mL en acetonitrilo, tipo LOR-142 o su equivalente. </t>
  </si>
  <si>
    <t>846-49-1</t>
  </si>
  <si>
    <t xml:space="preserve">Solución estándar de etanol, concentración 100 mg/dL en agua, tipo E-031 o su equivalente. </t>
  </si>
  <si>
    <t>Paquete x 10 ampollas (cada ampolla x 1 mL aproximadamente)</t>
  </si>
  <si>
    <t xml:space="preserve">Solución estándar de etanol, concentración 40 mg/dL en agua, tipo E-045 o su equivalente. </t>
  </si>
  <si>
    <t>Metadona (d,l-Metadona.HCl), tipo MET-637-HC o su equivalente.</t>
  </si>
  <si>
    <t>1095-90-5</t>
  </si>
  <si>
    <t>Metilona.HCl, tipo MTY-1289-HC o su equivalente.</t>
  </si>
  <si>
    <t>186028-80-8</t>
  </si>
  <si>
    <t>Mezcla de cannabinoides sintéticos que contiene: RCS-4, RCS-8, JWH-015, JWH-203, JWH-210 y AM2233 (Spice cannabinoids mix 3), concentración de cada componente: 100 µg/mL en acetonitrilo, tipo S-047 o su equivalente.</t>
  </si>
  <si>
    <t>Mezcla de cannabinoides sintéticos que contiene: JWH-250; JWH-200; HU-211; (±)-CP 47,497; and (±)-CP 47,497 C8 homólogo (Spice cannabinoids mix),  concentración de cada componente: 100 µg/mL en acetonitrilo, tipo S-038 o su equivalente.</t>
  </si>
  <si>
    <t>Midazolam, tipo MID-111-FB o su equivalente.</t>
  </si>
  <si>
    <t>59467-70-8</t>
  </si>
  <si>
    <t>Mirtazapina, tipo MRT-1166-FB o su equivalente.</t>
  </si>
  <si>
    <t>85650-52-8</t>
  </si>
  <si>
    <t>Morfina-3-β-D-glucurónido, concentración 1,0 mg/mL en metanol:agua (1:1), tipo M-10-HY o su equivalente.</t>
  </si>
  <si>
    <t>20290-09-9</t>
  </si>
  <si>
    <t>Morfina-6-β-D-glucurónido, concentración 1,0 mg/mL en acetonitrilo:agua (1:1), tipo M-57-HY o su equivalente.</t>
  </si>
  <si>
    <t xml:space="preserve">
20290-10-2</t>
  </si>
  <si>
    <t>Naloxona.HCl (dihidratadi),  tipo NAL-195-HC o su equivalente.</t>
  </si>
  <si>
    <t>51481-60-8</t>
  </si>
  <si>
    <t>Norfentanilo, tipo LGCAMP0528.08-01 o su equivalente</t>
  </si>
  <si>
    <t>1609-66-1</t>
  </si>
  <si>
    <t>Norketamina.HCl, tipo KET-932-HC o su equivalente.</t>
  </si>
  <si>
    <t>79499-59-5</t>
  </si>
  <si>
    <t>Noroxicodona.HCl, tipo C-1598-HC o su equivalente.</t>
  </si>
  <si>
    <t>52446-25-0</t>
  </si>
  <si>
    <t>Oxicodona.HCl.monohidrato, tipo C-404-HC o su equivalente.</t>
  </si>
  <si>
    <t>124-90-3</t>
  </si>
  <si>
    <t>Oximorfona, tipo M-406-FB o su equivalente.</t>
  </si>
  <si>
    <t>76-41-5</t>
  </si>
  <si>
    <t>Paroxetina (Paroxetina.HCl.hemihidrato), tipo PRX-1254-HC o su equivalente.</t>
  </si>
  <si>
    <t>110429-35-1</t>
  </si>
  <si>
    <t>Propofol, concentración 1,0 mg/mL, tipo PPF-1840 o su equivalente.</t>
  </si>
  <si>
    <t>2078-54-8</t>
  </si>
  <si>
    <t>Solución estándar de etanol, concentración 200 mg/dL en agua, tipo ETH-200-1ML o E-032 o su equivalente.</t>
  </si>
  <si>
    <t xml:space="preserve">Solución estándar de etanol, concentración 300 mg/dL en agua, tipo ETH-300-1ML o E-033 o su equivalente. </t>
  </si>
  <si>
    <t xml:space="preserve">Solución estándar de etanol, concentración 400 mg/dL en agua, tipo ETH-400-1ML o E-036 o su equivalente. </t>
  </si>
  <si>
    <t xml:space="preserve">Solución estándar de etanol, concentración 25 mg/dL en agua, tipo ETH-025-1ML o E-035 o su equivalente. </t>
  </si>
  <si>
    <t>Tartrato de zolpidem, referencia  BP1063 o su equivalente.</t>
  </si>
  <si>
    <t>99294-93-6</t>
  </si>
  <si>
    <t>Topiramato, concentración 1,0 mg/mL en acetonitrilo, tipo TPR-1391 o su equivalente.</t>
  </si>
  <si>
    <t>97240-79-4</t>
  </si>
  <si>
    <t>Tramadol (Tramadol.HCl) tipo TRA-779-HC o su equivalente.</t>
  </si>
  <si>
    <t>36282-47-0</t>
  </si>
  <si>
    <t>Triazolam, tipo TRI-124-FB o su equivalente.</t>
  </si>
  <si>
    <t>28911-01-5</t>
  </si>
  <si>
    <t>Trifluoperazina.2HCl, tipo TFP-1885-HC o su equivalente.</t>
  </si>
  <si>
    <t>440-17-5</t>
  </si>
  <si>
    <t>Venlafaxina.HCl, tipo VLF-1063-HC o su equivalente.</t>
  </si>
  <si>
    <t>99300-78-4</t>
  </si>
  <si>
    <t>Verapamilo.HCl, tipo VRP-1790-HC o su equivalente.</t>
  </si>
  <si>
    <t>152-11-4</t>
  </si>
  <si>
    <t>Zaleplón, tipo ZPL-1706 o su equivalente.</t>
  </si>
  <si>
    <t>151319-34-5</t>
  </si>
  <si>
    <t>Zopiclona, tipo ZOP-921-FB o su equivalente.</t>
  </si>
  <si>
    <t>α - Hidroxialprazolam, tipo ALP-536-FB o su equivalente.</t>
  </si>
  <si>
    <t>37115-43-8</t>
  </si>
  <si>
    <t>α - Hidroxitriazolam, tipo TRI-1704-10 o su equivalente.</t>
  </si>
  <si>
    <t>37115-45-0</t>
  </si>
  <si>
    <t>(-)-Delta-8-tetrahidrocannabinol, concentración 1,0 mg/mL, tipo DRE-A17405050ME-1000 o su equivalente.</t>
  </si>
  <si>
    <t>5957-75-5</t>
  </si>
  <si>
    <t>2C-I.HCl (4-yodo-2,5-dimetoxifenetilamina.HCl), tipo 2CI-740-HC o su equivalente.</t>
  </si>
  <si>
    <t>64584-32-3</t>
  </si>
  <si>
    <t>Fenobarbital, tipo PHB-376-FA o su equivalente.</t>
  </si>
  <si>
    <t>50-06-6</t>
  </si>
  <si>
    <t>Noscapina.HCl, tipo N9007 o su equivalente.</t>
  </si>
  <si>
    <t>912-60-7</t>
  </si>
  <si>
    <t>Frasco x 5 g</t>
  </si>
  <si>
    <t>Papaverina.HCl, tipo PAP-283-HC o su equivalente.</t>
  </si>
  <si>
    <t>Pentobarbital sódico, tipo PTB-537-NA o su equivalente.</t>
  </si>
  <si>
    <t>57-33-0</t>
  </si>
  <si>
    <t>Secobarbital, tipo SCB-402-FA o equivalente</t>
  </si>
  <si>
    <t>76-73-3</t>
  </si>
  <si>
    <t>Tebaína, tipo C-398-FB o su equivalente.</t>
  </si>
  <si>
    <t>115-37-7</t>
  </si>
  <si>
    <t>Dihidrocodeína.HCl, tipo C-102-HC o equivalente.</t>
  </si>
  <si>
    <t>36418-29-8</t>
  </si>
  <si>
    <t>Fenazepam, tipo PHZ-904-FB o su equivalente.</t>
  </si>
  <si>
    <t>51753-57-2</t>
  </si>
  <si>
    <t>N-Etilpentilona.HCl, tipo EPT-1911-HC o equivalente.</t>
  </si>
  <si>
    <t>17763-02-9</t>
  </si>
  <si>
    <t>N,N-Dimetilpentilona HCl, concentración 1mg/mL, tipo D-180-1ML o equivalente.</t>
  </si>
  <si>
    <t>17763-13-2</t>
  </si>
  <si>
    <t>Pentilona.HCl, tipo PTY-1506-HC o equivalente.</t>
  </si>
  <si>
    <t>17763-01-8</t>
  </si>
  <si>
    <t>LOTE 3</t>
  </si>
  <si>
    <t>Aromáticos Certificados en Gasolina (16 componentes), concentración 5500 µg/mL en metanol-P&amp;T, tipo 30485 o su equivalente.</t>
  </si>
  <si>
    <t>Compuesto de gasolina sin plomo (Unleaded gasoline composite), concentración 2500 µg/mL metanol-P&amp;T, tipo 30081 o su equivalente.</t>
  </si>
  <si>
    <t>8006-61-9</t>
  </si>
  <si>
    <t>Ampolla x 1 ml</t>
  </si>
  <si>
    <t>Combustible Diesel # 2 (acelerante ASTM clase 5-Unweathered), concentración 5,000 µg/mL en cloruro de metileno, tipo 31233 o su equivalente.</t>
  </si>
  <si>
    <t>68334-30-5</t>
  </si>
  <si>
    <t>Estándar de mezcla de hidrocarburos alifáticos, MA EPH (14 componentes), concentración 1,000  µg/mL en hexano, tipo 31459 o su equivalente</t>
  </si>
  <si>
    <t>LOTE 4</t>
  </si>
  <si>
    <t>(-)-Delta-9-tetrahidrocannabinol (Dronabinol) , concentración 1,0 mg/ mL, tipo T-005 o su equivalente.</t>
  </si>
  <si>
    <t>1972-08-3</t>
  </si>
  <si>
    <t>(+/-)glucurónido de ácido carboxílico 11-Nor-Delta9-THC, concentración 0,1 mg/mL, tipo T-038 o su equivalente.</t>
  </si>
  <si>
    <t>1362113-32-3</t>
  </si>
  <si>
    <t>Aprobarbital, concentración 1,0 mg/mL, tipo A-150 o su equivalente.</t>
  </si>
  <si>
    <t>77-02-1</t>
  </si>
  <si>
    <t>Bromazepam concentración 1,0 mg/mL, tipo B-903 o su equivalente.</t>
  </si>
  <si>
    <t>1812-30-2</t>
  </si>
  <si>
    <t>Cafeína concentración 1,0 mg/mL, tipo C-051 o su equivalente.</t>
  </si>
  <si>
    <t>58-08-2</t>
  </si>
  <si>
    <t>Cannabicromeno, concentración 1,0 mg/mL, tipo C-143 o su equivalente.</t>
  </si>
  <si>
    <t>20675-51-8</t>
  </si>
  <si>
    <t xml:space="preserve">Cocaina concentración 1,0 mg/mL en acetonitrilo, tipo C-008 o su equivalente. </t>
  </si>
  <si>
    <t>50-36-2</t>
  </si>
  <si>
    <t>Codeína concentración 1,0 mg/mL, tipo C-006 o su equivalente.</t>
  </si>
  <si>
    <t>76-57-3</t>
  </si>
  <si>
    <t>Delta 9-Ácido tetrahidrocannabinólico A (THCA-A), concentración 1,0 mg/mL en acetonitrilo, tipo T-093 o  su equivalente</t>
  </si>
  <si>
    <t>23978-85-0</t>
  </si>
  <si>
    <t>Diazepam, concentración 1,0 mg/mL, tipo D-907o su equivalente.</t>
  </si>
  <si>
    <t>439-14-5</t>
  </si>
  <si>
    <t>LOTE 5</t>
  </si>
  <si>
    <t>d,l-2,5-dimetoxi-4-yodoanfetamina.HCl (d,I-DOI.HCl), concentración 1,0 mg/mL, tipo DOI-1586-HC o su equivalente.</t>
  </si>
  <si>
    <t>42203-78-1</t>
  </si>
  <si>
    <t xml:space="preserve">Solución estándar de etanol, concentración 15 mg/dL en agua, tipo  ETH-015-1ML o su equivalente. </t>
  </si>
  <si>
    <t>Meperidina.HCl (Petidina.HCl), tipo MEP-699-HC o su equivalente.</t>
  </si>
  <si>
    <t xml:space="preserve">
50-13-5 </t>
  </si>
  <si>
    <t>Queroseno  (Unweathered kerosene), concentración 5000 µg/mL en cloruro de metileno, tipo 31229 o su equivalente.</t>
  </si>
  <si>
    <t>84742-81-0</t>
  </si>
  <si>
    <t>Tiopental, concentración 1,0 mg/mL, tipo TPT-1099-FA o su equivalente.</t>
  </si>
  <si>
    <t>76-75-5</t>
  </si>
  <si>
    <t>LOTE 6</t>
  </si>
  <si>
    <t>(±)-3,4-Metilendioxianfetamina.HCl (d, I-MDA.HCl), tipo M6267 o LGCFOR1360.12 o su equivalente.</t>
  </si>
  <si>
    <t>6292-91-7</t>
  </si>
  <si>
    <t>(R)-(-)-Bromo-DragonFLY.HCl, tipo TRC-B684210 o su equivalente</t>
  </si>
  <si>
    <t xml:space="preserve">332012-24-5
</t>
  </si>
  <si>
    <t>25I-NBOH. HCl, tipo 14909 o su equivalente.</t>
  </si>
  <si>
    <t>1539266-12-0</t>
  </si>
  <si>
    <t>3-Fluorometcatinona.HCl, concentración 1,0 mg/mL en dimetilsulfóxido, tipo LGCAMP1275.43-29 o su equivalente.</t>
  </si>
  <si>
    <t>Atropina (d,l-Hiosciamina) tipo ATR-874-FB o su equivalente.</t>
  </si>
  <si>
    <t>51-55-8</t>
  </si>
  <si>
    <t>Citalopram HBr, concentración 1,0 mg/mL, tipo C-095 o su equivalente.</t>
  </si>
  <si>
    <t>59729-32-7</t>
  </si>
  <si>
    <t>Clonidina, concentración 1,0 mg/mL, tipo C-033 o su equivalente.</t>
  </si>
  <si>
    <t>4205-90-7</t>
  </si>
  <si>
    <t>Clorhidrato de (±)-N-metil-3,4-metilendioxianfetamina (MDMA.HCl), tipo MDM-94-HC o su equivalente.</t>
  </si>
  <si>
    <t>64057-70-1</t>
  </si>
  <si>
    <t>Clorhidrato de 2-(4-bromo-2,5-dimetoxifenil)-N-[(2-metoxibencil)]etilamina (25B-NBOMe.HCl), tipo NMIAD995, o su equivalente.</t>
  </si>
  <si>
    <t>1539266-15-3</t>
  </si>
  <si>
    <t>Frasco x 20 mg</t>
  </si>
  <si>
    <t>Maleato de (±)-clorfeniramina, concentración 1,0 mg/mL, C-036 o su equivalente.</t>
  </si>
  <si>
    <t>113-92-8</t>
  </si>
  <si>
    <t>Ampolla de 1 mL</t>
  </si>
  <si>
    <t>Clorhidrato de Desipramina (Desipramina.HCl), tipo DSP-1093-HC o su equivalente.</t>
  </si>
  <si>
    <t xml:space="preserve"> 58-28-6</t>
  </si>
  <si>
    <t>DMT (N,N-dimetiltriptamina), tipo DMT-943-FB o su equivalente.</t>
  </si>
  <si>
    <t>61-50-7</t>
  </si>
  <si>
    <t>Fenacetina (p-acetofenetidida), tipo PHN-978-10 o su equivalente.</t>
  </si>
  <si>
    <t>62-44-2</t>
  </si>
  <si>
    <t>Harmalina, tipo 10995 o su equivalente.</t>
  </si>
  <si>
    <t>304-21-2</t>
  </si>
  <si>
    <t>Frasco x 25 mg</t>
  </si>
  <si>
    <t>Harmina, tipo PHL89702 o su equivalente.</t>
  </si>
  <si>
    <t xml:space="preserve"> 442-51-3</t>
  </si>
  <si>
    <t>Heroína (3,6-diacetilmorfina), tipo M-29-FB o NMIAD752 o su equivalente.</t>
  </si>
  <si>
    <t>561-27-3</t>
  </si>
  <si>
    <t>Ibuprofeno, tipo DRE-C14278000 o su equivalente.</t>
  </si>
  <si>
    <t>15687-27-1</t>
  </si>
  <si>
    <t> Frasco x 250 mg</t>
  </si>
  <si>
    <t>Imipramina HCl, tipo IMP-1066-HC o su equivalente.</t>
  </si>
  <si>
    <t>Ivermectina, tipo PHR1380 o su equivalente.</t>
  </si>
  <si>
    <t>70288-86-7</t>
  </si>
  <si>
    <t>Lindano, tipo 45548 o su equivalente.</t>
  </si>
  <si>
    <t>58-89-9</t>
  </si>
  <si>
    <t>Metoclopramida, tipo 32473 o su equivalente.</t>
  </si>
  <si>
    <t>364-62-5</t>
  </si>
  <si>
    <t>Naltrexona.HCl, tipo M-819-HC o su equivalente.</t>
  </si>
  <si>
    <t>16676-29-2</t>
  </si>
  <si>
    <t>Oxalato de carfentanilo, concentración 100 µg/mL, tipo C-162-1EA o su equivalente.</t>
  </si>
  <si>
    <t xml:space="preserve"> 61086-44-0</t>
  </si>
  <si>
    <t>Ampolla x 0.5  mL</t>
  </si>
  <si>
    <t>Procaína.HCl (Novocaína), tipo PRO-638-HC o su equivalente.</t>
  </si>
  <si>
    <t>Propoxur, tipo 45644 o DRE-C16500000 o su equivalente.</t>
  </si>
  <si>
    <t>114-26-1</t>
  </si>
  <si>
    <t>Sertralina HCl,  concentración 1,0 mg/mL, tipo S-021 o su equivalente.</t>
  </si>
  <si>
    <t>79559-97-0</t>
  </si>
  <si>
    <t>d,l-anfetamina sulfato, tipo AMP-95-SU o su equivalente.</t>
  </si>
  <si>
    <t>60-13-9</t>
  </si>
  <si>
    <t>Valsartan, tipo SML0142 o su equivalente.</t>
  </si>
  <si>
    <t>137862-53-4</t>
  </si>
  <si>
    <t>Vigabatrina, concentración 1,0 mg/mL, tipo V-022 o su equivalente.</t>
  </si>
  <si>
    <t>60643-86-9
68506-86-5</t>
  </si>
  <si>
    <t>α-Hidroximidazolam, concentración 1,0 mg/mL, tipo H-922 o su equivalente.</t>
  </si>
  <si>
    <t>59468-90-5</t>
  </si>
  <si>
    <t>Mefedrona.HCl (d,l-4-Methylmethcathinone.HCl, 4-MMC.HCl), tipo MMC-1252-HC o equivalente.</t>
  </si>
  <si>
    <t>1189726-22-4</t>
  </si>
  <si>
    <t>LOTE 7</t>
  </si>
  <si>
    <t>Cocaina, tipo COC-156-FB o su equivalente.</t>
  </si>
  <si>
    <t>Morfina.HCl, tipo M-35-HC o su equivalente.</t>
  </si>
  <si>
    <t>52-26-6</t>
  </si>
  <si>
    <t>Nalorfina.HCl, tipo M-777-HC o su equivalente.</t>
  </si>
  <si>
    <t>57-29-4</t>
  </si>
  <si>
    <t>LOTE 8</t>
  </si>
  <si>
    <t>Control de rango completo CO-Oximeter (Full Range CO-Oximeter control), multi-rango, 3 niveles (10 ampollas por nivel), tipo QC 253 o su equivalente.</t>
  </si>
  <si>
    <t>3 niveles (10 ampollas por nivel), 1,2 mL por ampolla</t>
  </si>
  <si>
    <t>CO-Oximeter Controles de verificación de calibración (CO-Oximeter calibration verification controls),  5 niveles (4 ampollas por nivel), tipo CVC 223 o su equivalente.</t>
  </si>
  <si>
    <t>5 niveles (4 ampollas por nivel), 1,2 mL por ampolla</t>
  </si>
  <si>
    <t>LOTE 9</t>
  </si>
  <si>
    <t>AB-Fubinaca, concentración 1,0 mg/mL, tipo  FUB-1621 o su equivalente.</t>
  </si>
  <si>
    <t>1185282-01-2</t>
  </si>
  <si>
    <t>Ecgonina Metil Ester.HCl, tipo COC-205-HC o su equivalente.</t>
  </si>
  <si>
    <t>38969-40-3</t>
  </si>
  <si>
    <t>Estazolam, tipo EST-910-FB o su equivalente.</t>
  </si>
  <si>
    <t>29975-16-4</t>
  </si>
  <si>
    <t>Norbuprenorfina, tipo BUP-982-FB o su equivalente.</t>
  </si>
  <si>
    <t>78715-23-8</t>
  </si>
  <si>
    <t>Norfluoxetina.HCl, tipo FLX-1692-HC o su equivalente.</t>
  </si>
  <si>
    <t>57226-68-3</t>
  </si>
  <si>
    <t>Sal sódica del ácido Gamma-Hidroxi-Butírico (GHB sal sódica), tipo GHB-538-NA o su equivalente.</t>
  </si>
  <si>
    <t>502-85-2</t>
  </si>
  <si>
    <t>25C-NBOMe.HCl (2C-C-NBOMe.HCl), tipo 25C-1564-HC o su equivalente.</t>
  </si>
  <si>
    <t>1539266-19-7</t>
  </si>
  <si>
    <t>d,l-EDDP.perchlorate, tipo EDD-738-CL o su equivalente.</t>
  </si>
  <si>
    <t>31161-17-8</t>
  </si>
  <si>
    <t>LOTE 10</t>
  </si>
  <si>
    <t>Tetradecametil-cicloheptasiloxano, tipo T292100 o su equivalente.</t>
  </si>
  <si>
    <t>107-50-6</t>
  </si>
  <si>
    <t xml:space="preserve"> Ciclometicona 4, tipo 1154707 o su equivalente.</t>
  </si>
  <si>
    <t>556-67-2</t>
  </si>
  <si>
    <t xml:space="preserve"> Ciclometicona 5, tipo 1154809 o su equivalente.</t>
  </si>
  <si>
    <t>541-02-6</t>
  </si>
  <si>
    <t>Polietileno de alta densidad, tipo 1546707 o su equivalente.</t>
  </si>
  <si>
    <t>9002-88-4</t>
  </si>
  <si>
    <t>Paquete x 3 láminas, cada una de 2'' x 2 1/2''</t>
  </si>
  <si>
    <t>Polietileno de Baja Densidad, tipo 1546809
 o su equivalente.</t>
  </si>
  <si>
    <t xml:space="preserve">9002-88-4 </t>
  </si>
  <si>
    <t>Paquete x 3 láminas</t>
  </si>
  <si>
    <t>Polipropileno homopolímero, tipo 1311306
 o su equivalente.</t>
  </si>
  <si>
    <t>9003-07-0</t>
  </si>
  <si>
    <t>Policarbonato, tipo 1546183
 o su equivalente.</t>
  </si>
  <si>
    <t>25766-59-0</t>
  </si>
  <si>
    <t>Paquete x 3 láminas, cada una de  2'' x 2 1/2''</t>
  </si>
  <si>
    <t>Poliestireno (Broad molecular weight distribution), tipo NIST-706A o su equivalente.</t>
  </si>
  <si>
    <t>9003-53-6</t>
  </si>
  <si>
    <t>Frasco x 18g</t>
  </si>
  <si>
    <t xml:space="preserve">Acetato de celulosa, tipo 1098300 o su equivalente. </t>
  </si>
  <si>
    <t>9004-35-7</t>
  </si>
  <si>
    <t>Frasco x 125 mg</t>
  </si>
  <si>
    <t>Poli (metacrilato de metilo),  tipo TRC-P688098 o su equivalente.</t>
  </si>
  <si>
    <t>9011-14-7</t>
  </si>
  <si>
    <t>Frasco X 2,5 g</t>
  </si>
  <si>
    <t>LOTE 11</t>
  </si>
  <si>
    <t>Dibromuro de etilviológeno-99%, tipo 384097 o su equivalente.</t>
  </si>
  <si>
    <t>53721-12-3</t>
  </si>
  <si>
    <t>Clorhidrato de N-propil-3,4-metilendioxianfetamina (3,4-MDPA HCl o MDPR), tipo 13972 o su equivalente.</t>
  </si>
  <si>
    <t>74341-77-8</t>
  </si>
  <si>
    <t>Cannabidiol (CBD), concentración 1,0 mg/mL, tipo THC-303 o su equivalente.</t>
  </si>
  <si>
    <t>Clorhidrato de anhidroecgonina (Anhidroecgonina.HCl), concentración 1mg/mL tipo COC-280-HC o su equivalente.</t>
  </si>
  <si>
    <t>74242-55-0</t>
  </si>
  <si>
    <t>Dihidrocloruro de hidroxicina (Hidroxicina.2HCl), concentración 1,0 mg/mL tipo H-124 o su equivalente.</t>
  </si>
  <si>
    <t>2192-20-3</t>
  </si>
  <si>
    <t>Mezcla multicomponente que contiene acetona, etanol, isopropanol y metanol en una concentración de 100 µg/mL (Multicomponent Alcohol Mix 100), tipo A-076 o su equivalente.</t>
  </si>
  <si>
    <t>d,I-Doxilamina succinato, concentración 1,0 mg/mL tipo D-045 o su equivalente.</t>
  </si>
  <si>
    <t>562-10-7</t>
  </si>
  <si>
    <t>9-Hidroxirisperidona, concentración 1,0 mg/mL tipo 
H-076 o RSP-1876 o su equivalente.</t>
  </si>
  <si>
    <t>144598-75-4</t>
  </si>
  <si>
    <t>Normeperidina.HCl, concentración 1,0 mg/mL tipo N-089 o su equivalente.</t>
  </si>
  <si>
    <t>24465-45-0</t>
  </si>
  <si>
    <t>Dihidromorfina.HCl, concentración 1,0 mg/mL tipo M-101-HC o su equivalente.</t>
  </si>
  <si>
    <t>1421-28-9</t>
  </si>
  <si>
    <t>rac-Norsertralina.HCl, concentración 1,0 mg/mL tipo SRT-1583-HC o su equivalente.</t>
  </si>
  <si>
    <t>91797-57-8</t>
  </si>
  <si>
    <t>7-Hidroxiquetiapina, concentración 1,0 mg/mL tipo H-081 o su equivalente.</t>
  </si>
  <si>
    <t>139079-39-3</t>
  </si>
  <si>
    <t>LOTE 12</t>
  </si>
  <si>
    <t>Fentanilo (citrato), tipo F3886 o su equivalente.</t>
  </si>
  <si>
    <t>990-73-8</t>
  </si>
  <si>
    <t>Sildenafilo (citrato), tipo SML3033 o su equivalente.</t>
  </si>
  <si>
    <t>171599-83-0</t>
  </si>
  <si>
    <t>Clorhidrato de fluoxetina (Fluoxetina.HCl), tipo F132 o su equivalente.</t>
  </si>
  <si>
    <t>56296-78-7</t>
  </si>
  <si>
    <t>Anfetamina.HCl, tipo AMP-95-HC o su equivalente.</t>
  </si>
  <si>
    <t>2706-50-5</t>
  </si>
  <si>
    <t>Hidrocodona, concentración 1,0 mg/mL tipo C-405-FB o su equivalente.</t>
  </si>
  <si>
    <t>125-29-1</t>
  </si>
  <si>
    <t>Pregabalina, concentración 1,0 mg/mL tipo PRE-1475 o su equivalente.</t>
  </si>
  <si>
    <t>148553-50-8</t>
  </si>
  <si>
    <t>Dihidrocloruro de cetirizina (Cetirizina.2HCl), concentración 1,0 mg/mL en acetonitrilo/agua (1:1), tipo CET-1871-HC o su equivalente.</t>
  </si>
  <si>
    <t>83881-52-1</t>
  </si>
  <si>
    <t>Clorhidrato de efedrina (mezcla racémica), tipo E0305000 o su equivalente.</t>
  </si>
  <si>
    <t>134-71-4</t>
  </si>
  <si>
    <t>Cipermetrina, tipo 36128 o su equivalente.</t>
  </si>
  <si>
    <t>52315-07-8</t>
  </si>
  <si>
    <t>25B-NBOH Clorhidrato (25B-NBOH.HCl), tipo 18328 o su equivalente.</t>
  </si>
  <si>
    <t>1539266-16-4</t>
  </si>
  <si>
    <t>25C-NBOH Clorhidrato (25C-NBOH.HCl), tipo 14815 o su equivalente.</t>
  </si>
  <si>
    <t xml:space="preserve">
1539266-20-0</t>
  </si>
  <si>
    <t>Clorhidrato de xilazina, tipo LGCFOR0515.00 o su equivalente.</t>
  </si>
  <si>
    <t>23076-35-9</t>
  </si>
  <si>
    <t>Lormetazepam, tipo LOR-141 o su equivalente.</t>
  </si>
  <si>
    <t>848-75-9</t>
  </si>
  <si>
    <t>Normorfina, concentración 1,0 mg/mL tipo N-006 o su equivalente.</t>
  </si>
  <si>
    <t>466-97-7</t>
  </si>
  <si>
    <t>Norcodeína, concentración 1,0 mg/mL tipo N-005 o su equivalente.</t>
  </si>
  <si>
    <t>467-15-2</t>
  </si>
  <si>
    <t>Norfludiazepam (Desalquilflurazepam), tipo FLR-143 o su equivalente.</t>
  </si>
  <si>
    <t xml:space="preserve">2886-65-9 </t>
  </si>
  <si>
    <t>Zolpidem, tipo Z103 o su equivalente.</t>
  </si>
  <si>
    <t>82626-48-0</t>
  </si>
  <si>
    <t>Desipramina.HCl, tipo  DSP-1093-HC o su equivalente.</t>
  </si>
  <si>
    <t>Tartrato de metoprolol, tipo MTP-1841-TA o su equivalente.</t>
  </si>
  <si>
    <t>56392-17-7</t>
  </si>
  <si>
    <t>Amitraz, tipo 45323 o su equivalente.</t>
  </si>
  <si>
    <t>33089-61-1</t>
  </si>
  <si>
    <t>Carbaril, tipo 32055 o su equivalente.</t>
  </si>
  <si>
    <t>63-25-2</t>
  </si>
  <si>
    <t>Mezcla multicomponente de calibración de alcohol  que contiene acetona, etanol, isopropanol y metanol en concentraciones de 100, 250, 500, 1000, 2000 y 4000 µg/mL (Multicomponent Alcohol Calibration Kit (C1-C6)), tipo A-127 o su equivalente.</t>
  </si>
  <si>
    <t>Paquete x 6 ampollas (cada ampolla x 1 mL aproximadamente)</t>
  </si>
  <si>
    <t>Diazinon, tipo 45428 o su equivalente.</t>
  </si>
  <si>
    <t>333-41-5</t>
  </si>
  <si>
    <t>Hexahydrocannabinol (HHC), concentración 1,0 mg/mL en acetonitrilo, CAY-37913 o su equivalente.</t>
  </si>
  <si>
    <t>36403-90-4</t>
  </si>
  <si>
    <t>LOTE 13</t>
  </si>
  <si>
    <t xml:space="preserve">ITEM </t>
  </si>
  <si>
    <t>DESCRIPCIÓN</t>
  </si>
  <si>
    <t xml:space="preserve">PRESENTACIÓN </t>
  </si>
  <si>
    <t>CANTIDAD</t>
  </si>
  <si>
    <t>Material de Referencia Certificado de pH se requiere que el valor nominal del material de referencia certificado esté entre 3,5 unidades de pH a 4,5 unidades de pH</t>
  </si>
  <si>
    <t>Frasco de 500 mL</t>
  </si>
  <si>
    <t>Material de Referencia Certificado de pH se requiere que el valor nominal del material de referencia certificado esté entre 6,5 unidades de pH a 7,5 unidades de pH</t>
  </si>
  <si>
    <t>Material de Referencia Certificado de pH se requiere que el valor nominal del material de referencia certificado esté entre 9,5 unidades de pH a 10,5 unidades de pH</t>
  </si>
  <si>
    <t>Material de Referencia Certificado de conductividad. Se requiere la certificación de la conductividad con conductividad aproximada de 25 µS/cm ± 1µS/cm a 25 °C</t>
  </si>
  <si>
    <t>Material de Referencia Certificado de conductividad. Se requiere Solución estándar de conductividad aproximada  de  5 µS/cm ± 1 µS/cm a 25 °C</t>
  </si>
  <si>
    <t>LOTE 14</t>
  </si>
  <si>
    <t>Material de Referencia Certificado de conductividad. Se requiere Solución estándar de conductividad aproximada  de  1 µS/cm ± 1 µS/cm a 25 °C</t>
  </si>
  <si>
    <t>LOTE 15</t>
  </si>
  <si>
    <t>Aceite siliconado MOLYSIL 100 con excelente estabilidad térmica y transferencia térmica para sistemas cerrados, para operación en baño líquido a temperaturas de 90 °C a 120 °C.</t>
  </si>
  <si>
    <t>Galón (gal)</t>
  </si>
  <si>
    <t>LOTE 16</t>
  </si>
  <si>
    <t>Estándar de componentes de gasolina (10 componentes), concentración 10,000  µg/mL en metanol-P&amp;T, tipo 30486 o su equivalente.</t>
  </si>
  <si>
    <r>
      <rPr>
        <strike/>
        <sz val="9"/>
        <rFont val="Arial"/>
        <family val="2"/>
      </rPr>
      <t xml:space="preserve">
</t>
    </r>
    <r>
      <rPr>
        <sz val="9"/>
        <rFont val="Arial"/>
        <family val="2"/>
      </rPr>
      <t>No aplica</t>
    </r>
  </si>
  <si>
    <t>Kit de Gasolina Weathered #2 con 0% 25% 50% 75% 99% Weathered, tipo 30437 o su equivalente.</t>
  </si>
  <si>
    <r>
      <t xml:space="preserve">
</t>
    </r>
    <r>
      <rPr>
        <sz val="9"/>
        <rFont val="Arial"/>
        <family val="2"/>
      </rPr>
      <t>No aplica</t>
    </r>
  </si>
  <si>
    <t xml:space="preserve">ADEQUIM </t>
  </si>
  <si>
    <t xml:space="preserve">ANALYTICAL  </t>
  </si>
  <si>
    <t>INSOLAB</t>
  </si>
  <si>
    <t>QUIMITRONICA</t>
  </si>
  <si>
    <t xml:space="preserve">SCIENTIFIC </t>
  </si>
  <si>
    <t>INNOVATEK</t>
  </si>
  <si>
    <t>SASI-0014-SG-2023 (9.28)</t>
  </si>
  <si>
    <t>MiC-0019-SG-2022 // SASI-0006-SG-2022 (13,12)</t>
  </si>
  <si>
    <t xml:space="preserve">VALOR TOTAL PROCESO </t>
  </si>
  <si>
    <t xml:space="preserve">VALOR UNITARIO CON IVA </t>
  </si>
  <si>
    <t>IVAVALOR UNITARIO CON IVA</t>
  </si>
  <si>
    <t xml:space="preserve">IVAVALOR UNITARIO CON IVA </t>
  </si>
  <si>
    <t xml:space="preserve">2023 CON IPC </t>
  </si>
  <si>
    <t>INDEXADO AL 2023</t>
  </si>
  <si>
    <t xml:space="preserve">VALOR RPOMEDIO HOMOGENEO </t>
  </si>
  <si>
    <t xml:space="preserve">VALOR PROMEDIO HETEROGENEO </t>
  </si>
  <si>
    <t xml:space="preserve">VALOR PROMEDIO UNITARIO </t>
  </si>
  <si>
    <t xml:space="preserve">VALOR PROMEDIO POR ITEM </t>
  </si>
  <si>
    <t xml:space="preserve">VALOR PROMEDIO POR LOTE </t>
  </si>
  <si>
    <t xml:space="preserve">VALOR LOTE </t>
  </si>
  <si>
    <t>VALOR UNITARIO</t>
  </si>
  <si>
    <t xml:space="preserve">VALOR TOTAL POR LOTE </t>
  </si>
  <si>
    <t xml:space="preserve">LOTE </t>
  </si>
  <si>
    <t xml:space="preserve"> </t>
  </si>
  <si>
    <t xml:space="preserve">VALOR TOTAL POR REGIONAL </t>
  </si>
  <si>
    <t xml:space="preserve">LOTE 3 </t>
  </si>
  <si>
    <t xml:space="preserve">LOTE 6 </t>
  </si>
  <si>
    <t xml:space="preserve">LOTE 9 </t>
  </si>
  <si>
    <t xml:space="preserve">LOTE 10 </t>
  </si>
  <si>
    <t xml:space="preserve">LOTE 13 </t>
  </si>
  <si>
    <t>LOTE</t>
  </si>
  <si>
    <t>DIRECCION GENERAL // METROLOGIA NACIONAL</t>
  </si>
  <si>
    <t xml:space="preserve">REGIONAL </t>
  </si>
  <si>
    <t xml:space="preserve">VALOR </t>
  </si>
  <si>
    <t xml:space="preserve">DIRECCION GENERAL </t>
  </si>
  <si>
    <t>BOGOTA</t>
  </si>
  <si>
    <t>NOROCCIDENTE</t>
  </si>
  <si>
    <t>NORORIENTE</t>
  </si>
  <si>
    <t>NORTE</t>
  </si>
  <si>
    <t>OCCIDENTE</t>
  </si>
  <si>
    <t>ORIENTE</t>
  </si>
  <si>
    <t>SUR</t>
  </si>
  <si>
    <t>SUROCCIDENTE</t>
  </si>
  <si>
    <t xml:space="preserve">TOTAL </t>
  </si>
  <si>
    <t xml:space="preserve">SERVICIO </t>
  </si>
  <si>
    <t>EVIDENCIA TRAZA</t>
  </si>
  <si>
    <t>METROLOGIA NAL</t>
  </si>
  <si>
    <t xml:space="preserve">1 ML </t>
  </si>
  <si>
    <t>LOTE 17</t>
  </si>
  <si>
    <t>LOTE 10 CONTRATO 2023</t>
  </si>
  <si>
    <t>VALORES LOTES</t>
  </si>
  <si>
    <t>Aceite siliconado MOLYSIL 100 con densidad a 25 °C de 0,960 hasta 0,98 g/cm3 y una viscocidad a 25 °C de 95 hasta 115 cP.</t>
  </si>
  <si>
    <t>5893-91-4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</si>
</sst>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\ * #,##0_-;\-&quot;$&quot;\ * #,##0_-;_-&quot;$&quot;\ * &quot;-&quot;??_-;_-@_-"/>
    <numFmt numFmtId="165" formatCode="_-&quot;$&quot;\ * #,##0.0_-;\-&quot;$&quot;\ * #,##0.0_-;_-&quot;$&quot;\ * &quot;-&quot;??_-;_-@_-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rgb="FF000000"/>
      <name val="Arial"/>
      <family val="2"/>
    </font>
    <font>
      <sz val="11"/>
      <color theme="1"/>
      <name val="Arial"/>
      <family val="2"/>
    </font>
    <font>
      <b/>
      <sz val="9"/>
      <name val="Arial"/>
      <family val="2"/>
    </font>
    <font>
      <sz val="9"/>
      <color theme="1"/>
      <name val="Arial"/>
      <family val="2"/>
    </font>
    <font>
      <sz val="10"/>
      <name val="Arial"/>
      <family val="2"/>
    </font>
    <font>
      <b/>
      <sz val="9"/>
      <color theme="1"/>
      <name val="Arial"/>
      <family val="2"/>
    </font>
    <font>
      <b/>
      <sz val="9"/>
      <color rgb="FFFF0000"/>
      <name val="Arial"/>
      <family val="2"/>
    </font>
    <font>
      <sz val="9"/>
      <name val="Arial"/>
      <family val="2"/>
    </font>
    <font>
      <sz val="11"/>
      <color rgb="FF000000"/>
      <name val="Calibri"/>
      <family val="2"/>
    </font>
    <font>
      <strike/>
      <sz val="9"/>
      <name val="Arial"/>
      <family val="2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7"/>
      <color rgb="FF000000"/>
      <name val="Arial"/>
      <family val="2"/>
    </font>
    <font>
      <b/>
      <sz val="10"/>
      <color theme="1"/>
      <name val="Arial"/>
      <family val="2"/>
    </font>
    <font>
      <b/>
      <sz val="11"/>
      <color rgb="FFFF0000"/>
      <name val="Arial"/>
      <family val="2"/>
    </font>
    <font>
      <b/>
      <sz val="11"/>
      <color theme="1"/>
      <name val="Arial"/>
      <family val="2"/>
    </font>
    <font>
      <b/>
      <sz val="11"/>
      <name val="Arial"/>
      <family val="2"/>
    </font>
    <font>
      <sz val="10"/>
      <color theme="1"/>
      <name val="Arial"/>
      <family val="2"/>
    </font>
    <font>
      <sz val="11"/>
      <color rgb="FF000000"/>
      <name val="Calibri"/>
      <family val="2"/>
      <scheme val="minor"/>
    </font>
    <font>
      <b/>
      <sz val="10"/>
      <name val="Arial"/>
      <family val="2"/>
    </font>
    <font>
      <sz val="1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rgb="FF000000"/>
      <name val="Calibri"/>
      <family val="2"/>
      <scheme val="minor"/>
    </font>
  </fonts>
  <fills count="4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39997558519241921"/>
        <bgColor theme="0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DBB7FF"/>
        <bgColor indexed="64"/>
      </patternFill>
    </fill>
    <fill>
      <patternFill patternType="solid">
        <fgColor rgb="FF9BFFF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7C5A7"/>
        <bgColor indexed="64"/>
      </patternFill>
    </fill>
    <fill>
      <patternFill patternType="solid">
        <fgColor rgb="FFCFCFCF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9966FF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009900"/>
        <bgColor indexed="64"/>
      </patternFill>
    </fill>
    <fill>
      <patternFill patternType="solid">
        <fgColor rgb="FF00CC9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CCC00"/>
        <bgColor indexed="64"/>
      </patternFill>
    </fill>
    <fill>
      <patternFill patternType="solid">
        <fgColor rgb="FF0066F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FF3399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800080"/>
        <bgColor indexed="64"/>
      </patternFill>
    </fill>
    <fill>
      <patternFill patternType="solid">
        <fgColor rgb="FFA50021"/>
        <bgColor indexed="64"/>
      </patternFill>
    </fill>
    <fill>
      <patternFill patternType="solid">
        <fgColor rgb="FFF8A6CB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DDF69E"/>
        <bgColor indexed="64"/>
      </patternFill>
    </fill>
  </fills>
  <borders count="15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medium">
        <color indexed="64"/>
      </right>
      <top/>
      <bottom style="thin">
        <color rgb="FF000000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medium">
        <color auto="1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thin">
        <color rgb="FF000000"/>
      </bottom>
      <diagonal/>
    </border>
    <border>
      <left style="medium">
        <color auto="1"/>
      </left>
      <right style="thin">
        <color rgb="FF000000"/>
      </right>
      <top style="medium">
        <color indexed="64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/>
      <right style="thin">
        <color rgb="FF000000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thin">
        <color rgb="FF000000"/>
      </right>
      <top style="thin">
        <color auto="1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/>
      <top style="thin">
        <color indexed="64"/>
      </top>
      <bottom style="medium">
        <color indexed="64"/>
      </bottom>
      <diagonal/>
    </border>
    <border>
      <left/>
      <right style="thin">
        <color rgb="FF000000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medium">
        <color auto="1"/>
      </left>
      <right style="thin">
        <color rgb="FF000000"/>
      </right>
      <top/>
      <bottom style="thin">
        <color auto="1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</borders>
  <cellStyleXfs count="48">
    <xf numFmtId="0" fontId="0" fillId="0" borderId="0"/>
    <xf numFmtId="44" fontId="1" fillId="0" borderId="0" applyFont="0" applyFill="0" applyBorder="0" applyAlignment="0" applyProtection="0"/>
    <xf numFmtId="0" fontId="4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7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4" fillId="0" borderId="0"/>
    <xf numFmtId="0" fontId="11" fillId="0" borderId="0"/>
    <xf numFmtId="0" fontId="7" fillId="0" borderId="0"/>
    <xf numFmtId="0" fontId="7" fillId="0" borderId="0"/>
    <xf numFmtId="0" fontId="1" fillId="0" borderId="0"/>
    <xf numFmtId="0" fontId="4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1" fontId="4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1" fontId="4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1" fontId="4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1" fontId="4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065">
    <xf numFmtId="0" fontId="0" fillId="0" borderId="0" xfId="0"/>
    <xf numFmtId="0" fontId="8" fillId="14" borderId="31" xfId="0" applyFont="1" applyFill="1" applyBorder="1" applyAlignment="1">
      <alignment horizontal="center" vertical="center" wrapText="1"/>
    </xf>
    <xf numFmtId="0" fontId="8" fillId="13" borderId="29" xfId="0" applyFont="1" applyFill="1" applyBorder="1" applyAlignment="1">
      <alignment horizontal="center" vertical="center" wrapText="1"/>
    </xf>
    <xf numFmtId="0" fontId="8" fillId="15" borderId="36" xfId="0" applyFont="1" applyFill="1" applyBorder="1" applyAlignment="1">
      <alignment horizontal="center" vertical="center" wrapText="1"/>
    </xf>
    <xf numFmtId="0" fontId="8" fillId="14" borderId="36" xfId="0" applyFont="1" applyFill="1" applyBorder="1" applyAlignment="1">
      <alignment horizontal="center" vertical="center" wrapText="1"/>
    </xf>
    <xf numFmtId="0" fontId="8" fillId="12" borderId="29" xfId="0" applyFont="1" applyFill="1" applyBorder="1" applyAlignment="1">
      <alignment horizontal="center" vertical="center" wrapText="1"/>
    </xf>
    <xf numFmtId="164" fontId="10" fillId="10" borderId="32" xfId="4" applyNumberFormat="1" applyFont="1" applyFill="1" applyBorder="1" applyAlignment="1" applyProtection="1">
      <alignment horizontal="center" vertical="center" wrapText="1"/>
      <protection locked="0"/>
    </xf>
    <xf numFmtId="164" fontId="10" fillId="10" borderId="33" xfId="4" applyNumberFormat="1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>
      <alignment horizontal="justify" vertical="center" wrapText="1"/>
    </xf>
    <xf numFmtId="0" fontId="10" fillId="0" borderId="1" xfId="0" applyFont="1" applyBorder="1" applyAlignment="1" applyProtection="1">
      <alignment horizontal="center" vertical="center" wrapText="1"/>
      <protection locked="0"/>
    </xf>
    <xf numFmtId="0" fontId="6" fillId="0" borderId="3" xfId="0" applyFont="1" applyBorder="1" applyAlignment="1" applyProtection="1">
      <alignment horizontal="center" vertical="center"/>
      <protection locked="0"/>
    </xf>
    <xf numFmtId="0" fontId="5" fillId="8" borderId="10" xfId="0" applyFont="1" applyFill="1" applyBorder="1" applyAlignment="1">
      <alignment horizontal="center" vertical="center"/>
    </xf>
    <xf numFmtId="0" fontId="5" fillId="8" borderId="46" xfId="0" applyFont="1" applyFill="1" applyBorder="1" applyAlignment="1">
      <alignment horizontal="center" vertical="center"/>
    </xf>
    <xf numFmtId="0" fontId="6" fillId="0" borderId="14" xfId="0" applyFont="1" applyBorder="1" applyAlignment="1">
      <alignment horizontal="justify" vertical="center" wrapText="1"/>
    </xf>
    <xf numFmtId="0" fontId="10" fillId="0" borderId="14" xfId="0" applyFont="1" applyBorder="1" applyAlignment="1" applyProtection="1">
      <alignment horizontal="center" vertical="center" wrapText="1"/>
      <protection locked="0"/>
    </xf>
    <xf numFmtId="0" fontId="6" fillId="0" borderId="51" xfId="0" applyFont="1" applyBorder="1" applyAlignment="1" applyProtection="1">
      <alignment horizontal="center" vertical="center"/>
      <protection locked="0"/>
    </xf>
    <xf numFmtId="0" fontId="5" fillId="4" borderId="46" xfId="0" applyFont="1" applyFill="1" applyBorder="1" applyAlignment="1">
      <alignment horizontal="center" vertical="center"/>
    </xf>
    <xf numFmtId="0" fontId="10" fillId="0" borderId="14" xfId="0" applyFont="1" applyBorder="1" applyAlignment="1" applyProtection="1">
      <alignment horizontal="justify" vertical="center" wrapText="1"/>
      <protection locked="0"/>
    </xf>
    <xf numFmtId="0" fontId="8" fillId="14" borderId="65" xfId="0" applyFont="1" applyFill="1" applyBorder="1" applyAlignment="1">
      <alignment horizontal="center" vertical="center" wrapText="1"/>
    </xf>
    <xf numFmtId="164" fontId="10" fillId="10" borderId="31" xfId="4" applyNumberFormat="1" applyFont="1" applyFill="1" applyBorder="1" applyAlignment="1" applyProtection="1">
      <alignment horizontal="center" vertical="center" wrapText="1"/>
      <protection locked="0"/>
    </xf>
    <xf numFmtId="164" fontId="10" fillId="25" borderId="32" xfId="4" applyNumberFormat="1" applyFont="1" applyFill="1" applyBorder="1" applyAlignment="1" applyProtection="1">
      <alignment horizontal="center" vertical="center" wrapText="1"/>
      <protection locked="0"/>
    </xf>
    <xf numFmtId="0" fontId="8" fillId="14" borderId="37" xfId="0" applyFont="1" applyFill="1" applyBorder="1" applyAlignment="1">
      <alignment horizontal="center" vertical="center" wrapText="1"/>
    </xf>
    <xf numFmtId="0" fontId="8" fillId="12" borderId="31" xfId="0" applyFont="1" applyFill="1" applyBorder="1" applyAlignment="1">
      <alignment horizontal="center" vertical="center" wrapText="1"/>
    </xf>
    <xf numFmtId="0" fontId="8" fillId="13" borderId="31" xfId="0" applyFont="1" applyFill="1" applyBorder="1" applyAlignment="1">
      <alignment horizontal="center" vertical="center" wrapText="1"/>
    </xf>
    <xf numFmtId="0" fontId="8" fillId="16" borderId="37" xfId="0" applyFont="1" applyFill="1" applyBorder="1" applyAlignment="1">
      <alignment horizontal="center" vertical="center" wrapText="1"/>
    </xf>
    <xf numFmtId="0" fontId="8" fillId="16" borderId="65" xfId="0" applyFont="1" applyFill="1" applyBorder="1" applyAlignment="1">
      <alignment horizontal="center" vertical="center" wrapText="1"/>
    </xf>
    <xf numFmtId="0" fontId="8" fillId="11" borderId="65" xfId="0" applyFont="1" applyFill="1" applyBorder="1" applyAlignment="1">
      <alignment horizontal="center" vertical="center" wrapText="1"/>
    </xf>
    <xf numFmtId="0" fontId="8" fillId="32" borderId="52" xfId="0" applyFont="1" applyFill="1" applyBorder="1" applyAlignment="1">
      <alignment horizontal="center" vertical="center" wrapText="1"/>
    </xf>
    <xf numFmtId="164" fontId="10" fillId="10" borderId="101" xfId="4" applyNumberFormat="1" applyFont="1" applyFill="1" applyBorder="1" applyAlignment="1" applyProtection="1">
      <alignment horizontal="center" vertical="center" wrapText="1"/>
      <protection locked="0"/>
    </xf>
    <xf numFmtId="164" fontId="10" fillId="10" borderId="71" xfId="4" applyNumberFormat="1" applyFont="1" applyFill="1" applyBorder="1" applyAlignment="1" applyProtection="1">
      <alignment horizontal="center" vertical="center" wrapText="1"/>
      <protection locked="0"/>
    </xf>
    <xf numFmtId="164" fontId="10" fillId="25" borderId="71" xfId="4" applyNumberFormat="1" applyFont="1" applyFill="1" applyBorder="1" applyAlignment="1" applyProtection="1">
      <alignment horizontal="center" vertical="center" wrapText="1"/>
      <protection locked="0"/>
    </xf>
    <xf numFmtId="164" fontId="10" fillId="10" borderId="102" xfId="4" applyNumberFormat="1" applyFont="1" applyFill="1" applyBorder="1" applyAlignment="1" applyProtection="1">
      <alignment horizontal="center" vertical="center" wrapText="1"/>
      <protection locked="0"/>
    </xf>
    <xf numFmtId="0" fontId="8" fillId="14" borderId="29" xfId="0" applyFont="1" applyFill="1" applyBorder="1" applyAlignment="1">
      <alignment horizontal="center" vertical="center" wrapText="1"/>
    </xf>
    <xf numFmtId="164" fontId="10" fillId="10" borderId="72" xfId="4" applyNumberFormat="1" applyFont="1" applyFill="1" applyBorder="1" applyAlignment="1" applyProtection="1">
      <alignment horizontal="center" vertical="center" wrapText="1"/>
      <protection locked="0"/>
    </xf>
    <xf numFmtId="164" fontId="10" fillId="10" borderId="29" xfId="4" applyNumberFormat="1" applyFont="1" applyFill="1" applyBorder="1" applyAlignment="1" applyProtection="1">
      <alignment horizontal="center" vertical="center" wrapText="1"/>
      <protection locked="0"/>
    </xf>
    <xf numFmtId="164" fontId="10" fillId="36" borderId="71" xfId="4" applyNumberFormat="1" applyFont="1" applyFill="1" applyBorder="1" applyAlignment="1" applyProtection="1">
      <alignment horizontal="center" vertical="center" wrapText="1"/>
      <protection locked="0"/>
    </xf>
    <xf numFmtId="164" fontId="10" fillId="36" borderId="32" xfId="4" applyNumberFormat="1" applyFont="1" applyFill="1" applyBorder="1" applyAlignment="1" applyProtection="1">
      <alignment horizontal="center" vertical="center" wrapText="1"/>
      <protection locked="0"/>
    </xf>
    <xf numFmtId="164" fontId="10" fillId="0" borderId="71" xfId="4" applyNumberFormat="1" applyFont="1" applyFill="1" applyBorder="1" applyAlignment="1" applyProtection="1">
      <alignment horizontal="center" vertical="center" wrapText="1"/>
      <protection locked="0"/>
    </xf>
    <xf numFmtId="0" fontId="8" fillId="40" borderId="65" xfId="0" applyFont="1" applyFill="1" applyBorder="1" applyAlignment="1">
      <alignment horizontal="center" vertical="center" wrapText="1"/>
    </xf>
    <xf numFmtId="0" fontId="8" fillId="40" borderId="37" xfId="0" applyFont="1" applyFill="1" applyBorder="1" applyAlignment="1">
      <alignment horizontal="center" vertical="center" wrapText="1"/>
    </xf>
    <xf numFmtId="164" fontId="10" fillId="0" borderId="32" xfId="4" applyNumberFormat="1" applyFont="1" applyFill="1" applyBorder="1" applyAlignment="1" applyProtection="1">
      <alignment horizontal="center" vertical="center" wrapText="1"/>
      <protection locked="0"/>
    </xf>
    <xf numFmtId="164" fontId="10" fillId="0" borderId="31" xfId="4" applyNumberFormat="1" applyFont="1" applyFill="1" applyBorder="1" applyAlignment="1" applyProtection="1">
      <alignment horizontal="center" vertical="center" wrapText="1"/>
      <protection locked="0"/>
    </xf>
    <xf numFmtId="164" fontId="10" fillId="0" borderId="33" xfId="4" applyNumberFormat="1" applyFont="1" applyFill="1" applyBorder="1" applyAlignment="1" applyProtection="1">
      <alignment horizontal="center" vertical="center" wrapText="1"/>
      <protection locked="0"/>
    </xf>
    <xf numFmtId="164" fontId="10" fillId="0" borderId="29" xfId="4" applyNumberFormat="1" applyFont="1" applyFill="1" applyBorder="1" applyAlignment="1" applyProtection="1">
      <alignment horizontal="center" vertical="center" wrapText="1"/>
      <protection locked="0"/>
    </xf>
    <xf numFmtId="1" fontId="10" fillId="0" borderId="26" xfId="0" applyNumberFormat="1" applyFont="1" applyBorder="1" applyAlignment="1">
      <alignment horizontal="center" vertical="center"/>
    </xf>
    <xf numFmtId="164" fontId="10" fillId="0" borderId="0" xfId="4" applyNumberFormat="1" applyFont="1" applyFill="1" applyBorder="1" applyAlignment="1" applyProtection="1">
      <alignment horizontal="center" vertical="center" wrapText="1"/>
      <protection locked="0"/>
    </xf>
    <xf numFmtId="0" fontId="8" fillId="11" borderId="36" xfId="0" applyFont="1" applyFill="1" applyBorder="1" applyAlignment="1">
      <alignment horizontal="center" vertical="center" wrapText="1"/>
    </xf>
    <xf numFmtId="164" fontId="10" fillId="25" borderId="31" xfId="4" applyNumberFormat="1" applyFont="1" applyFill="1" applyBorder="1" applyAlignment="1" applyProtection="1">
      <alignment horizontal="center" vertical="center" wrapText="1"/>
      <protection locked="0"/>
    </xf>
    <xf numFmtId="1" fontId="10" fillId="0" borderId="146" xfId="0" applyNumberFormat="1" applyFont="1" applyBorder="1" applyAlignment="1">
      <alignment horizontal="center" vertical="center"/>
    </xf>
    <xf numFmtId="49" fontId="10" fillId="0" borderId="144" xfId="0" applyNumberFormat="1" applyFont="1" applyBorder="1" applyAlignment="1">
      <alignment horizontal="center" vertical="center" wrapText="1"/>
    </xf>
    <xf numFmtId="49" fontId="10" fillId="0" borderId="143" xfId="0" applyNumberFormat="1" applyFont="1" applyBorder="1" applyAlignment="1">
      <alignment horizontal="center" vertical="center" wrapText="1"/>
    </xf>
    <xf numFmtId="0" fontId="6" fillId="0" borderId="0" xfId="0" applyFont="1"/>
    <xf numFmtId="0" fontId="3" fillId="8" borderId="77" xfId="0" applyFont="1" applyFill="1" applyBorder="1" applyAlignment="1">
      <alignment horizontal="center" vertical="center" wrapText="1"/>
    </xf>
    <xf numFmtId="0" fontId="3" fillId="8" borderId="75" xfId="0" applyFont="1" applyFill="1" applyBorder="1" applyAlignment="1">
      <alignment horizontal="center" vertical="center" wrapText="1"/>
    </xf>
    <xf numFmtId="0" fontId="3" fillId="8" borderId="90" xfId="0" applyFont="1" applyFill="1" applyBorder="1" applyAlignment="1">
      <alignment horizontal="center" vertical="center" wrapText="1"/>
    </xf>
    <xf numFmtId="0" fontId="3" fillId="9" borderId="65" xfId="0" applyFont="1" applyFill="1" applyBorder="1" applyAlignment="1">
      <alignment horizontal="center" vertical="center" wrapText="1"/>
    </xf>
    <xf numFmtId="0" fontId="3" fillId="8" borderId="109" xfId="0" applyFont="1" applyFill="1" applyBorder="1" applyAlignment="1">
      <alignment horizontal="center" vertical="center" wrapText="1"/>
    </xf>
    <xf numFmtId="0" fontId="3" fillId="8" borderId="110" xfId="0" applyFont="1" applyFill="1" applyBorder="1" applyAlignment="1">
      <alignment horizontal="center" vertical="center" wrapText="1"/>
    </xf>
    <xf numFmtId="0" fontId="3" fillId="8" borderId="83" xfId="0" applyFont="1" applyFill="1" applyBorder="1" applyAlignment="1">
      <alignment horizontal="center" vertical="center" wrapText="1"/>
    </xf>
    <xf numFmtId="0" fontId="3" fillId="8" borderId="103" xfId="0" applyFont="1" applyFill="1" applyBorder="1" applyAlignment="1">
      <alignment horizontal="center" vertical="center" wrapText="1"/>
    </xf>
    <xf numFmtId="0" fontId="8" fillId="0" borderId="58" xfId="0" applyFont="1" applyBorder="1" applyAlignment="1">
      <alignment horizontal="center" vertical="center"/>
    </xf>
    <xf numFmtId="0" fontId="10" fillId="0" borderId="120" xfId="0" applyFont="1" applyBorder="1" applyAlignment="1">
      <alignment horizontal="center" vertical="center"/>
    </xf>
    <xf numFmtId="0" fontId="10" fillId="0" borderId="112" xfId="0" applyFont="1" applyBorder="1" applyAlignment="1">
      <alignment horizontal="center" vertical="center"/>
    </xf>
    <xf numFmtId="0" fontId="10" fillId="0" borderId="107" xfId="0" applyFont="1" applyBorder="1" applyAlignment="1">
      <alignment horizontal="center" vertical="center"/>
    </xf>
    <xf numFmtId="0" fontId="8" fillId="9" borderId="58" xfId="0" applyFont="1" applyFill="1" applyBorder="1" applyAlignment="1">
      <alignment horizontal="center" vertical="center"/>
    </xf>
    <xf numFmtId="0" fontId="10" fillId="0" borderId="106" xfId="0" applyFont="1" applyBorder="1" applyAlignment="1">
      <alignment horizontal="center" vertical="center"/>
    </xf>
    <xf numFmtId="0" fontId="8" fillId="9" borderId="108" xfId="0" applyFont="1" applyFill="1" applyBorder="1" applyAlignment="1">
      <alignment horizontal="center" vertical="center"/>
    </xf>
    <xf numFmtId="0" fontId="10" fillId="0" borderId="44" xfId="0" applyFont="1" applyBorder="1" applyAlignment="1">
      <alignment horizontal="center" vertical="center"/>
    </xf>
    <xf numFmtId="0" fontId="8" fillId="9" borderId="48" xfId="0" applyFont="1" applyFill="1" applyBorder="1" applyAlignment="1">
      <alignment horizontal="center" vertical="center"/>
    </xf>
    <xf numFmtId="0" fontId="8" fillId="9" borderId="101" xfId="0" applyFont="1" applyFill="1" applyBorder="1" applyAlignment="1">
      <alignment horizontal="center" vertical="center"/>
    </xf>
    <xf numFmtId="0" fontId="10" fillId="0" borderId="48" xfId="0" applyFont="1" applyBorder="1" applyAlignment="1">
      <alignment horizontal="center" vertical="center"/>
    </xf>
    <xf numFmtId="0" fontId="8" fillId="9" borderId="31" xfId="0" applyFont="1" applyFill="1" applyBorder="1" applyAlignment="1">
      <alignment horizontal="center" vertical="center"/>
    </xf>
    <xf numFmtId="0" fontId="10" fillId="0" borderId="113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59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73" xfId="0" applyFont="1" applyBorder="1" applyAlignment="1">
      <alignment horizontal="center" vertical="center"/>
    </xf>
    <xf numFmtId="0" fontId="8" fillId="9" borderId="59" xfId="0" applyFont="1" applyFill="1" applyBorder="1" applyAlignment="1">
      <alignment horizontal="center" vertical="center"/>
    </xf>
    <xf numFmtId="0" fontId="10" fillId="0" borderId="80" xfId="0" applyFont="1" applyBorder="1" applyAlignment="1">
      <alignment horizontal="center" vertical="center"/>
    </xf>
    <xf numFmtId="0" fontId="8" fillId="9" borderId="91" xfId="0" applyFont="1" applyFill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8" fillId="9" borderId="3" xfId="0" applyFont="1" applyFill="1" applyBorder="1" applyAlignment="1">
      <alignment horizontal="center" vertical="center"/>
    </xf>
    <xf numFmtId="0" fontId="8" fillId="9" borderId="71" xfId="0" applyFont="1" applyFill="1" applyBorder="1" applyAlignment="1">
      <alignment horizontal="center" vertical="center"/>
    </xf>
    <xf numFmtId="0" fontId="10" fillId="0" borderId="79" xfId="0" applyFont="1" applyBorder="1" applyAlignment="1">
      <alignment horizontal="center" vertical="center"/>
    </xf>
    <xf numFmtId="0" fontId="10" fillId="0" borderId="93" xfId="0" applyFont="1" applyBorder="1" applyAlignment="1">
      <alignment horizontal="center" vertical="center"/>
    </xf>
    <xf numFmtId="0" fontId="8" fillId="9" borderId="60" xfId="0" applyFont="1" applyFill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8" fillId="9" borderId="32" xfId="0" applyFont="1" applyFill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5" fillId="0" borderId="60" xfId="0" applyFont="1" applyBorder="1" applyAlignment="1">
      <alignment horizontal="center" vertical="center"/>
    </xf>
    <xf numFmtId="0" fontId="5" fillId="0" borderId="73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61" xfId="0" applyFont="1" applyBorder="1" applyAlignment="1">
      <alignment horizontal="center" vertical="center"/>
    </xf>
    <xf numFmtId="0" fontId="10" fillId="0" borderId="27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98" xfId="0" applyFont="1" applyBorder="1" applyAlignment="1">
      <alignment horizontal="center" vertical="center"/>
    </xf>
    <xf numFmtId="0" fontId="8" fillId="9" borderId="61" xfId="0" applyFont="1" applyFill="1" applyBorder="1" applyAlignment="1">
      <alignment horizontal="center" vertical="center"/>
    </xf>
    <xf numFmtId="0" fontId="10" fillId="0" borderId="81" xfId="0" applyFont="1" applyBorder="1" applyAlignment="1">
      <alignment horizontal="center" vertical="center"/>
    </xf>
    <xf numFmtId="0" fontId="8" fillId="9" borderId="52" xfId="0" applyFont="1" applyFill="1" applyBorder="1" applyAlignment="1">
      <alignment horizontal="center" vertical="center"/>
    </xf>
    <xf numFmtId="0" fontId="10" fillId="0" borderId="87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8" fillId="9" borderId="99" xfId="0" applyFont="1" applyFill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8" fillId="9" borderId="72" xfId="0" applyFont="1" applyFill="1" applyBorder="1" applyAlignment="1">
      <alignment horizontal="center" vertical="center"/>
    </xf>
    <xf numFmtId="0" fontId="10" fillId="0" borderId="111" xfId="0" applyFont="1" applyBorder="1" applyAlignment="1">
      <alignment horizontal="center" vertical="center"/>
    </xf>
    <xf numFmtId="0" fontId="10" fillId="0" borderId="103" xfId="0" applyFont="1" applyBorder="1" applyAlignment="1">
      <alignment horizontal="center" vertical="center"/>
    </xf>
    <xf numFmtId="0" fontId="8" fillId="9" borderId="37" xfId="0" applyFont="1" applyFill="1" applyBorder="1" applyAlignment="1">
      <alignment horizontal="center" vertical="center"/>
    </xf>
    <xf numFmtId="0" fontId="10" fillId="0" borderId="99" xfId="0" applyFont="1" applyBorder="1" applyAlignment="1">
      <alignment horizontal="center" vertical="center"/>
    </xf>
    <xf numFmtId="0" fontId="8" fillId="9" borderId="29" xfId="0" applyFont="1" applyFill="1" applyBorder="1" applyAlignment="1">
      <alignment horizontal="center" vertical="center"/>
    </xf>
    <xf numFmtId="0" fontId="10" fillId="0" borderId="114" xfId="0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10" fillId="0" borderId="143" xfId="0" applyFont="1" applyBorder="1" applyAlignment="1">
      <alignment horizontal="center" vertical="center"/>
    </xf>
    <xf numFmtId="0" fontId="10" fillId="0" borderId="144" xfId="0" applyFont="1" applyBorder="1" applyAlignment="1">
      <alignment horizontal="center" vertical="center"/>
    </xf>
    <xf numFmtId="0" fontId="10" fillId="0" borderId="147" xfId="0" applyFont="1" applyBorder="1" applyAlignment="1">
      <alignment horizontal="center" vertical="center"/>
    </xf>
    <xf numFmtId="0" fontId="8" fillId="9" borderId="33" xfId="0" applyFont="1" applyFill="1" applyBorder="1" applyAlignment="1">
      <alignment horizontal="center" vertical="center"/>
    </xf>
    <xf numFmtId="0" fontId="10" fillId="0" borderId="145" xfId="0" applyFont="1" applyBorder="1" applyAlignment="1">
      <alignment horizontal="center" vertical="center"/>
    </xf>
    <xf numFmtId="0" fontId="8" fillId="9" borderId="43" xfId="0" applyFont="1" applyFill="1" applyBorder="1" applyAlignment="1">
      <alignment horizontal="center" vertical="center"/>
    </xf>
    <xf numFmtId="0" fontId="10" fillId="0" borderId="46" xfId="0" applyFont="1" applyBorder="1" applyAlignment="1">
      <alignment horizontal="center" vertical="center"/>
    </xf>
    <xf numFmtId="0" fontId="8" fillId="9" borderId="51" xfId="0" applyFont="1" applyFill="1" applyBorder="1" applyAlignment="1">
      <alignment horizontal="center" vertical="center"/>
    </xf>
    <xf numFmtId="0" fontId="8" fillId="9" borderId="102" xfId="0" applyFont="1" applyFill="1" applyBorder="1" applyAlignment="1">
      <alignment horizontal="center" vertical="center"/>
    </xf>
    <xf numFmtId="0" fontId="10" fillId="0" borderId="51" xfId="0" applyFont="1" applyBorder="1" applyAlignment="1">
      <alignment horizontal="center" vertical="center"/>
    </xf>
    <xf numFmtId="0" fontId="10" fillId="0" borderId="146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3" fillId="8" borderId="82" xfId="0" applyFont="1" applyFill="1" applyBorder="1" applyAlignment="1">
      <alignment horizontal="center" vertical="center" wrapText="1"/>
    </xf>
    <xf numFmtId="0" fontId="5" fillId="0" borderId="105" xfId="0" applyFont="1" applyBorder="1" applyAlignment="1">
      <alignment horizontal="center" vertical="center"/>
    </xf>
    <xf numFmtId="0" fontId="10" fillId="0" borderId="127" xfId="0" applyFont="1" applyBorder="1" applyAlignment="1">
      <alignment horizontal="center" vertical="center"/>
    </xf>
    <xf numFmtId="0" fontId="10" fillId="0" borderId="128" xfId="0" applyFont="1" applyBorder="1" applyAlignment="1">
      <alignment horizontal="center" vertical="center"/>
    </xf>
    <xf numFmtId="0" fontId="10" fillId="0" borderId="129" xfId="0" applyFont="1" applyBorder="1" applyAlignment="1">
      <alignment horizontal="center" vertical="center"/>
    </xf>
    <xf numFmtId="0" fontId="8" fillId="9" borderId="105" xfId="0" applyFont="1" applyFill="1" applyBorder="1" applyAlignment="1">
      <alignment horizontal="center" vertical="center"/>
    </xf>
    <xf numFmtId="0" fontId="10" fillId="0" borderId="123" xfId="0" applyFont="1" applyBorder="1" applyAlignment="1">
      <alignment horizontal="center" vertical="center"/>
    </xf>
    <xf numFmtId="0" fontId="8" fillId="9" borderId="53" xfId="0" applyFont="1" applyFill="1" applyBorder="1" applyAlignment="1">
      <alignment horizontal="center" vertical="center"/>
    </xf>
    <xf numFmtId="0" fontId="10" fillId="0" borderId="74" xfId="0" applyFont="1" applyBorder="1" applyAlignment="1">
      <alignment horizontal="center" vertical="center"/>
    </xf>
    <xf numFmtId="0" fontId="10" fillId="0" borderId="90" xfId="0" applyFont="1" applyBorder="1" applyAlignment="1">
      <alignment horizontal="center" vertical="center"/>
    </xf>
    <xf numFmtId="0" fontId="8" fillId="9" borderId="34" xfId="0" applyFont="1" applyFill="1" applyBorder="1" applyAlignment="1">
      <alignment horizontal="center" vertical="center"/>
    </xf>
    <xf numFmtId="0" fontId="10" fillId="0" borderId="76" xfId="0" applyFont="1" applyBorder="1" applyAlignment="1">
      <alignment horizontal="center" vertical="center"/>
    </xf>
    <xf numFmtId="0" fontId="10" fillId="0" borderId="124" xfId="0" applyFont="1" applyBorder="1" applyAlignment="1">
      <alignment horizontal="center" vertical="center"/>
    </xf>
    <xf numFmtId="0" fontId="5" fillId="0" borderId="58" xfId="0" applyFont="1" applyBorder="1" applyAlignment="1">
      <alignment horizontal="center" vertical="center"/>
    </xf>
    <xf numFmtId="0" fontId="5" fillId="0" borderId="112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10" fillId="0" borderId="70" xfId="0" applyFont="1" applyBorder="1" applyAlignment="1">
      <alignment horizontal="center" vertical="center"/>
    </xf>
    <xf numFmtId="0" fontId="10" fillId="0" borderId="121" xfId="0" applyFont="1" applyBorder="1" applyAlignment="1">
      <alignment horizontal="center" vertical="center"/>
    </xf>
    <xf numFmtId="0" fontId="10" fillId="0" borderId="117" xfId="0" applyFont="1" applyBorder="1" applyAlignment="1">
      <alignment horizontal="center" vertical="center"/>
    </xf>
    <xf numFmtId="0" fontId="10" fillId="0" borderId="116" xfId="0" applyFont="1" applyBorder="1" applyAlignment="1">
      <alignment horizontal="center" vertical="center"/>
    </xf>
    <xf numFmtId="0" fontId="10" fillId="0" borderId="28" xfId="0" applyFont="1" applyBorder="1" applyAlignment="1">
      <alignment horizontal="center" vertical="center"/>
    </xf>
    <xf numFmtId="0" fontId="10" fillId="0" borderId="104" xfId="0" applyFont="1" applyBorder="1" applyAlignment="1">
      <alignment horizontal="center" vertical="center"/>
    </xf>
    <xf numFmtId="0" fontId="10" fillId="0" borderId="85" xfId="0" applyFont="1" applyBorder="1" applyAlignment="1">
      <alignment horizontal="center" vertical="center"/>
    </xf>
    <xf numFmtId="0" fontId="10" fillId="0" borderId="84" xfId="0" applyFont="1" applyBorder="1" applyAlignment="1">
      <alignment horizontal="center" vertical="center"/>
    </xf>
    <xf numFmtId="0" fontId="10" fillId="0" borderId="126" xfId="0" applyFont="1" applyBorder="1" applyAlignment="1">
      <alignment horizontal="center" vertical="center"/>
    </xf>
    <xf numFmtId="0" fontId="5" fillId="0" borderId="62" xfId="0" applyFont="1" applyBorder="1" applyAlignment="1">
      <alignment horizontal="center" vertical="center"/>
    </xf>
    <xf numFmtId="0" fontId="10" fillId="0" borderId="86" xfId="0" applyFont="1" applyBorder="1" applyAlignment="1">
      <alignment horizontal="center" vertical="center"/>
    </xf>
    <xf numFmtId="0" fontId="10" fillId="0" borderId="92" xfId="0" applyFont="1" applyBorder="1" applyAlignment="1">
      <alignment horizontal="center" vertical="center"/>
    </xf>
    <xf numFmtId="0" fontId="10" fillId="0" borderId="89" xfId="0" applyFont="1" applyBorder="1" applyAlignment="1">
      <alignment horizontal="center" vertical="center"/>
    </xf>
    <xf numFmtId="0" fontId="10" fillId="0" borderId="88" xfId="0" applyFont="1" applyBorder="1" applyAlignment="1">
      <alignment horizontal="center" vertical="center"/>
    </xf>
    <xf numFmtId="0" fontId="10" fillId="0" borderId="35" xfId="0" applyFont="1" applyBorder="1" applyAlignment="1">
      <alignment horizontal="center" vertical="center"/>
    </xf>
    <xf numFmtId="0" fontId="10" fillId="0" borderId="100" xfId="0" applyFont="1" applyBorder="1" applyAlignment="1">
      <alignment horizontal="center" vertical="center"/>
    </xf>
    <xf numFmtId="0" fontId="10" fillId="0" borderId="78" xfId="0" applyFont="1" applyBorder="1" applyAlignment="1">
      <alignment horizontal="center" vertical="center"/>
    </xf>
    <xf numFmtId="0" fontId="10" fillId="0" borderId="77" xfId="0" applyFont="1" applyBorder="1" applyAlignment="1">
      <alignment horizontal="center" vertical="center"/>
    </xf>
    <xf numFmtId="0" fontId="10" fillId="0" borderId="75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8" fillId="13" borderId="31" xfId="0" applyFont="1" applyFill="1" applyBorder="1" applyAlignment="1">
      <alignment vertical="center" wrapText="1"/>
    </xf>
    <xf numFmtId="0" fontId="6" fillId="0" borderId="0" xfId="0" applyFont="1" applyAlignment="1">
      <alignment vertical="center"/>
    </xf>
    <xf numFmtId="0" fontId="13" fillId="0" borderId="0" xfId="0" applyFont="1"/>
    <xf numFmtId="0" fontId="15" fillId="0" borderId="70" xfId="0" applyFont="1" applyBorder="1" applyAlignment="1">
      <alignment horizontal="center" vertical="center"/>
    </xf>
    <xf numFmtId="0" fontId="15" fillId="0" borderId="47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4" xfId="0" applyFont="1" applyBorder="1" applyAlignment="1">
      <alignment horizontal="center" vertical="center"/>
    </xf>
    <xf numFmtId="0" fontId="15" fillId="0" borderId="45" xfId="0" applyFont="1" applyBorder="1" applyAlignment="1">
      <alignment horizontal="center" vertical="center"/>
    </xf>
    <xf numFmtId="0" fontId="15" fillId="0" borderId="121" xfId="0" applyFont="1" applyBorder="1" applyAlignment="1">
      <alignment horizontal="center" vertical="center"/>
    </xf>
    <xf numFmtId="0" fontId="15" fillId="0" borderId="117" xfId="0" applyFont="1" applyBorder="1" applyAlignment="1">
      <alignment horizontal="center" vertical="center"/>
    </xf>
    <xf numFmtId="0" fontId="15" fillId="0" borderId="116" xfId="0" applyFont="1" applyBorder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5" fillId="0" borderId="10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5" fillId="0" borderId="104" xfId="0" applyFont="1" applyBorder="1" applyAlignment="1">
      <alignment horizontal="center" vertical="center"/>
    </xf>
    <xf numFmtId="0" fontId="15" fillId="0" borderId="85" xfId="0" applyFont="1" applyBorder="1" applyAlignment="1">
      <alignment horizontal="center" vertical="center"/>
    </xf>
    <xf numFmtId="0" fontId="15" fillId="0" borderId="84" xfId="0" applyFont="1" applyBorder="1" applyAlignment="1">
      <alignment horizontal="center" vertical="center"/>
    </xf>
    <xf numFmtId="0" fontId="15" fillId="0" borderId="126" xfId="0" applyFont="1" applyBorder="1" applyAlignment="1">
      <alignment horizontal="center" vertical="center"/>
    </xf>
    <xf numFmtId="0" fontId="15" fillId="0" borderId="14" xfId="0" applyFont="1" applyBorder="1" applyAlignment="1">
      <alignment horizontal="center" vertical="center"/>
    </xf>
    <xf numFmtId="0" fontId="15" fillId="0" borderId="51" xfId="0" applyFont="1" applyBorder="1" applyAlignment="1">
      <alignment horizontal="center" vertical="center"/>
    </xf>
    <xf numFmtId="0" fontId="15" fillId="0" borderId="46" xfId="0" applyFont="1" applyBorder="1" applyAlignment="1">
      <alignment horizontal="center" vertical="center"/>
    </xf>
    <xf numFmtId="0" fontId="15" fillId="0" borderId="15" xfId="0" applyFont="1" applyBorder="1" applyAlignment="1">
      <alignment horizontal="center" vertical="center"/>
    </xf>
    <xf numFmtId="0" fontId="15" fillId="0" borderId="143" xfId="0" applyFont="1" applyBorder="1" applyAlignment="1">
      <alignment horizontal="center" vertical="center"/>
    </xf>
    <xf numFmtId="0" fontId="15" fillId="0" borderId="144" xfId="0" applyFont="1" applyBorder="1" applyAlignment="1">
      <alignment horizontal="center" vertical="center"/>
    </xf>
    <xf numFmtId="0" fontId="15" fillId="0" borderId="145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86" xfId="0" applyFont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15" fillId="0" borderId="99" xfId="0" applyFont="1" applyBorder="1" applyAlignment="1">
      <alignment horizontal="center" vertical="center"/>
    </xf>
    <xf numFmtId="0" fontId="15" fillId="0" borderId="87" xfId="0" applyFont="1" applyBorder="1" applyAlignment="1">
      <alignment horizontal="center" vertical="center"/>
    </xf>
    <xf numFmtId="0" fontId="15" fillId="0" borderId="92" xfId="0" applyFont="1" applyBorder="1" applyAlignment="1">
      <alignment horizontal="center" vertical="center"/>
    </xf>
    <xf numFmtId="0" fontId="15" fillId="0" borderId="89" xfId="0" applyFont="1" applyBorder="1" applyAlignment="1">
      <alignment horizontal="center" vertical="center"/>
    </xf>
    <xf numFmtId="0" fontId="15" fillId="0" borderId="88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15" fillId="0" borderId="35" xfId="0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center"/>
    </xf>
    <xf numFmtId="0" fontId="15" fillId="0" borderId="100" xfId="0" applyFont="1" applyBorder="1" applyAlignment="1">
      <alignment horizontal="center" vertical="center"/>
    </xf>
    <xf numFmtId="0" fontId="15" fillId="0" borderId="78" xfId="0" applyFont="1" applyBorder="1" applyAlignment="1">
      <alignment horizontal="center" vertical="center"/>
    </xf>
    <xf numFmtId="0" fontId="15" fillId="0" borderId="77" xfId="0" applyFont="1" applyBorder="1" applyAlignment="1">
      <alignment horizontal="center" vertical="center"/>
    </xf>
    <xf numFmtId="0" fontId="15" fillId="0" borderId="75" xfId="0" applyFont="1" applyBorder="1" applyAlignment="1">
      <alignment horizontal="center" vertical="center"/>
    </xf>
    <xf numFmtId="0" fontId="15" fillId="0" borderId="74" xfId="0" applyFont="1" applyBorder="1" applyAlignment="1">
      <alignment horizontal="center" vertical="center"/>
    </xf>
    <xf numFmtId="0" fontId="15" fillId="0" borderId="17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6" fillId="10" borderId="0" xfId="0" applyFont="1" applyFill="1" applyAlignment="1">
      <alignment horizontal="center" vertical="center" wrapText="1"/>
    </xf>
    <xf numFmtId="0" fontId="6" fillId="10" borderId="0" xfId="0" applyFont="1" applyFill="1" applyAlignment="1">
      <alignment horizontal="center" vertical="center"/>
    </xf>
    <xf numFmtId="49" fontId="10" fillId="0" borderId="6" xfId="0" applyNumberFormat="1" applyFont="1" applyBorder="1" applyAlignment="1">
      <alignment horizontal="center" vertical="center" wrapText="1"/>
    </xf>
    <xf numFmtId="1" fontId="10" fillId="0" borderId="25" xfId="0" applyNumberFormat="1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1" fontId="10" fillId="0" borderId="20" xfId="0" applyNumberFormat="1" applyFont="1" applyBorder="1" applyAlignment="1">
      <alignment horizontal="center" vertical="center" wrapText="1"/>
    </xf>
    <xf numFmtId="1" fontId="10" fillId="0" borderId="25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 wrapText="1"/>
    </xf>
    <xf numFmtId="49" fontId="10" fillId="0" borderId="5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49" fontId="10" fillId="0" borderId="13" xfId="0" applyNumberFormat="1" applyFont="1" applyBorder="1" applyAlignment="1">
      <alignment horizontal="center" vertical="center" wrapText="1"/>
    </xf>
    <xf numFmtId="49" fontId="10" fillId="0" borderId="27" xfId="0" applyNumberFormat="1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10" fillId="0" borderId="57" xfId="0" applyFont="1" applyBorder="1" applyAlignment="1">
      <alignment horizontal="center" vertical="center" wrapText="1"/>
    </xf>
    <xf numFmtId="0" fontId="10" fillId="0" borderId="35" xfId="0" applyFont="1" applyBorder="1" applyAlignment="1">
      <alignment horizontal="center" vertical="center" wrapText="1"/>
    </xf>
    <xf numFmtId="0" fontId="10" fillId="0" borderId="70" xfId="0" applyFont="1" applyBorder="1" applyAlignment="1">
      <alignment horizontal="center" vertical="center" wrapText="1"/>
    </xf>
    <xf numFmtId="0" fontId="10" fillId="0" borderId="47" xfId="0" applyFont="1" applyBorder="1" applyAlignment="1">
      <alignment horizontal="center" vertical="center"/>
    </xf>
    <xf numFmtId="0" fontId="10" fillId="0" borderId="47" xfId="0" applyFont="1" applyBorder="1" applyAlignment="1">
      <alignment horizontal="center" vertical="center" wrapText="1"/>
    </xf>
    <xf numFmtId="0" fontId="10" fillId="0" borderId="45" xfId="0" applyFont="1" applyBorder="1" applyAlignment="1">
      <alignment horizontal="center" vertical="center" wrapText="1"/>
    </xf>
    <xf numFmtId="0" fontId="5" fillId="7" borderId="66" xfId="2" applyFont="1" applyFill="1" applyBorder="1" applyAlignment="1" applyProtection="1">
      <alignment horizontal="center" vertical="center" wrapText="1"/>
      <protection locked="0"/>
    </xf>
    <xf numFmtId="0" fontId="5" fillId="7" borderId="67" xfId="2" applyFont="1" applyFill="1" applyBorder="1" applyAlignment="1" applyProtection="1">
      <alignment horizontal="center" vertical="center" wrapText="1"/>
      <protection locked="0"/>
    </xf>
    <xf numFmtId="0" fontId="5" fillId="7" borderId="68" xfId="2" applyFont="1" applyFill="1" applyBorder="1" applyAlignment="1" applyProtection="1">
      <alignment horizontal="center" vertical="center" wrapText="1"/>
      <protection locked="0"/>
    </xf>
    <xf numFmtId="0" fontId="5" fillId="8" borderId="32" xfId="0" applyFont="1" applyFill="1" applyBorder="1" applyAlignment="1">
      <alignment horizontal="center" vertical="center"/>
    </xf>
    <xf numFmtId="0" fontId="5" fillId="8" borderId="33" xfId="0" applyFont="1" applyFill="1" applyBorder="1" applyAlignment="1">
      <alignment horizontal="center" vertical="center"/>
    </xf>
    <xf numFmtId="0" fontId="6" fillId="0" borderId="63" xfId="0" applyFont="1" applyBorder="1" applyAlignment="1">
      <alignment horizontal="justify" vertical="center" wrapText="1"/>
    </xf>
    <xf numFmtId="0" fontId="6" fillId="0" borderId="64" xfId="0" applyFont="1" applyBorder="1" applyAlignment="1">
      <alignment horizontal="justify" vertical="center" wrapText="1"/>
    </xf>
    <xf numFmtId="0" fontId="6" fillId="0" borderId="101" xfId="0" applyFont="1" applyBorder="1" applyAlignment="1" applyProtection="1">
      <alignment horizontal="center" vertical="center"/>
      <protection locked="0"/>
    </xf>
    <xf numFmtId="0" fontId="6" fillId="0" borderId="71" xfId="0" applyFont="1" applyBorder="1" applyAlignment="1" applyProtection="1">
      <alignment horizontal="center" vertical="center"/>
      <protection locked="0"/>
    </xf>
    <xf numFmtId="0" fontId="6" fillId="0" borderId="102" xfId="0" applyFont="1" applyBorder="1" applyAlignment="1" applyProtection="1">
      <alignment horizontal="center" vertical="center"/>
      <protection locked="0"/>
    </xf>
    <xf numFmtId="0" fontId="10" fillId="0" borderId="32" xfId="0" applyFont="1" applyBorder="1" applyAlignment="1" applyProtection="1">
      <alignment horizontal="center" vertical="center" wrapText="1"/>
      <protection locked="0"/>
    </xf>
    <xf numFmtId="0" fontId="10" fillId="0" borderId="33" xfId="0" applyFont="1" applyBorder="1" applyAlignment="1" applyProtection="1">
      <alignment horizontal="center" vertical="center" wrapText="1"/>
      <protection locked="0"/>
    </xf>
    <xf numFmtId="0" fontId="5" fillId="20" borderId="33" xfId="0" applyFont="1" applyFill="1" applyBorder="1" applyAlignment="1">
      <alignment horizontal="center" vertical="center"/>
    </xf>
    <xf numFmtId="0" fontId="6" fillId="0" borderId="64" xfId="0" applyFont="1" applyBorder="1" applyAlignment="1" applyProtection="1">
      <alignment horizontal="center" vertical="center"/>
      <protection locked="0"/>
    </xf>
    <xf numFmtId="0" fontId="5" fillId="4" borderId="33" xfId="0" applyFont="1" applyFill="1" applyBorder="1" applyAlignment="1">
      <alignment horizontal="center" vertical="center"/>
    </xf>
    <xf numFmtId="0" fontId="10" fillId="0" borderId="64" xfId="0" applyFont="1" applyBorder="1" applyAlignment="1" applyProtection="1">
      <alignment horizontal="justify" vertical="center" wrapText="1"/>
      <protection locked="0"/>
    </xf>
    <xf numFmtId="49" fontId="10" fillId="0" borderId="0" xfId="0" applyNumberFormat="1" applyFont="1" applyAlignment="1">
      <alignment horizontal="center" vertical="center" wrapText="1"/>
    </xf>
    <xf numFmtId="1" fontId="10" fillId="0" borderId="0" xfId="0" applyNumberFormat="1" applyFont="1" applyAlignment="1">
      <alignment horizontal="center" vertical="center"/>
    </xf>
    <xf numFmtId="49" fontId="6" fillId="0" borderId="120" xfId="0" applyNumberFormat="1" applyFont="1" applyBorder="1" applyAlignment="1">
      <alignment horizontal="center" vertical="center" wrapText="1"/>
    </xf>
    <xf numFmtId="49" fontId="6" fillId="0" borderId="112" xfId="0" applyNumberFormat="1" applyFont="1" applyBorder="1" applyAlignment="1">
      <alignment horizontal="center" vertical="center" wrapText="1"/>
    </xf>
    <xf numFmtId="1" fontId="6" fillId="0" borderId="113" xfId="0" applyNumberFormat="1" applyFont="1" applyBorder="1" applyAlignment="1">
      <alignment horizontal="center" vertical="center"/>
    </xf>
    <xf numFmtId="49" fontId="10" fillId="0" borderId="127" xfId="0" applyNumberFormat="1" applyFont="1" applyBorder="1" applyAlignment="1">
      <alignment horizontal="center" vertical="center" wrapText="1"/>
    </xf>
    <xf numFmtId="49" fontId="10" fillId="0" borderId="128" xfId="0" applyNumberFormat="1" applyFont="1" applyBorder="1" applyAlignment="1">
      <alignment horizontal="center" vertical="center" wrapText="1"/>
    </xf>
    <xf numFmtId="1" fontId="10" fillId="0" borderId="124" xfId="0" applyNumberFormat="1" applyFont="1" applyBorder="1" applyAlignment="1">
      <alignment horizontal="center" vertical="center"/>
    </xf>
    <xf numFmtId="1" fontId="10" fillId="0" borderId="0" xfId="0" applyNumberFormat="1" applyFont="1" applyAlignment="1">
      <alignment horizontal="center" vertical="center" wrapText="1"/>
    </xf>
    <xf numFmtId="0" fontId="5" fillId="7" borderId="135" xfId="2" applyFont="1" applyFill="1" applyBorder="1" applyAlignment="1" applyProtection="1">
      <alignment horizontal="center" vertical="center" wrapText="1"/>
      <protection locked="0"/>
    </xf>
    <xf numFmtId="0" fontId="5" fillId="7" borderId="136" xfId="2" applyFont="1" applyFill="1" applyBorder="1" applyAlignment="1" applyProtection="1">
      <alignment horizontal="center" vertical="center" wrapText="1"/>
      <protection locked="0"/>
    </xf>
    <xf numFmtId="0" fontId="5" fillId="7" borderId="137" xfId="2" applyFont="1" applyFill="1" applyBorder="1" applyAlignment="1" applyProtection="1">
      <alignment horizontal="center" vertical="center" wrapText="1"/>
      <protection locked="0"/>
    </xf>
    <xf numFmtId="49" fontId="10" fillId="0" borderId="120" xfId="0" applyNumberFormat="1" applyFont="1" applyBorder="1" applyAlignment="1">
      <alignment horizontal="center" vertical="center" wrapText="1"/>
    </xf>
    <xf numFmtId="49" fontId="10" fillId="0" borderId="112" xfId="0" applyNumberFormat="1" applyFont="1" applyBorder="1" applyAlignment="1">
      <alignment horizontal="center" vertical="center" wrapText="1"/>
    </xf>
    <xf numFmtId="1" fontId="10" fillId="0" borderId="113" xfId="0" applyNumberFormat="1" applyFont="1" applyBorder="1" applyAlignment="1">
      <alignment horizontal="center" vertical="center"/>
    </xf>
    <xf numFmtId="1" fontId="10" fillId="0" borderId="124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0" fillId="0" borderId="126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/>
    </xf>
    <xf numFmtId="0" fontId="10" fillId="0" borderId="45" xfId="0" applyFont="1" applyBorder="1" applyAlignment="1">
      <alignment horizontal="center" vertical="center"/>
    </xf>
    <xf numFmtId="0" fontId="3" fillId="8" borderId="78" xfId="0" applyFont="1" applyFill="1" applyBorder="1" applyAlignment="1">
      <alignment horizontal="center" vertical="center" wrapText="1"/>
    </xf>
    <xf numFmtId="0" fontId="3" fillId="8" borderId="16" xfId="0" applyFont="1" applyFill="1" applyBorder="1" applyAlignment="1">
      <alignment horizontal="center" vertical="center" wrapText="1"/>
    </xf>
    <xf numFmtId="0" fontId="3" fillId="8" borderId="100" xfId="0" applyFont="1" applyFill="1" applyBorder="1" applyAlignment="1">
      <alignment horizontal="center" vertical="center" wrapText="1"/>
    </xf>
    <xf numFmtId="0" fontId="10" fillId="0" borderId="49" xfId="0" applyFont="1" applyBorder="1" applyAlignment="1">
      <alignment horizontal="center" vertical="center"/>
    </xf>
    <xf numFmtId="0" fontId="10" fillId="0" borderId="130" xfId="0" applyFont="1" applyBorder="1" applyAlignment="1">
      <alignment horizontal="center" vertical="center"/>
    </xf>
    <xf numFmtId="0" fontId="8" fillId="9" borderId="131" xfId="0" applyFont="1" applyFill="1" applyBorder="1" applyAlignment="1">
      <alignment horizontal="center" vertical="center"/>
    </xf>
    <xf numFmtId="0" fontId="10" fillId="0" borderId="132" xfId="0" applyFont="1" applyBorder="1" applyAlignment="1">
      <alignment horizontal="center" vertical="center"/>
    </xf>
    <xf numFmtId="0" fontId="8" fillId="9" borderId="134" xfId="0" applyFont="1" applyFill="1" applyBorder="1" applyAlignment="1">
      <alignment horizontal="center" vertical="center"/>
    </xf>
    <xf numFmtId="0" fontId="10" fillId="0" borderId="131" xfId="0" applyFont="1" applyBorder="1" applyAlignment="1">
      <alignment horizontal="center" vertical="center"/>
    </xf>
    <xf numFmtId="0" fontId="8" fillId="9" borderId="30" xfId="0" applyFont="1" applyFill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164" fontId="0" fillId="0" borderId="45" xfId="0" applyNumberFormat="1" applyBorder="1"/>
    <xf numFmtId="164" fontId="0" fillId="0" borderId="2" xfId="0" applyNumberFormat="1" applyBorder="1"/>
    <xf numFmtId="0" fontId="0" fillId="0" borderId="10" xfId="0" applyBorder="1"/>
    <xf numFmtId="0" fontId="0" fillId="0" borderId="46" xfId="0" applyBorder="1"/>
    <xf numFmtId="164" fontId="0" fillId="0" borderId="15" xfId="0" applyNumberFormat="1" applyBorder="1"/>
    <xf numFmtId="0" fontId="2" fillId="0" borderId="36" xfId="0" applyFont="1" applyBorder="1" applyAlignment="1">
      <alignment horizontal="center" vertical="center"/>
    </xf>
    <xf numFmtId="0" fontId="2" fillId="0" borderId="55" xfId="0" applyFont="1" applyBorder="1" applyAlignment="1">
      <alignment horizontal="center" vertical="center"/>
    </xf>
    <xf numFmtId="0" fontId="2" fillId="0" borderId="34" xfId="0" applyFont="1" applyBorder="1"/>
    <xf numFmtId="0" fontId="3" fillId="9" borderId="36" xfId="0" applyFont="1" applyFill="1" applyBorder="1" applyAlignment="1">
      <alignment horizontal="center" vertical="center" wrapText="1"/>
    </xf>
    <xf numFmtId="0" fontId="5" fillId="8" borderId="78" xfId="0" applyFont="1" applyFill="1" applyBorder="1" applyAlignment="1">
      <alignment horizontal="center" vertical="center"/>
    </xf>
    <xf numFmtId="0" fontId="6" fillId="0" borderId="16" xfId="0" applyFont="1" applyBorder="1" applyAlignment="1">
      <alignment horizontal="justify" vertical="center" wrapText="1"/>
    </xf>
    <xf numFmtId="0" fontId="10" fillId="0" borderId="16" xfId="0" applyFont="1" applyBorder="1" applyAlignment="1" applyProtection="1">
      <alignment horizontal="center" vertical="center" wrapText="1"/>
      <protection locked="0"/>
    </xf>
    <xf numFmtId="0" fontId="6" fillId="0" borderId="100" xfId="0" applyFont="1" applyBorder="1" applyAlignment="1" applyProtection="1">
      <alignment horizontal="center" vertical="center"/>
      <protection locked="0"/>
    </xf>
    <xf numFmtId="0" fontId="6" fillId="0" borderId="0" xfId="0" applyFont="1" applyAlignment="1">
      <alignment horizontal="justify" vertical="center" wrapText="1"/>
    </xf>
    <xf numFmtId="0" fontId="10" fillId="0" borderId="0" xfId="0" applyFont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5" fillId="8" borderId="44" xfId="0" applyFont="1" applyFill="1" applyBorder="1" applyAlignment="1">
      <alignment horizontal="center" vertical="center"/>
    </xf>
    <xf numFmtId="0" fontId="6" fillId="0" borderId="47" xfId="0" applyFont="1" applyBorder="1" applyAlignment="1">
      <alignment horizontal="justify" vertical="center" wrapText="1"/>
    </xf>
    <xf numFmtId="0" fontId="10" fillId="0" borderId="47" xfId="0" applyFont="1" applyBorder="1" applyAlignment="1" applyProtection="1">
      <alignment horizontal="center" vertical="center" wrapText="1"/>
      <protection locked="0"/>
    </xf>
    <xf numFmtId="0" fontId="6" fillId="0" borderId="48" xfId="0" applyFont="1" applyBorder="1" applyAlignment="1" applyProtection="1">
      <alignment horizontal="center" vertical="center"/>
      <protection locked="0"/>
    </xf>
    <xf numFmtId="0" fontId="16" fillId="9" borderId="36" xfId="0" applyFont="1" applyFill="1" applyBorder="1" applyAlignment="1">
      <alignment horizontal="center" vertical="center" wrapText="1"/>
    </xf>
    <xf numFmtId="0" fontId="2" fillId="0" borderId="65" xfId="0" applyFont="1" applyBorder="1" applyAlignment="1">
      <alignment horizontal="center" vertical="center"/>
    </xf>
    <xf numFmtId="0" fontId="16" fillId="8" borderId="77" xfId="0" applyFont="1" applyFill="1" applyBorder="1" applyAlignment="1">
      <alignment horizontal="center" vertical="center" wrapText="1"/>
    </xf>
    <xf numFmtId="0" fontId="16" fillId="8" borderId="75" xfId="0" applyFont="1" applyFill="1" applyBorder="1" applyAlignment="1">
      <alignment horizontal="center" vertical="center" wrapText="1"/>
    </xf>
    <xf numFmtId="0" fontId="16" fillId="8" borderId="90" xfId="0" applyFont="1" applyFill="1" applyBorder="1" applyAlignment="1">
      <alignment horizontal="center" vertical="center" wrapText="1"/>
    </xf>
    <xf numFmtId="0" fontId="16" fillId="9" borderId="65" xfId="0" applyFont="1" applyFill="1" applyBorder="1" applyAlignment="1">
      <alignment horizontal="center" vertical="center" wrapText="1"/>
    </xf>
    <xf numFmtId="0" fontId="16" fillId="8" borderId="109" xfId="0" applyFont="1" applyFill="1" applyBorder="1" applyAlignment="1">
      <alignment horizontal="center" vertical="center" wrapText="1"/>
    </xf>
    <xf numFmtId="0" fontId="16" fillId="8" borderId="110" xfId="0" applyFont="1" applyFill="1" applyBorder="1" applyAlignment="1">
      <alignment horizontal="center" vertical="center" wrapText="1"/>
    </xf>
    <xf numFmtId="0" fontId="16" fillId="8" borderId="83" xfId="0" applyFont="1" applyFill="1" applyBorder="1" applyAlignment="1">
      <alignment horizontal="center" vertical="center" wrapText="1"/>
    </xf>
    <xf numFmtId="0" fontId="16" fillId="8" borderId="103" xfId="0" applyFont="1" applyFill="1" applyBorder="1" applyAlignment="1">
      <alignment horizontal="center" vertical="center" wrapText="1"/>
    </xf>
    <xf numFmtId="0" fontId="2" fillId="0" borderId="36" xfId="0" applyFont="1" applyBorder="1" applyAlignment="1">
      <alignment horizontal="center" vertical="center" wrapText="1"/>
    </xf>
    <xf numFmtId="0" fontId="17" fillId="0" borderId="58" xfId="0" applyFont="1" applyBorder="1" applyAlignment="1">
      <alignment horizontal="center" vertical="center"/>
    </xf>
    <xf numFmtId="0" fontId="7" fillId="0" borderId="120" xfId="0" applyFont="1" applyBorder="1" applyAlignment="1">
      <alignment horizontal="center" vertical="center"/>
    </xf>
    <xf numFmtId="0" fontId="7" fillId="0" borderId="112" xfId="0" applyFont="1" applyBorder="1" applyAlignment="1">
      <alignment horizontal="center" vertical="center"/>
    </xf>
    <xf numFmtId="0" fontId="7" fillId="0" borderId="107" xfId="0" applyFont="1" applyBorder="1" applyAlignment="1">
      <alignment horizontal="center" vertical="center"/>
    </xf>
    <xf numFmtId="0" fontId="19" fillId="9" borderId="58" xfId="0" applyFont="1" applyFill="1" applyBorder="1" applyAlignment="1">
      <alignment horizontal="center" vertical="center"/>
    </xf>
    <xf numFmtId="0" fontId="7" fillId="0" borderId="106" xfId="0" applyFont="1" applyBorder="1" applyAlignment="1">
      <alignment horizontal="center" vertical="center"/>
    </xf>
    <xf numFmtId="0" fontId="19" fillId="9" borderId="108" xfId="0" applyFont="1" applyFill="1" applyBorder="1" applyAlignment="1">
      <alignment horizontal="center" vertical="center"/>
    </xf>
    <xf numFmtId="0" fontId="7" fillId="0" borderId="44" xfId="0" applyFont="1" applyBorder="1" applyAlignment="1">
      <alignment horizontal="center" vertical="center"/>
    </xf>
    <xf numFmtId="0" fontId="7" fillId="0" borderId="47" xfId="0" applyFont="1" applyBorder="1" applyAlignment="1">
      <alignment horizontal="center" vertical="center"/>
    </xf>
    <xf numFmtId="0" fontId="19" fillId="9" borderId="48" xfId="0" applyFont="1" applyFill="1" applyBorder="1" applyAlignment="1">
      <alignment horizontal="center" vertical="center"/>
    </xf>
    <xf numFmtId="0" fontId="7" fillId="0" borderId="45" xfId="0" applyFont="1" applyBorder="1" applyAlignment="1">
      <alignment horizontal="center" vertical="center"/>
    </xf>
    <xf numFmtId="0" fontId="19" fillId="9" borderId="101" xfId="0" applyFont="1" applyFill="1" applyBorder="1" applyAlignment="1">
      <alignment horizontal="center" vertical="center"/>
    </xf>
    <xf numFmtId="0" fontId="7" fillId="0" borderId="48" xfId="0" applyFont="1" applyBorder="1" applyAlignment="1">
      <alignment horizontal="center" vertical="center"/>
    </xf>
    <xf numFmtId="0" fontId="19" fillId="9" borderId="31" xfId="0" applyFont="1" applyFill="1" applyBorder="1" applyAlignment="1">
      <alignment horizontal="center" vertical="center"/>
    </xf>
    <xf numFmtId="0" fontId="7" fillId="0" borderId="113" xfId="0" applyFont="1" applyBorder="1" applyAlignment="1">
      <alignment horizontal="center" vertical="center"/>
    </xf>
    <xf numFmtId="164" fontId="10" fillId="10" borderId="31" xfId="47" applyNumberFormat="1" applyFont="1" applyFill="1" applyBorder="1" applyAlignment="1" applyProtection="1">
      <alignment horizontal="center" vertical="center" wrapText="1"/>
      <protection locked="0"/>
    </xf>
    <xf numFmtId="164" fontId="6" fillId="10" borderId="69" xfId="47" applyNumberFormat="1" applyFont="1" applyFill="1" applyBorder="1" applyAlignment="1" applyProtection="1">
      <alignment horizontal="center" vertical="center" wrapText="1"/>
      <protection locked="0"/>
    </xf>
    <xf numFmtId="164" fontId="22" fillId="0" borderId="31" xfId="47" applyNumberFormat="1" applyFont="1" applyFill="1" applyBorder="1"/>
    <xf numFmtId="164" fontId="0" fillId="0" borderId="101" xfId="47" applyNumberFormat="1" applyFont="1" applyBorder="1"/>
    <xf numFmtId="0" fontId="23" fillId="0" borderId="59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3" xfId="0" applyFont="1" applyBorder="1" applyAlignment="1">
      <alignment horizontal="center" vertical="center"/>
    </xf>
    <xf numFmtId="0" fontId="19" fillId="9" borderId="59" xfId="0" applyFont="1" applyFill="1" applyBorder="1" applyAlignment="1">
      <alignment horizontal="center" vertical="center"/>
    </xf>
    <xf numFmtId="0" fontId="7" fillId="0" borderId="80" xfId="0" applyFont="1" applyBorder="1" applyAlignment="1">
      <alignment horizontal="center" vertical="center"/>
    </xf>
    <xf numFmtId="0" fontId="19" fillId="9" borderId="91" xfId="0" applyFont="1" applyFill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9" fillId="9" borderId="3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19" fillId="9" borderId="71" xfId="0" applyFont="1" applyFill="1" applyBorder="1" applyAlignment="1">
      <alignment horizontal="center" vertical="center"/>
    </xf>
    <xf numFmtId="0" fontId="7" fillId="0" borderId="79" xfId="0" applyFont="1" applyBorder="1" applyAlignment="1">
      <alignment horizontal="center" vertical="center"/>
    </xf>
    <xf numFmtId="0" fontId="7" fillId="0" borderId="93" xfId="0" applyFont="1" applyBorder="1" applyAlignment="1">
      <alignment horizontal="center" vertical="center"/>
    </xf>
    <xf numFmtId="0" fontId="19" fillId="9" borderId="60" xfId="0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9" fillId="9" borderId="32" xfId="0" applyFont="1" applyFill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 vertical="center"/>
    </xf>
    <xf numFmtId="164" fontId="10" fillId="10" borderId="32" xfId="47" applyNumberFormat="1" applyFont="1" applyFill="1" applyBorder="1" applyAlignment="1" applyProtection="1">
      <alignment horizontal="center" vertical="center" wrapText="1"/>
      <protection locked="0"/>
    </xf>
    <xf numFmtId="164" fontId="6" fillId="10" borderId="63" xfId="47" applyNumberFormat="1" applyFont="1" applyFill="1" applyBorder="1" applyAlignment="1" applyProtection="1">
      <alignment horizontal="center" vertical="center" wrapText="1"/>
      <protection locked="0"/>
    </xf>
    <xf numFmtId="164" fontId="0" fillId="0" borderId="32" xfId="47" applyNumberFormat="1" applyFont="1" applyFill="1" applyBorder="1"/>
    <xf numFmtId="164" fontId="0" fillId="0" borderId="71" xfId="47" applyNumberFormat="1" applyFont="1" applyBorder="1"/>
    <xf numFmtId="164" fontId="22" fillId="0" borderId="32" xfId="47" applyNumberFormat="1" applyFont="1" applyFill="1" applyBorder="1"/>
    <xf numFmtId="0" fontId="23" fillId="0" borderId="60" xfId="0" applyFont="1" applyBorder="1" applyAlignment="1">
      <alignment horizontal="center" vertical="center"/>
    </xf>
    <xf numFmtId="164" fontId="10" fillId="25" borderId="32" xfId="47" applyNumberFormat="1" applyFont="1" applyFill="1" applyBorder="1" applyAlignment="1" applyProtection="1">
      <alignment horizontal="center" vertical="center" wrapText="1"/>
      <protection locked="0"/>
    </xf>
    <xf numFmtId="165" fontId="10" fillId="25" borderId="32" xfId="47" applyNumberFormat="1" applyFont="1" applyFill="1" applyBorder="1" applyAlignment="1" applyProtection="1">
      <alignment horizontal="center" vertical="center" wrapText="1"/>
      <protection locked="0"/>
    </xf>
    <xf numFmtId="165" fontId="10" fillId="10" borderId="32" xfId="47" applyNumberFormat="1" applyFont="1" applyFill="1" applyBorder="1" applyAlignment="1" applyProtection="1">
      <alignment horizontal="center" vertical="center" wrapText="1"/>
      <protection locked="0"/>
    </xf>
    <xf numFmtId="164" fontId="24" fillId="0" borderId="32" xfId="47" applyNumberFormat="1" applyFont="1" applyFill="1" applyBorder="1"/>
    <xf numFmtId="164" fontId="6" fillId="25" borderId="63" xfId="47" applyNumberFormat="1" applyFont="1" applyFill="1" applyBorder="1" applyAlignment="1" applyProtection="1">
      <alignment horizontal="center" vertical="center" wrapText="1"/>
      <protection locked="0"/>
    </xf>
    <xf numFmtId="0" fontId="23" fillId="0" borderId="73" xfId="0" applyFont="1" applyBorder="1" applyAlignment="1">
      <alignment horizontal="center" vertical="center"/>
    </xf>
    <xf numFmtId="0" fontId="23" fillId="0" borderId="13" xfId="0" applyFont="1" applyBorder="1" applyAlignment="1">
      <alignment horizontal="center" vertical="center"/>
    </xf>
    <xf numFmtId="164" fontId="10" fillId="10" borderId="29" xfId="47" applyNumberFormat="1" applyFont="1" applyFill="1" applyBorder="1" applyAlignment="1" applyProtection="1">
      <alignment horizontal="center" vertical="center" wrapText="1"/>
      <protection locked="0"/>
    </xf>
    <xf numFmtId="164" fontId="6" fillId="10" borderId="4" xfId="47" applyNumberFormat="1" applyFont="1" applyFill="1" applyBorder="1" applyAlignment="1" applyProtection="1">
      <alignment horizontal="center" vertical="center" wrapText="1"/>
      <protection locked="0"/>
    </xf>
    <xf numFmtId="0" fontId="23" fillId="0" borderId="33" xfId="0" applyFont="1" applyBorder="1" applyAlignment="1">
      <alignment horizontal="center" vertical="center"/>
    </xf>
    <xf numFmtId="0" fontId="19" fillId="9" borderId="33" xfId="0" applyFont="1" applyFill="1" applyBorder="1" applyAlignment="1">
      <alignment horizontal="center" vertical="center"/>
    </xf>
    <xf numFmtId="0" fontId="7" fillId="0" borderId="46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19" fillId="9" borderId="51" xfId="0" applyFont="1" applyFill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19" fillId="9" borderId="102" xfId="0" applyFont="1" applyFill="1" applyBorder="1" applyAlignment="1">
      <alignment horizontal="center" vertical="center"/>
    </xf>
    <xf numFmtId="0" fontId="7" fillId="0" borderId="51" xfId="0" applyFont="1" applyBorder="1" applyAlignment="1">
      <alignment horizontal="center" vertical="center"/>
    </xf>
    <xf numFmtId="164" fontId="10" fillId="10" borderId="33" xfId="47" applyNumberFormat="1" applyFont="1" applyFill="1" applyBorder="1" applyAlignment="1" applyProtection="1">
      <alignment horizontal="center" vertical="center" wrapText="1"/>
      <protection locked="0"/>
    </xf>
    <xf numFmtId="164" fontId="6" fillId="10" borderId="64" xfId="47" applyNumberFormat="1" applyFont="1" applyFill="1" applyBorder="1" applyAlignment="1" applyProtection="1">
      <alignment horizontal="center" vertical="center" wrapText="1"/>
      <protection locked="0"/>
    </xf>
    <xf numFmtId="164" fontId="22" fillId="0" borderId="33" xfId="47" applyNumberFormat="1" applyFont="1" applyFill="1" applyBorder="1"/>
    <xf numFmtId="164" fontId="0" fillId="0" borderId="102" xfId="47" applyNumberFormat="1" applyFont="1" applyBorder="1"/>
    <xf numFmtId="0" fontId="23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164" fontId="10" fillId="0" borderId="0" xfId="47" applyNumberFormat="1" applyFont="1" applyFill="1" applyBorder="1" applyAlignment="1" applyProtection="1">
      <alignment horizontal="center" vertical="center" wrapText="1"/>
      <protection locked="0"/>
    </xf>
    <xf numFmtId="164" fontId="6" fillId="0" borderId="0" xfId="47" applyNumberFormat="1" applyFont="1" applyFill="1" applyBorder="1" applyAlignment="1" applyProtection="1">
      <alignment horizontal="center" vertical="center" wrapText="1"/>
      <protection locked="0"/>
    </xf>
    <xf numFmtId="164" fontId="0" fillId="0" borderId="0" xfId="47" applyNumberFormat="1" applyFont="1" applyFill="1" applyBorder="1"/>
    <xf numFmtId="0" fontId="16" fillId="8" borderId="82" xfId="0" applyFont="1" applyFill="1" applyBorder="1" applyAlignment="1">
      <alignment horizontal="center" vertical="center" wrapText="1"/>
    </xf>
    <xf numFmtId="164" fontId="0" fillId="0" borderId="31" xfId="47" applyNumberFormat="1" applyFont="1" applyFill="1" applyBorder="1"/>
    <xf numFmtId="0" fontId="23" fillId="0" borderId="105" xfId="0" applyFont="1" applyBorder="1" applyAlignment="1">
      <alignment horizontal="center" vertical="center"/>
    </xf>
    <xf numFmtId="0" fontId="7" fillId="0" borderId="127" xfId="0" applyFont="1" applyBorder="1" applyAlignment="1">
      <alignment horizontal="center" vertical="center"/>
    </xf>
    <xf numFmtId="0" fontId="7" fillId="0" borderId="128" xfId="0" applyFont="1" applyBorder="1" applyAlignment="1">
      <alignment horizontal="center" vertical="center"/>
    </xf>
    <xf numFmtId="0" fontId="7" fillId="0" borderId="129" xfId="0" applyFont="1" applyBorder="1" applyAlignment="1">
      <alignment horizontal="center" vertical="center"/>
    </xf>
    <xf numFmtId="0" fontId="19" fillId="9" borderId="105" xfId="0" applyFont="1" applyFill="1" applyBorder="1" applyAlignment="1">
      <alignment horizontal="center" vertical="center"/>
    </xf>
    <xf numFmtId="0" fontId="7" fillId="0" borderId="123" xfId="0" applyFont="1" applyBorder="1" applyAlignment="1">
      <alignment horizontal="center" vertical="center"/>
    </xf>
    <xf numFmtId="0" fontId="19" fillId="9" borderId="53" xfId="0" applyFont="1" applyFill="1" applyBorder="1" applyAlignment="1">
      <alignment horizontal="center" vertical="center"/>
    </xf>
    <xf numFmtId="0" fontId="7" fillId="0" borderId="74" xfId="0" applyFont="1" applyBorder="1" applyAlignment="1">
      <alignment horizontal="center" vertical="center"/>
    </xf>
    <xf numFmtId="0" fontId="7" fillId="0" borderId="90" xfId="0" applyFont="1" applyBorder="1" applyAlignment="1">
      <alignment horizontal="center" vertical="center"/>
    </xf>
    <xf numFmtId="0" fontId="19" fillId="9" borderId="34" xfId="0" applyFont="1" applyFill="1" applyBorder="1" applyAlignment="1">
      <alignment horizontal="center" vertical="center"/>
    </xf>
    <xf numFmtId="0" fontId="7" fillId="0" borderId="76" xfId="0" applyFont="1" applyBorder="1" applyAlignment="1">
      <alignment horizontal="center" vertical="center"/>
    </xf>
    <xf numFmtId="0" fontId="7" fillId="0" borderId="124" xfId="0" applyFont="1" applyBorder="1" applyAlignment="1">
      <alignment horizontal="center" vertical="center"/>
    </xf>
    <xf numFmtId="0" fontId="23" fillId="0" borderId="58" xfId="0" applyFont="1" applyBorder="1" applyAlignment="1">
      <alignment horizontal="center" vertical="center"/>
    </xf>
    <xf numFmtId="0" fontId="23" fillId="0" borderId="34" xfId="0" applyFont="1" applyBorder="1" applyAlignment="1">
      <alignment horizontal="center" vertical="center"/>
    </xf>
    <xf numFmtId="164" fontId="6" fillId="25" borderId="64" xfId="47" applyNumberFormat="1" applyFont="1" applyFill="1" applyBorder="1" applyAlignment="1" applyProtection="1">
      <alignment horizontal="center" vertical="center" wrapText="1"/>
      <protection locked="0"/>
    </xf>
    <xf numFmtId="164" fontId="0" fillId="0" borderId="33" xfId="47" applyNumberFormat="1" applyFont="1" applyFill="1" applyBorder="1"/>
    <xf numFmtId="164" fontId="6" fillId="0" borderId="63" xfId="47" applyNumberFormat="1" applyFont="1" applyFill="1" applyBorder="1" applyAlignment="1" applyProtection="1">
      <alignment horizontal="center" vertical="center" wrapText="1"/>
      <protection locked="0"/>
    </xf>
    <xf numFmtId="0" fontId="24" fillId="0" borderId="70" xfId="0" applyFont="1" applyBorder="1" applyAlignment="1">
      <alignment horizontal="center" vertical="center"/>
    </xf>
    <xf numFmtId="0" fontId="24" fillId="0" borderId="47" xfId="0" applyFont="1" applyBorder="1" applyAlignment="1">
      <alignment horizontal="center" vertical="center"/>
    </xf>
    <xf numFmtId="0" fontId="24" fillId="0" borderId="48" xfId="0" applyFont="1" applyBorder="1" applyAlignment="1">
      <alignment horizontal="center" vertical="center"/>
    </xf>
    <xf numFmtId="0" fontId="24" fillId="0" borderId="44" xfId="0" applyFont="1" applyBorder="1" applyAlignment="1">
      <alignment horizontal="center" vertical="center"/>
    </xf>
    <xf numFmtId="0" fontId="24" fillId="0" borderId="45" xfId="0" applyFont="1" applyBorder="1" applyAlignment="1">
      <alignment horizontal="center" vertical="center"/>
    </xf>
    <xf numFmtId="0" fontId="24" fillId="0" borderId="121" xfId="0" applyFont="1" applyBorder="1" applyAlignment="1">
      <alignment horizontal="center" vertical="center"/>
    </xf>
    <xf numFmtId="0" fontId="24" fillId="0" borderId="117" xfId="0" applyFont="1" applyBorder="1" applyAlignment="1">
      <alignment horizontal="center" vertical="center"/>
    </xf>
    <xf numFmtId="0" fontId="24" fillId="0" borderId="116" xfId="0" applyFont="1" applyBorder="1" applyAlignment="1">
      <alignment horizontal="center" vertical="center"/>
    </xf>
    <xf numFmtId="0" fontId="24" fillId="0" borderId="28" xfId="0" applyFont="1" applyBorder="1" applyAlignment="1">
      <alignment horizontal="center" vertical="center"/>
    </xf>
    <xf numFmtId="0" fontId="24" fillId="0" borderId="1" xfId="0" applyFont="1" applyBorder="1" applyAlignment="1">
      <alignment horizontal="center" vertical="center"/>
    </xf>
    <xf numFmtId="0" fontId="24" fillId="0" borderId="3" xfId="0" applyFont="1" applyBorder="1" applyAlignment="1">
      <alignment horizontal="center" vertical="center"/>
    </xf>
    <xf numFmtId="0" fontId="24" fillId="0" borderId="10" xfId="0" applyFont="1" applyBorder="1" applyAlignment="1">
      <alignment horizontal="center" vertical="center"/>
    </xf>
    <xf numFmtId="0" fontId="24" fillId="0" borderId="2" xfId="0" applyFont="1" applyBorder="1" applyAlignment="1">
      <alignment horizontal="center" vertical="center"/>
    </xf>
    <xf numFmtId="0" fontId="24" fillId="0" borderId="104" xfId="0" applyFont="1" applyBorder="1" applyAlignment="1">
      <alignment horizontal="center" vertical="center"/>
    </xf>
    <xf numFmtId="0" fontId="24" fillId="0" borderId="85" xfId="0" applyFont="1" applyBorder="1" applyAlignment="1">
      <alignment horizontal="center" vertical="center"/>
    </xf>
    <xf numFmtId="0" fontId="24" fillId="0" borderId="84" xfId="0" applyFont="1" applyBorder="1" applyAlignment="1">
      <alignment horizontal="center" vertical="center"/>
    </xf>
    <xf numFmtId="0" fontId="24" fillId="0" borderId="126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24" fillId="0" borderId="51" xfId="0" applyFont="1" applyBorder="1" applyAlignment="1">
      <alignment horizontal="center" vertical="center"/>
    </xf>
    <xf numFmtId="0" fontId="24" fillId="0" borderId="46" xfId="0" applyFont="1" applyBorder="1" applyAlignment="1">
      <alignment horizontal="center" vertical="center"/>
    </xf>
    <xf numFmtId="0" fontId="24" fillId="0" borderId="15" xfId="0" applyFont="1" applyBorder="1" applyAlignment="1">
      <alignment horizontal="center" vertical="center"/>
    </xf>
    <xf numFmtId="0" fontId="24" fillId="0" borderId="143" xfId="0" applyFont="1" applyBorder="1" applyAlignment="1">
      <alignment horizontal="center" vertical="center"/>
    </xf>
    <xf numFmtId="0" fontId="24" fillId="0" borderId="144" xfId="0" applyFont="1" applyBorder="1" applyAlignment="1">
      <alignment horizontal="center" vertical="center"/>
    </xf>
    <xf numFmtId="0" fontId="24" fillId="0" borderId="145" xfId="0" applyFont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4" fillId="0" borderId="86" xfId="0" applyFont="1" applyBorder="1" applyAlignment="1">
      <alignment horizontal="center" vertical="center"/>
    </xf>
    <xf numFmtId="0" fontId="24" fillId="0" borderId="8" xfId="0" applyFont="1" applyBorder="1" applyAlignment="1">
      <alignment horizontal="center" vertical="center"/>
    </xf>
    <xf numFmtId="0" fontId="24" fillId="0" borderId="99" xfId="0" applyFont="1" applyBorder="1" applyAlignment="1">
      <alignment horizontal="center" vertical="center"/>
    </xf>
    <xf numFmtId="0" fontId="24" fillId="0" borderId="87" xfId="0" applyFont="1" applyBorder="1" applyAlignment="1">
      <alignment horizontal="center" vertical="center"/>
    </xf>
    <xf numFmtId="0" fontId="24" fillId="0" borderId="92" xfId="0" applyFont="1" applyBorder="1" applyAlignment="1">
      <alignment horizontal="center" vertical="center"/>
    </xf>
    <xf numFmtId="0" fontId="24" fillId="0" borderId="89" xfId="0" applyFont="1" applyBorder="1" applyAlignment="1">
      <alignment horizontal="center" vertical="center"/>
    </xf>
    <xf numFmtId="0" fontId="24" fillId="0" borderId="88" xfId="0" applyFont="1" applyBorder="1" applyAlignment="1">
      <alignment horizontal="center" vertical="center"/>
    </xf>
    <xf numFmtId="0" fontId="24" fillId="0" borderId="9" xfId="0" applyFont="1" applyBorder="1" applyAlignment="1">
      <alignment horizontal="center" vertical="center"/>
    </xf>
    <xf numFmtId="0" fontId="24" fillId="0" borderId="35" xfId="0" applyFont="1" applyBorder="1" applyAlignment="1">
      <alignment horizontal="center" vertical="center"/>
    </xf>
    <xf numFmtId="0" fontId="24" fillId="0" borderId="16" xfId="0" applyFont="1" applyBorder="1" applyAlignment="1">
      <alignment horizontal="center" vertical="center"/>
    </xf>
    <xf numFmtId="0" fontId="24" fillId="0" borderId="100" xfId="0" applyFont="1" applyBorder="1" applyAlignment="1">
      <alignment horizontal="center" vertical="center"/>
    </xf>
    <xf numFmtId="0" fontId="24" fillId="0" borderId="78" xfId="0" applyFont="1" applyBorder="1" applyAlignment="1">
      <alignment horizontal="center" vertical="center"/>
    </xf>
    <xf numFmtId="0" fontId="24" fillId="0" borderId="77" xfId="0" applyFont="1" applyBorder="1" applyAlignment="1">
      <alignment horizontal="center" vertical="center"/>
    </xf>
    <xf numFmtId="0" fontId="24" fillId="0" borderId="75" xfId="0" applyFont="1" applyBorder="1" applyAlignment="1">
      <alignment horizontal="center" vertical="center"/>
    </xf>
    <xf numFmtId="0" fontId="24" fillId="0" borderId="74" xfId="0" applyFont="1" applyBorder="1" applyAlignment="1">
      <alignment horizontal="center" vertical="center"/>
    </xf>
    <xf numFmtId="0" fontId="24" fillId="0" borderId="17" xfId="0" applyFont="1" applyBorder="1" applyAlignment="1">
      <alignment horizontal="center" vertical="center"/>
    </xf>
    <xf numFmtId="164" fontId="5" fillId="10" borderId="33" xfId="47" applyNumberFormat="1" applyFont="1" applyFill="1" applyBorder="1" applyAlignment="1" applyProtection="1">
      <alignment horizontal="center" vertical="center" wrapText="1"/>
      <protection locked="0"/>
    </xf>
    <xf numFmtId="0" fontId="21" fillId="1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164" fontId="6" fillId="0" borderId="44" xfId="47" applyNumberFormat="1" applyFont="1" applyBorder="1"/>
    <xf numFmtId="164" fontId="4" fillId="0" borderId="44" xfId="47" applyNumberFormat="1" applyFont="1" applyBorder="1"/>
    <xf numFmtId="164" fontId="6" fillId="0" borderId="118" xfId="47" applyNumberFormat="1" applyFont="1" applyBorder="1" applyAlignment="1"/>
    <xf numFmtId="164" fontId="6" fillId="0" borderId="10" xfId="47" applyNumberFormat="1" applyFont="1" applyBorder="1"/>
    <xf numFmtId="164" fontId="4" fillId="0" borderId="10" xfId="47" applyNumberFormat="1" applyFont="1" applyBorder="1"/>
    <xf numFmtId="164" fontId="6" fillId="0" borderId="41" xfId="47" applyNumberFormat="1" applyFont="1" applyBorder="1" applyAlignment="1"/>
    <xf numFmtId="164" fontId="6" fillId="41" borderId="46" xfId="47" applyNumberFormat="1" applyFont="1" applyFill="1" applyBorder="1"/>
    <xf numFmtId="164" fontId="4" fillId="0" borderId="46" xfId="47" applyNumberFormat="1" applyFont="1" applyBorder="1"/>
    <xf numFmtId="164" fontId="6" fillId="0" borderId="43" xfId="47" applyNumberFormat="1" applyFont="1" applyBorder="1" applyAlignment="1"/>
    <xf numFmtId="164" fontId="6" fillId="0" borderId="0" xfId="47" applyNumberFormat="1" applyFont="1" applyFill="1" applyBorder="1"/>
    <xf numFmtId="164" fontId="4" fillId="0" borderId="0" xfId="47" applyNumberFormat="1" applyFont="1" applyFill="1" applyBorder="1"/>
    <xf numFmtId="164" fontId="6" fillId="0" borderId="0" xfId="47" applyNumberFormat="1" applyFont="1" applyFill="1" applyBorder="1" applyAlignment="1"/>
    <xf numFmtId="0" fontId="8" fillId="13" borderId="33" xfId="0" applyFont="1" applyFill="1" applyBorder="1" applyAlignment="1">
      <alignment horizontal="center" vertical="center" wrapText="1"/>
    </xf>
    <xf numFmtId="164" fontId="6" fillId="0" borderId="78" xfId="47" applyNumberFormat="1" applyFont="1" applyBorder="1"/>
    <xf numFmtId="164" fontId="6" fillId="25" borderId="53" xfId="47" applyNumberFormat="1" applyFont="1" applyFill="1" applyBorder="1" applyAlignment="1"/>
    <xf numFmtId="164" fontId="6" fillId="0" borderId="53" xfId="47" applyNumberFormat="1" applyFont="1" applyBorder="1" applyAlignment="1"/>
    <xf numFmtId="0" fontId="4" fillId="0" borderId="0" xfId="0" applyFont="1" applyAlignment="1">
      <alignment vertical="center"/>
    </xf>
    <xf numFmtId="164" fontId="6" fillId="0" borderId="39" xfId="47" applyNumberFormat="1" applyFont="1" applyFill="1" applyBorder="1" applyAlignment="1"/>
    <xf numFmtId="164" fontId="6" fillId="0" borderId="39" xfId="47" applyNumberFormat="1" applyFont="1" applyBorder="1" applyAlignment="1"/>
    <xf numFmtId="164" fontId="6" fillId="0" borderId="65" xfId="47" applyNumberFormat="1" applyFont="1" applyBorder="1"/>
    <xf numFmtId="164" fontId="13" fillId="0" borderId="65" xfId="47" applyNumberFormat="1" applyFont="1" applyBorder="1"/>
    <xf numFmtId="164" fontId="6" fillId="0" borderId="65" xfId="47" applyNumberFormat="1" applyFont="1" applyBorder="1" applyAlignment="1"/>
    <xf numFmtId="164" fontId="6" fillId="0" borderId="118" xfId="47" applyNumberFormat="1" applyFont="1" applyFill="1" applyBorder="1" applyAlignment="1">
      <alignment horizontal="center" wrapText="1"/>
    </xf>
    <xf numFmtId="164" fontId="6" fillId="0" borderId="41" xfId="47" applyNumberFormat="1" applyFont="1" applyFill="1" applyBorder="1" applyAlignment="1"/>
    <xf numFmtId="164" fontId="6" fillId="0" borderId="43" xfId="47" applyNumberFormat="1" applyFont="1" applyFill="1" applyBorder="1" applyAlignment="1"/>
    <xf numFmtId="0" fontId="6" fillId="0" borderId="70" xfId="0" applyFont="1" applyBorder="1" applyAlignment="1">
      <alignment horizontal="justify" vertical="center" wrapText="1"/>
    </xf>
    <xf numFmtId="0" fontId="6" fillId="0" borderId="28" xfId="0" applyFont="1" applyBorder="1" applyAlignment="1">
      <alignment horizontal="justify" vertical="center" wrapText="1"/>
    </xf>
    <xf numFmtId="0" fontId="6" fillId="0" borderId="126" xfId="0" applyFont="1" applyBorder="1" applyAlignment="1">
      <alignment horizontal="justify" vertical="center" wrapText="1"/>
    </xf>
    <xf numFmtId="0" fontId="5" fillId="8" borderId="31" xfId="0" applyFont="1" applyFill="1" applyBorder="1" applyAlignment="1">
      <alignment horizontal="center" vertical="center"/>
    </xf>
    <xf numFmtId="0" fontId="6" fillId="0" borderId="35" xfId="0" applyFont="1" applyBorder="1" applyAlignment="1">
      <alignment horizontal="justify" vertical="center" wrapText="1"/>
    </xf>
    <xf numFmtId="0" fontId="5" fillId="8" borderId="65" xfId="0" applyFont="1" applyFill="1" applyBorder="1" applyAlignment="1">
      <alignment horizontal="center" vertical="center"/>
    </xf>
    <xf numFmtId="0" fontId="14" fillId="11" borderId="65" xfId="0" applyFont="1" applyFill="1" applyBorder="1" applyAlignment="1">
      <alignment horizontal="center" wrapText="1"/>
    </xf>
    <xf numFmtId="0" fontId="14" fillId="32" borderId="65" xfId="0" applyFont="1" applyFill="1" applyBorder="1" applyAlignment="1">
      <alignment horizontal="center" wrapText="1"/>
    </xf>
    <xf numFmtId="0" fontId="14" fillId="0" borderId="65" xfId="0" applyFont="1" applyBorder="1" applyAlignment="1">
      <alignment horizontal="center" vertical="center"/>
    </xf>
    <xf numFmtId="0" fontId="14" fillId="35" borderId="36" xfId="0" applyFont="1" applyFill="1" applyBorder="1" applyAlignment="1">
      <alignment horizontal="center" vertical="center" wrapText="1"/>
    </xf>
    <xf numFmtId="0" fontId="14" fillId="23" borderId="36" xfId="0" applyFont="1" applyFill="1" applyBorder="1" applyAlignment="1">
      <alignment horizontal="center" vertical="center" wrapText="1"/>
    </xf>
    <xf numFmtId="0" fontId="14" fillId="0" borderId="54" xfId="0" applyFont="1" applyBorder="1" applyAlignment="1">
      <alignment horizontal="center" vertical="center" wrapText="1"/>
    </xf>
    <xf numFmtId="0" fontId="14" fillId="0" borderId="36" xfId="0" applyFont="1" applyBorder="1" applyAlignment="1">
      <alignment horizontal="center" vertical="center" wrapText="1"/>
    </xf>
    <xf numFmtId="0" fontId="14" fillId="0" borderId="65" xfId="0" applyFont="1" applyBorder="1" applyAlignment="1">
      <alignment horizontal="center" vertical="center" wrapText="1"/>
    </xf>
    <xf numFmtId="164" fontId="6" fillId="10" borderId="69" xfId="47" applyNumberFormat="1" applyFont="1" applyFill="1" applyBorder="1" applyAlignment="1" applyProtection="1">
      <alignment horizontal="center" vertical="center"/>
      <protection locked="0"/>
    </xf>
    <xf numFmtId="44" fontId="13" fillId="0" borderId="69" xfId="4" applyFont="1" applyBorder="1"/>
    <xf numFmtId="44" fontId="13" fillId="0" borderId="118" xfId="4" applyFont="1" applyBorder="1"/>
    <xf numFmtId="164" fontId="13" fillId="0" borderId="118" xfId="47" applyNumberFormat="1" applyFont="1" applyBorder="1"/>
    <xf numFmtId="164" fontId="27" fillId="0" borderId="31" xfId="47" applyNumberFormat="1" applyFont="1" applyFill="1" applyBorder="1"/>
    <xf numFmtId="164" fontId="13" fillId="0" borderId="101" xfId="47" applyNumberFormat="1" applyFont="1" applyBorder="1"/>
    <xf numFmtId="164" fontId="13" fillId="0" borderId="0" xfId="35" applyNumberFormat="1" applyFont="1" applyBorder="1"/>
    <xf numFmtId="164" fontId="13" fillId="0" borderId="0" xfId="0" applyNumberFormat="1" applyFont="1"/>
    <xf numFmtId="164" fontId="6" fillId="10" borderId="63" xfId="47" applyNumberFormat="1" applyFont="1" applyFill="1" applyBorder="1" applyAlignment="1" applyProtection="1">
      <alignment horizontal="center" vertical="center"/>
      <protection locked="0"/>
    </xf>
    <xf numFmtId="44" fontId="13" fillId="25" borderId="63" xfId="4" applyFont="1" applyFill="1" applyBorder="1"/>
    <xf numFmtId="44" fontId="13" fillId="25" borderId="41" xfId="4" applyFont="1" applyFill="1" applyBorder="1"/>
    <xf numFmtId="164" fontId="13" fillId="0" borderId="41" xfId="47" applyNumberFormat="1" applyFont="1" applyBorder="1"/>
    <xf numFmtId="164" fontId="13" fillId="0" borderId="32" xfId="47" applyNumberFormat="1" applyFont="1" applyFill="1" applyBorder="1"/>
    <xf numFmtId="164" fontId="13" fillId="0" borderId="71" xfId="47" applyNumberFormat="1" applyFont="1" applyBorder="1"/>
    <xf numFmtId="44" fontId="13" fillId="0" borderId="63" xfId="4" applyFont="1" applyBorder="1"/>
    <xf numFmtId="44" fontId="13" fillId="36" borderId="41" xfId="4" applyFont="1" applyFill="1" applyBorder="1"/>
    <xf numFmtId="164" fontId="27" fillId="0" borderId="32" xfId="47" applyNumberFormat="1" applyFont="1" applyFill="1" applyBorder="1"/>
    <xf numFmtId="44" fontId="13" fillId="0" borderId="41" xfId="4" applyFont="1" applyBorder="1"/>
    <xf numFmtId="164" fontId="6" fillId="36" borderId="63" xfId="47" applyNumberFormat="1" applyFont="1" applyFill="1" applyBorder="1" applyAlignment="1" applyProtection="1">
      <alignment horizontal="center" vertical="center"/>
      <protection locked="0"/>
    </xf>
    <xf numFmtId="164" fontId="6" fillId="25" borderId="63" xfId="47" applyNumberFormat="1" applyFont="1" applyFill="1" applyBorder="1" applyAlignment="1" applyProtection="1">
      <alignment horizontal="center" vertical="center"/>
      <protection locked="0"/>
    </xf>
    <xf numFmtId="164" fontId="15" fillId="0" borderId="32" xfId="47" applyNumberFormat="1" applyFont="1" applyFill="1" applyBorder="1"/>
    <xf numFmtId="44" fontId="13" fillId="0" borderId="63" xfId="4" applyFont="1" applyFill="1" applyBorder="1"/>
    <xf numFmtId="44" fontId="13" fillId="36" borderId="63" xfId="4" applyFont="1" applyFill="1" applyBorder="1"/>
    <xf numFmtId="164" fontId="6" fillId="10" borderId="4" xfId="47" applyNumberFormat="1" applyFont="1" applyFill="1" applyBorder="1" applyAlignment="1" applyProtection="1">
      <alignment horizontal="center" vertical="center"/>
      <protection locked="0"/>
    </xf>
    <xf numFmtId="44" fontId="13" fillId="0" borderId="4" xfId="4" applyFont="1" applyBorder="1"/>
    <xf numFmtId="44" fontId="13" fillId="0" borderId="42" xfId="4" applyFont="1" applyBorder="1"/>
    <xf numFmtId="164" fontId="13" fillId="0" borderId="42" xfId="47" applyNumberFormat="1" applyFont="1" applyBorder="1"/>
    <xf numFmtId="164" fontId="13" fillId="0" borderId="72" xfId="47" applyNumberFormat="1" applyFont="1" applyBorder="1"/>
    <xf numFmtId="164" fontId="6" fillId="10" borderId="64" xfId="47" applyNumberFormat="1" applyFont="1" applyFill="1" applyBorder="1" applyAlignment="1" applyProtection="1">
      <alignment horizontal="center" vertical="center"/>
      <protection locked="0"/>
    </xf>
    <xf numFmtId="44" fontId="13" fillId="0" borderId="64" xfId="4" applyFont="1" applyBorder="1"/>
    <xf numFmtId="44" fontId="13" fillId="0" borderId="43" xfId="4" applyFont="1" applyBorder="1"/>
    <xf numFmtId="164" fontId="13" fillId="0" borderId="43" xfId="47" applyNumberFormat="1" applyFont="1" applyBorder="1"/>
    <xf numFmtId="164" fontId="27" fillId="0" borderId="33" xfId="47" applyNumberFormat="1" applyFont="1" applyFill="1" applyBorder="1"/>
    <xf numFmtId="164" fontId="13" fillId="0" borderId="102" xfId="47" applyNumberFormat="1" applyFont="1" applyBorder="1"/>
    <xf numFmtId="164" fontId="6" fillId="0" borderId="0" xfId="47" applyNumberFormat="1" applyFont="1" applyFill="1" applyBorder="1" applyAlignment="1" applyProtection="1">
      <alignment horizontal="center" vertical="center"/>
      <protection locked="0"/>
    </xf>
    <xf numFmtId="44" fontId="13" fillId="0" borderId="0" xfId="4" applyFont="1" applyFill="1" applyBorder="1"/>
    <xf numFmtId="164" fontId="13" fillId="0" borderId="0" xfId="47" applyNumberFormat="1" applyFont="1" applyFill="1" applyBorder="1"/>
    <xf numFmtId="164" fontId="13" fillId="0" borderId="31" xfId="47" applyNumberFormat="1" applyFont="1" applyFill="1" applyBorder="1"/>
    <xf numFmtId="164" fontId="6" fillId="25" borderId="64" xfId="47" applyNumberFormat="1" applyFont="1" applyFill="1" applyBorder="1" applyAlignment="1" applyProtection="1">
      <alignment horizontal="center" vertical="center"/>
      <protection locked="0"/>
    </xf>
    <xf numFmtId="44" fontId="13" fillId="25" borderId="64" xfId="4" applyFont="1" applyFill="1" applyBorder="1"/>
    <xf numFmtId="44" fontId="13" fillId="25" borderId="69" xfId="4" applyFont="1" applyFill="1" applyBorder="1"/>
    <xf numFmtId="44" fontId="13" fillId="25" borderId="118" xfId="4" applyFont="1" applyFill="1" applyBorder="1"/>
    <xf numFmtId="44" fontId="13" fillId="25" borderId="43" xfId="4" applyFont="1" applyFill="1" applyBorder="1"/>
    <xf numFmtId="44" fontId="13" fillId="36" borderId="69" xfId="4" applyFont="1" applyFill="1" applyBorder="1"/>
    <xf numFmtId="44" fontId="13" fillId="36" borderId="118" xfId="4" applyFont="1" applyFill="1" applyBorder="1"/>
    <xf numFmtId="44" fontId="13" fillId="36" borderId="64" xfId="4" applyFont="1" applyFill="1" applyBorder="1"/>
    <xf numFmtId="44" fontId="13" fillId="36" borderId="43" xfId="4" applyFont="1" applyFill="1" applyBorder="1"/>
    <xf numFmtId="164" fontId="13" fillId="0" borderId="33" xfId="47" applyNumberFormat="1" applyFont="1" applyFill="1" applyBorder="1"/>
    <xf numFmtId="164" fontId="6" fillId="25" borderId="69" xfId="47" applyNumberFormat="1" applyFont="1" applyFill="1" applyBorder="1" applyAlignment="1" applyProtection="1">
      <alignment horizontal="center" vertical="center"/>
      <protection locked="0"/>
    </xf>
    <xf numFmtId="0" fontId="13" fillId="0" borderId="0" xfId="0" applyFont="1" applyAlignment="1">
      <alignment horizontal="center" vertical="center" wrapText="1"/>
    </xf>
    <xf numFmtId="164" fontId="6" fillId="0" borderId="31" xfId="47" applyNumberFormat="1" applyFont="1" applyBorder="1"/>
    <xf numFmtId="164" fontId="6" fillId="0" borderId="32" xfId="47" applyNumberFormat="1" applyFont="1" applyBorder="1"/>
    <xf numFmtId="164" fontId="6" fillId="0" borderId="46" xfId="47" applyNumberFormat="1" applyFont="1" applyBorder="1"/>
    <xf numFmtId="164" fontId="6" fillId="0" borderId="33" xfId="47" applyNumberFormat="1" applyFont="1" applyBorder="1"/>
    <xf numFmtId="44" fontId="13" fillId="0" borderId="0" xfId="47" applyFont="1" applyBorder="1" applyAlignment="1">
      <alignment vertical="center"/>
    </xf>
    <xf numFmtId="164" fontId="6" fillId="0" borderId="34" xfId="47" applyNumberFormat="1" applyFont="1" applyBorder="1"/>
    <xf numFmtId="164" fontId="6" fillId="0" borderId="18" xfId="47" applyNumberFormat="1" applyFont="1" applyBorder="1"/>
    <xf numFmtId="164" fontId="13" fillId="0" borderId="34" xfId="47" applyNumberFormat="1" applyFont="1" applyBorder="1" applyAlignment="1">
      <alignment vertical="center"/>
    </xf>
    <xf numFmtId="0" fontId="6" fillId="0" borderId="34" xfId="0" applyFont="1" applyBorder="1" applyAlignment="1">
      <alignment horizontal="center" vertical="center" wrapText="1"/>
    </xf>
    <xf numFmtId="0" fontId="6" fillId="0" borderId="37" xfId="0" applyFont="1" applyBorder="1" applyAlignment="1">
      <alignment vertical="center" wrapText="1"/>
    </xf>
    <xf numFmtId="0" fontId="6" fillId="0" borderId="65" xfId="0" applyFont="1" applyBorder="1" applyAlignment="1">
      <alignment horizontal="center" vertical="center" wrapText="1"/>
    </xf>
    <xf numFmtId="0" fontId="5" fillId="20" borderId="65" xfId="0" applyFont="1" applyFill="1" applyBorder="1" applyAlignment="1">
      <alignment horizontal="center" vertical="center"/>
    </xf>
    <xf numFmtId="164" fontId="14" fillId="0" borderId="65" xfId="0" applyNumberFormat="1" applyFont="1" applyBorder="1"/>
    <xf numFmtId="0" fontId="15" fillId="0" borderId="49" xfId="0" applyFont="1" applyBorder="1" applyAlignment="1">
      <alignment horizontal="center" vertical="center"/>
    </xf>
    <xf numFmtId="0" fontId="15" fillId="0" borderId="130" xfId="0" applyFont="1" applyBorder="1" applyAlignment="1">
      <alignment horizontal="center" vertical="center"/>
    </xf>
    <xf numFmtId="0" fontId="15" fillId="0" borderId="132" xfId="0" applyFont="1" applyBorder="1" applyAlignment="1">
      <alignment horizontal="center" vertical="center"/>
    </xf>
    <xf numFmtId="0" fontId="15" fillId="0" borderId="131" xfId="0" applyFont="1" applyBorder="1" applyAlignment="1">
      <alignment horizontal="center" vertical="center"/>
    </xf>
    <xf numFmtId="0" fontId="15" fillId="0" borderId="148" xfId="0" applyFont="1" applyBorder="1" applyAlignment="1">
      <alignment horizontal="center" vertical="center"/>
    </xf>
    <xf numFmtId="0" fontId="15" fillId="0" borderId="149" xfId="0" applyFont="1" applyBorder="1" applyAlignment="1">
      <alignment horizontal="center" vertical="center"/>
    </xf>
    <xf numFmtId="0" fontId="15" fillId="0" borderId="150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0" fontId="2" fillId="0" borderId="53" xfId="0" applyFont="1" applyBorder="1" applyAlignment="1">
      <alignment horizontal="center" vertical="center"/>
    </xf>
    <xf numFmtId="0" fontId="2" fillId="27" borderId="54" xfId="0" applyFont="1" applyFill="1" applyBorder="1" applyAlignment="1">
      <alignment horizontal="center" vertical="center" wrapText="1"/>
    </xf>
    <xf numFmtId="0" fontId="20" fillId="0" borderId="118" xfId="0" applyFont="1" applyBorder="1" applyAlignment="1">
      <alignment horizontal="center" vertical="center"/>
    </xf>
    <xf numFmtId="164" fontId="7" fillId="0" borderId="44" xfId="0" applyNumberFormat="1" applyFont="1" applyBorder="1" applyAlignment="1">
      <alignment horizontal="center" vertical="center"/>
    </xf>
    <xf numFmtId="164" fontId="7" fillId="0" borderId="47" xfId="0" applyNumberFormat="1" applyFont="1" applyBorder="1" applyAlignment="1">
      <alignment horizontal="center" vertical="center"/>
    </xf>
    <xf numFmtId="164" fontId="7" fillId="0" borderId="119" xfId="0" applyNumberFormat="1" applyFont="1" applyBorder="1" applyAlignment="1">
      <alignment horizontal="center" vertical="center"/>
    </xf>
    <xf numFmtId="164" fontId="19" fillId="9" borderId="58" xfId="47" applyNumberFormat="1" applyFont="1" applyFill="1" applyBorder="1" applyAlignment="1">
      <alignment horizontal="center" vertical="center"/>
    </xf>
    <xf numFmtId="164" fontId="7" fillId="0" borderId="106" xfId="0" applyNumberFormat="1" applyFont="1" applyBorder="1" applyAlignment="1">
      <alignment horizontal="center" vertical="center"/>
    </xf>
    <xf numFmtId="164" fontId="7" fillId="0" borderId="113" xfId="0" applyNumberFormat="1" applyFont="1" applyBorder="1" applyAlignment="1">
      <alignment horizontal="center" vertical="center"/>
    </xf>
    <xf numFmtId="164" fontId="19" fillId="9" borderId="108" xfId="47" applyNumberFormat="1" applyFont="1" applyFill="1" applyBorder="1" applyAlignment="1">
      <alignment horizontal="center" vertical="center"/>
    </xf>
    <xf numFmtId="164" fontId="7" fillId="0" borderId="45" xfId="47" applyNumberFormat="1" applyFont="1" applyFill="1" applyBorder="1" applyAlignment="1">
      <alignment horizontal="center" vertical="center"/>
    </xf>
    <xf numFmtId="164" fontId="19" fillId="9" borderId="69" xfId="47" applyNumberFormat="1" applyFont="1" applyFill="1" applyBorder="1" applyAlignment="1">
      <alignment horizontal="center" vertical="center"/>
    </xf>
    <xf numFmtId="164" fontId="19" fillId="9" borderId="101" xfId="47" applyNumberFormat="1" applyFont="1" applyFill="1" applyBorder="1" applyAlignment="1">
      <alignment horizontal="center" vertical="center"/>
    </xf>
    <xf numFmtId="164" fontId="7" fillId="0" borderId="48" xfId="47" applyNumberFormat="1" applyFont="1" applyFill="1" applyBorder="1" applyAlignment="1">
      <alignment horizontal="center" vertical="center"/>
    </xf>
    <xf numFmtId="164" fontId="19" fillId="9" borderId="31" xfId="47" applyNumberFormat="1" applyFont="1" applyFill="1" applyBorder="1" applyAlignment="1">
      <alignment horizontal="center" vertical="center"/>
    </xf>
    <xf numFmtId="164" fontId="7" fillId="0" borderId="115" xfId="0" applyNumberFormat="1" applyFont="1" applyBorder="1" applyAlignment="1">
      <alignment horizontal="center" vertical="center"/>
    </xf>
    <xf numFmtId="164" fontId="7" fillId="0" borderId="119" xfId="47" applyNumberFormat="1" applyFont="1" applyFill="1" applyBorder="1" applyAlignment="1">
      <alignment horizontal="center" vertical="center"/>
    </xf>
    <xf numFmtId="164" fontId="7" fillId="0" borderId="113" xfId="47" applyNumberFormat="1" applyFont="1" applyFill="1" applyBorder="1" applyAlignment="1">
      <alignment horizontal="center" vertical="center"/>
    </xf>
    <xf numFmtId="164" fontId="20" fillId="0" borderId="31" xfId="47" applyNumberFormat="1" applyFont="1" applyFill="1" applyBorder="1" applyAlignment="1">
      <alignment horizontal="center" vertical="center"/>
    </xf>
    <xf numFmtId="0" fontId="20" fillId="0" borderId="41" xfId="0" applyFont="1" applyBorder="1" applyAlignment="1">
      <alignment horizontal="center" vertical="center"/>
    </xf>
    <xf numFmtId="164" fontId="7" fillId="0" borderId="10" xfId="0" applyNumberFormat="1" applyFont="1" applyBorder="1" applyAlignment="1">
      <alignment horizontal="center" vertical="center"/>
    </xf>
    <xf numFmtId="164" fontId="7" fillId="0" borderId="1" xfId="0" applyNumberFormat="1" applyFont="1" applyBorder="1" applyAlignment="1">
      <alignment horizontal="center" vertical="center"/>
    </xf>
    <xf numFmtId="164" fontId="7" fillId="0" borderId="12" xfId="0" applyNumberFormat="1" applyFont="1" applyBorder="1" applyAlignment="1">
      <alignment horizontal="center" vertical="center"/>
    </xf>
    <xf numFmtId="164" fontId="19" fillId="9" borderId="59" xfId="47" applyNumberFormat="1" applyFont="1" applyFill="1" applyBorder="1" applyAlignment="1">
      <alignment horizontal="center" vertical="center"/>
    </xf>
    <xf numFmtId="164" fontId="7" fillId="0" borderId="80" xfId="0" applyNumberFormat="1" applyFont="1" applyBorder="1" applyAlignment="1">
      <alignment horizontal="center" vertical="center"/>
    </xf>
    <xf numFmtId="164" fontId="7" fillId="0" borderId="25" xfId="0" applyNumberFormat="1" applyFont="1" applyBorder="1" applyAlignment="1">
      <alignment horizontal="center" vertical="center"/>
    </xf>
    <xf numFmtId="164" fontId="19" fillId="9" borderId="91" xfId="47" applyNumberFormat="1" applyFont="1" applyFill="1" applyBorder="1" applyAlignment="1">
      <alignment horizontal="center" vertical="center"/>
    </xf>
    <xf numFmtId="164" fontId="7" fillId="0" borderId="2" xfId="47" applyNumberFormat="1" applyFont="1" applyFill="1" applyBorder="1" applyAlignment="1">
      <alignment horizontal="center" vertical="center"/>
    </xf>
    <xf numFmtId="164" fontId="19" fillId="9" borderId="63" xfId="47" applyNumberFormat="1" applyFont="1" applyFill="1" applyBorder="1" applyAlignment="1">
      <alignment horizontal="center" vertical="center"/>
    </xf>
    <xf numFmtId="164" fontId="19" fillId="9" borderId="71" xfId="47" applyNumberFormat="1" applyFont="1" applyFill="1" applyBorder="1" applyAlignment="1">
      <alignment horizontal="center" vertical="center"/>
    </xf>
    <xf numFmtId="164" fontId="7" fillId="0" borderId="79" xfId="0" applyNumberFormat="1" applyFont="1" applyBorder="1" applyAlignment="1">
      <alignment horizontal="center" vertical="center"/>
    </xf>
    <xf numFmtId="164" fontId="7" fillId="0" borderId="20" xfId="0" applyNumberFormat="1" applyFont="1" applyBorder="1" applyAlignment="1">
      <alignment horizontal="center" vertical="center"/>
    </xf>
    <xf numFmtId="164" fontId="19" fillId="9" borderId="60" xfId="47" applyNumberFormat="1" applyFont="1" applyFill="1" applyBorder="1" applyAlignment="1">
      <alignment horizontal="center" vertical="center"/>
    </xf>
    <xf numFmtId="164" fontId="7" fillId="0" borderId="3" xfId="47" applyNumberFormat="1" applyFont="1" applyFill="1" applyBorder="1" applyAlignment="1">
      <alignment horizontal="center" vertical="center"/>
    </xf>
    <xf numFmtId="164" fontId="19" fillId="9" borderId="32" xfId="47" applyNumberFormat="1" applyFont="1" applyFill="1" applyBorder="1" applyAlignment="1">
      <alignment horizontal="center" vertical="center"/>
    </xf>
    <xf numFmtId="164" fontId="7" fillId="0" borderId="11" xfId="0" applyNumberFormat="1" applyFont="1" applyBorder="1" applyAlignment="1">
      <alignment horizontal="center" vertical="center"/>
    </xf>
    <xf numFmtId="164" fontId="7" fillId="0" borderId="24" xfId="47" applyNumberFormat="1" applyFont="1" applyFill="1" applyBorder="1" applyAlignment="1">
      <alignment horizontal="center" vertical="center"/>
    </xf>
    <xf numFmtId="164" fontId="7" fillId="0" borderId="20" xfId="47" applyNumberFormat="1" applyFont="1" applyFill="1" applyBorder="1" applyAlignment="1">
      <alignment horizontal="center" vertical="center"/>
    </xf>
    <xf numFmtId="164" fontId="20" fillId="0" borderId="32" xfId="47" applyNumberFormat="1" applyFont="1" applyFill="1" applyBorder="1" applyAlignment="1">
      <alignment horizontal="center" vertical="center"/>
    </xf>
    <xf numFmtId="0" fontId="20" fillId="0" borderId="43" xfId="0" applyFont="1" applyBorder="1" applyAlignment="1">
      <alignment horizontal="center" vertical="center"/>
    </xf>
    <xf numFmtId="164" fontId="7" fillId="0" borderId="46" xfId="0" applyNumberFormat="1" applyFont="1" applyBorder="1" applyAlignment="1">
      <alignment horizontal="center" vertical="center"/>
    </xf>
    <xf numFmtId="164" fontId="7" fillId="0" borderId="14" xfId="0" applyNumberFormat="1" applyFont="1" applyBorder="1" applyAlignment="1">
      <alignment horizontal="center" vertical="center"/>
    </xf>
    <xf numFmtId="164" fontId="7" fillId="0" borderId="122" xfId="0" applyNumberFormat="1" applyFont="1" applyBorder="1" applyAlignment="1">
      <alignment horizontal="center" vertical="center"/>
    </xf>
    <xf numFmtId="164" fontId="19" fillId="9" borderId="105" xfId="47" applyNumberFormat="1" applyFont="1" applyFill="1" applyBorder="1" applyAlignment="1">
      <alignment horizontal="center" vertical="center"/>
    </xf>
    <xf numFmtId="164" fontId="7" fillId="0" borderId="123" xfId="0" applyNumberFormat="1" applyFont="1" applyBorder="1" applyAlignment="1">
      <alignment horizontal="center" vertical="center"/>
    </xf>
    <xf numFmtId="164" fontId="7" fillId="0" borderId="124" xfId="0" applyNumberFormat="1" applyFont="1" applyBorder="1" applyAlignment="1">
      <alignment horizontal="center" vertical="center"/>
    </xf>
    <xf numFmtId="164" fontId="19" fillId="9" borderId="53" xfId="47" applyNumberFormat="1" applyFont="1" applyFill="1" applyBorder="1" applyAlignment="1">
      <alignment horizontal="center" vertical="center"/>
    </xf>
    <xf numFmtId="164" fontId="7" fillId="0" borderId="15" xfId="47" applyNumberFormat="1" applyFont="1" applyFill="1" applyBorder="1" applyAlignment="1">
      <alignment horizontal="center" vertical="center"/>
    </xf>
    <xf numFmtId="164" fontId="19" fillId="9" borderId="64" xfId="47" applyNumberFormat="1" applyFont="1" applyFill="1" applyBorder="1" applyAlignment="1">
      <alignment horizontal="center" vertical="center"/>
    </xf>
    <xf numFmtId="164" fontId="19" fillId="9" borderId="102" xfId="47" applyNumberFormat="1" applyFont="1" applyFill="1" applyBorder="1" applyAlignment="1">
      <alignment horizontal="center" vertical="center"/>
    </xf>
    <xf numFmtId="164" fontId="7" fillId="0" borderId="74" xfId="0" applyNumberFormat="1" applyFont="1" applyBorder="1" applyAlignment="1">
      <alignment horizontal="center" vertical="center"/>
    </xf>
    <xf numFmtId="164" fontId="7" fillId="0" borderId="76" xfId="0" applyNumberFormat="1" applyFont="1" applyBorder="1" applyAlignment="1">
      <alignment horizontal="center" vertical="center"/>
    </xf>
    <xf numFmtId="164" fontId="19" fillId="9" borderId="34" xfId="47" applyNumberFormat="1" applyFont="1" applyFill="1" applyBorder="1" applyAlignment="1">
      <alignment horizontal="center" vertical="center"/>
    </xf>
    <xf numFmtId="164" fontId="7" fillId="0" borderId="51" xfId="47" applyNumberFormat="1" applyFont="1" applyFill="1" applyBorder="1" applyAlignment="1">
      <alignment horizontal="center" vertical="center"/>
    </xf>
    <xf numFmtId="164" fontId="19" fillId="9" borderId="33" xfId="47" applyNumberFormat="1" applyFont="1" applyFill="1" applyBorder="1" applyAlignment="1">
      <alignment horizontal="center" vertical="center"/>
    </xf>
    <xf numFmtId="164" fontId="7" fillId="0" borderId="125" xfId="0" applyNumberFormat="1" applyFont="1" applyBorder="1" applyAlignment="1">
      <alignment horizontal="center" vertical="center"/>
    </xf>
    <xf numFmtId="164" fontId="7" fillId="0" borderId="18" xfId="47" applyNumberFormat="1" applyFont="1" applyFill="1" applyBorder="1" applyAlignment="1">
      <alignment horizontal="center" vertical="center"/>
    </xf>
    <xf numFmtId="164" fontId="7" fillId="0" borderId="76" xfId="47" applyNumberFormat="1" applyFont="1" applyFill="1" applyBorder="1" applyAlignment="1">
      <alignment horizontal="center" vertical="center"/>
    </xf>
    <xf numFmtId="164" fontId="20" fillId="0" borderId="33" xfId="47" applyNumberFormat="1" applyFont="1" applyFill="1" applyBorder="1" applyAlignment="1">
      <alignment horizontal="center" vertical="center"/>
    </xf>
    <xf numFmtId="164" fontId="20" fillId="0" borderId="65" xfId="47" applyNumberFormat="1" applyFont="1" applyFill="1" applyBorder="1" applyAlignment="1">
      <alignment horizontal="center" vertical="center"/>
    </xf>
    <xf numFmtId="164" fontId="2" fillId="0" borderId="0" xfId="47" applyNumberFormat="1" applyFont="1" applyFill="1" applyBorder="1" applyAlignment="1">
      <alignment horizontal="center" vertical="center"/>
    </xf>
    <xf numFmtId="164" fontId="7" fillId="0" borderId="0" xfId="0" applyNumberFormat="1" applyFont="1" applyAlignment="1">
      <alignment horizontal="center" vertical="center"/>
    </xf>
    <xf numFmtId="164" fontId="19" fillId="0" borderId="0" xfId="47" applyNumberFormat="1" applyFont="1" applyFill="1" applyBorder="1" applyAlignment="1">
      <alignment horizontal="center" vertical="center"/>
    </xf>
    <xf numFmtId="164" fontId="7" fillId="0" borderId="0" xfId="47" applyNumberFormat="1" applyFont="1" applyFill="1" applyBorder="1" applyAlignment="1">
      <alignment horizontal="center" vertical="center"/>
    </xf>
    <xf numFmtId="164" fontId="20" fillId="0" borderId="0" xfId="47" applyNumberFormat="1" applyFont="1" applyFill="1" applyBorder="1" applyAlignment="1">
      <alignment horizontal="center" vertical="center"/>
    </xf>
    <xf numFmtId="0" fontId="16" fillId="8" borderId="138" xfId="0" applyFont="1" applyFill="1" applyBorder="1" applyAlignment="1">
      <alignment horizontal="center" vertical="center" wrapText="1"/>
    </xf>
    <xf numFmtId="0" fontId="16" fillId="8" borderId="139" xfId="0" applyFont="1" applyFill="1" applyBorder="1" applyAlignment="1">
      <alignment horizontal="center" vertical="center" wrapText="1"/>
    </xf>
    <xf numFmtId="0" fontId="16" fillId="8" borderId="140" xfId="0" applyFont="1" applyFill="1" applyBorder="1" applyAlignment="1">
      <alignment horizontal="center" vertical="center" wrapText="1"/>
    </xf>
    <xf numFmtId="0" fontId="16" fillId="8" borderId="141" xfId="0" applyFont="1" applyFill="1" applyBorder="1" applyAlignment="1">
      <alignment horizontal="center" vertical="center" wrapText="1"/>
    </xf>
    <xf numFmtId="0" fontId="16" fillId="8" borderId="111" xfId="0" applyFont="1" applyFill="1" applyBorder="1" applyAlignment="1">
      <alignment horizontal="center" vertical="center" wrapText="1"/>
    </xf>
    <xf numFmtId="0" fontId="16" fillId="8" borderId="142" xfId="0" applyFont="1" applyFill="1" applyBorder="1" applyAlignment="1">
      <alignment horizontal="center" vertical="center" wrapText="1"/>
    </xf>
    <xf numFmtId="0" fontId="0" fillId="0" borderId="56" xfId="0" applyBorder="1"/>
    <xf numFmtId="0" fontId="16" fillId="8" borderId="78" xfId="0" applyFont="1" applyFill="1" applyBorder="1" applyAlignment="1">
      <alignment horizontal="center" vertical="center" wrapText="1"/>
    </xf>
    <xf numFmtId="0" fontId="16" fillId="8" borderId="16" xfId="0" applyFont="1" applyFill="1" applyBorder="1" applyAlignment="1">
      <alignment horizontal="center" vertical="center" wrapText="1"/>
    </xf>
    <xf numFmtId="0" fontId="16" fillId="8" borderId="100" xfId="0" applyFont="1" applyFill="1" applyBorder="1" applyAlignment="1">
      <alignment horizontal="center" vertical="center" wrapText="1"/>
    </xf>
    <xf numFmtId="0" fontId="2" fillId="0" borderId="65" xfId="0" applyFont="1" applyBorder="1" applyAlignment="1">
      <alignment horizontal="center" vertical="center" wrapText="1"/>
    </xf>
    <xf numFmtId="0" fontId="16" fillId="8" borderId="94" xfId="0" applyFont="1" applyFill="1" applyBorder="1" applyAlignment="1">
      <alignment horizontal="center" vertical="center" wrapText="1"/>
    </xf>
    <xf numFmtId="0" fontId="16" fillId="8" borderId="95" xfId="0" applyFont="1" applyFill="1" applyBorder="1" applyAlignment="1">
      <alignment horizontal="center" vertical="center" wrapText="1"/>
    </xf>
    <xf numFmtId="0" fontId="16" fillId="8" borderId="97" xfId="0" applyFont="1" applyFill="1" applyBorder="1" applyAlignment="1">
      <alignment horizontal="center" vertical="center" wrapText="1"/>
    </xf>
    <xf numFmtId="0" fontId="16" fillId="8" borderId="74" xfId="0" applyFont="1" applyFill="1" applyBorder="1" applyAlignment="1">
      <alignment horizontal="center" vertical="center" wrapText="1"/>
    </xf>
    <xf numFmtId="0" fontId="16" fillId="8" borderId="96" xfId="0" applyFont="1" applyFill="1" applyBorder="1" applyAlignment="1">
      <alignment horizontal="center" vertical="center" wrapText="1"/>
    </xf>
    <xf numFmtId="0" fontId="7" fillId="0" borderId="49" xfId="0" applyFont="1" applyBorder="1" applyAlignment="1">
      <alignment horizontal="center" vertical="center"/>
    </xf>
    <xf numFmtId="0" fontId="7" fillId="0" borderId="130" xfId="0" applyFont="1" applyBorder="1" applyAlignment="1">
      <alignment horizontal="center" vertical="center"/>
    </xf>
    <xf numFmtId="0" fontId="19" fillId="9" borderId="131" xfId="0" applyFont="1" applyFill="1" applyBorder="1" applyAlignment="1">
      <alignment horizontal="center" vertical="center"/>
    </xf>
    <xf numFmtId="0" fontId="7" fillId="0" borderId="132" xfId="0" applyFont="1" applyBorder="1" applyAlignment="1">
      <alignment horizontal="center" vertical="center"/>
    </xf>
    <xf numFmtId="0" fontId="19" fillId="9" borderId="134" xfId="0" applyFont="1" applyFill="1" applyBorder="1" applyAlignment="1">
      <alignment horizontal="center" vertical="center"/>
    </xf>
    <xf numFmtId="0" fontId="7" fillId="0" borderId="131" xfId="0" applyFont="1" applyBorder="1" applyAlignment="1">
      <alignment horizontal="center" vertical="center"/>
    </xf>
    <xf numFmtId="0" fontId="19" fillId="9" borderId="30" xfId="0" applyFont="1" applyFill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20" fillId="0" borderId="151" xfId="0" applyFont="1" applyBorder="1" applyAlignment="1">
      <alignment horizontal="center" vertical="center"/>
    </xf>
    <xf numFmtId="164" fontId="7" fillId="0" borderId="49" xfId="0" applyNumberFormat="1" applyFont="1" applyBorder="1" applyAlignment="1">
      <alignment horizontal="center" vertical="center"/>
    </xf>
    <xf numFmtId="164" fontId="7" fillId="0" borderId="130" xfId="0" applyNumberFormat="1" applyFont="1" applyBorder="1" applyAlignment="1">
      <alignment horizontal="center" vertical="center"/>
    </xf>
    <xf numFmtId="164" fontId="7" fillId="0" borderId="24" xfId="0" applyNumberFormat="1" applyFont="1" applyBorder="1" applyAlignment="1">
      <alignment horizontal="center" vertical="center"/>
    </xf>
    <xf numFmtId="164" fontId="7" fillId="0" borderId="132" xfId="47" applyNumberFormat="1" applyFont="1" applyFill="1" applyBorder="1" applyAlignment="1">
      <alignment horizontal="center" vertical="center"/>
    </xf>
    <xf numFmtId="164" fontId="19" fillId="9" borderId="133" xfId="47" applyNumberFormat="1" applyFont="1" applyFill="1" applyBorder="1" applyAlignment="1">
      <alignment horizontal="center" vertical="center"/>
    </xf>
    <xf numFmtId="164" fontId="19" fillId="9" borderId="134" xfId="47" applyNumberFormat="1" applyFont="1" applyFill="1" applyBorder="1" applyAlignment="1">
      <alignment horizontal="center" vertical="center"/>
    </xf>
    <xf numFmtId="164" fontId="7" fillId="0" borderId="131" xfId="47" applyNumberFormat="1" applyFont="1" applyFill="1" applyBorder="1" applyAlignment="1">
      <alignment horizontal="center" vertical="center"/>
    </xf>
    <xf numFmtId="164" fontId="19" fillId="9" borderId="30" xfId="47" applyNumberFormat="1" applyFont="1" applyFill="1" applyBorder="1" applyAlignment="1">
      <alignment horizontal="center" vertical="center"/>
    </xf>
    <xf numFmtId="164" fontId="7" fillId="0" borderId="7" xfId="0" applyNumberFormat="1" applyFont="1" applyBorder="1" applyAlignment="1">
      <alignment horizontal="center" vertical="center"/>
    </xf>
    <xf numFmtId="164" fontId="20" fillId="0" borderId="30" xfId="47" applyNumberFormat="1" applyFont="1" applyFill="1" applyBorder="1" applyAlignment="1">
      <alignment horizontal="center" vertical="center"/>
    </xf>
    <xf numFmtId="0" fontId="16" fillId="8" borderId="114" xfId="0" applyFont="1" applyFill="1" applyBorder="1" applyAlignment="1">
      <alignment horizontal="center" vertical="center" wrapText="1"/>
    </xf>
    <xf numFmtId="164" fontId="24" fillId="0" borderId="45" xfId="47" applyNumberFormat="1" applyFont="1" applyFill="1" applyBorder="1" applyAlignment="1">
      <alignment horizontal="center" vertical="center"/>
    </xf>
    <xf numFmtId="164" fontId="24" fillId="0" borderId="48" xfId="47" applyNumberFormat="1" applyFont="1" applyFill="1" applyBorder="1" applyAlignment="1">
      <alignment horizontal="center" vertical="center"/>
    </xf>
    <xf numFmtId="164" fontId="24" fillId="0" borderId="2" xfId="47" applyNumberFormat="1" applyFont="1" applyFill="1" applyBorder="1" applyAlignment="1">
      <alignment horizontal="center" vertical="center"/>
    </xf>
    <xf numFmtId="164" fontId="24" fillId="0" borderId="3" xfId="47" applyNumberFormat="1" applyFont="1" applyFill="1" applyBorder="1" applyAlignment="1">
      <alignment horizontal="center" vertical="center"/>
    </xf>
    <xf numFmtId="164" fontId="24" fillId="0" borderId="15" xfId="47" applyNumberFormat="1" applyFont="1" applyFill="1" applyBorder="1" applyAlignment="1">
      <alignment horizontal="center" vertical="center"/>
    </xf>
    <xf numFmtId="164" fontId="24" fillId="0" borderId="51" xfId="47" applyNumberFormat="1" applyFont="1" applyFill="1" applyBorder="1" applyAlignment="1">
      <alignment horizontal="center" vertical="center"/>
    </xf>
    <xf numFmtId="164" fontId="24" fillId="0" borderId="0" xfId="47" applyNumberFormat="1" applyFont="1" applyFill="1" applyBorder="1" applyAlignment="1">
      <alignment horizontal="center" vertical="center"/>
    </xf>
    <xf numFmtId="0" fontId="16" fillId="8" borderId="76" xfId="0" applyFont="1" applyFill="1" applyBorder="1" applyAlignment="1">
      <alignment horizontal="center" vertical="center" wrapText="1"/>
    </xf>
    <xf numFmtId="164" fontId="0" fillId="0" borderId="0" xfId="0" applyNumberFormat="1"/>
    <xf numFmtId="164" fontId="2" fillId="0" borderId="0" xfId="0" applyNumberFormat="1" applyFont="1"/>
    <xf numFmtId="44" fontId="0" fillId="0" borderId="0" xfId="0" applyNumberFormat="1"/>
    <xf numFmtId="0" fontId="6" fillId="0" borderId="69" xfId="0" applyFont="1" applyBorder="1" applyAlignment="1">
      <alignment horizontal="justify" vertical="center" wrapText="1"/>
    </xf>
    <xf numFmtId="0" fontId="10" fillId="0" borderId="31" xfId="0" applyFont="1" applyBorder="1" applyAlignment="1" applyProtection="1">
      <alignment horizontal="center" vertical="center" wrapText="1"/>
      <protection locked="0"/>
    </xf>
    <xf numFmtId="164" fontId="4" fillId="0" borderId="101" xfId="47" applyNumberFormat="1" applyFont="1" applyBorder="1"/>
    <xf numFmtId="164" fontId="4" fillId="0" borderId="71" xfId="47" applyNumberFormat="1" applyFont="1" applyBorder="1"/>
    <xf numFmtId="164" fontId="4" fillId="0" borderId="102" xfId="47" applyNumberFormat="1" applyFont="1" applyBorder="1"/>
    <xf numFmtId="0" fontId="0" fillId="0" borderId="0" xfId="0" applyAlignment="1">
      <alignment vertical="center"/>
    </xf>
    <xf numFmtId="164" fontId="6" fillId="0" borderId="0" xfId="47" applyNumberFormat="1" applyFont="1" applyFill="1" applyBorder="1" applyAlignment="1">
      <alignment vertical="center" wrapText="1"/>
    </xf>
    <xf numFmtId="164" fontId="6" fillId="0" borderId="0" xfId="47" applyNumberFormat="1" applyFont="1" applyFill="1" applyBorder="1" applyAlignment="1">
      <alignment vertical="center"/>
    </xf>
    <xf numFmtId="0" fontId="0" fillId="0" borderId="34" xfId="0" applyBorder="1" applyAlignment="1">
      <alignment vertical="center"/>
    </xf>
    <xf numFmtId="164" fontId="6" fillId="0" borderId="34" xfId="47" applyNumberFormat="1" applyFont="1" applyFill="1" applyBorder="1" applyAlignment="1">
      <alignment vertical="center" wrapText="1"/>
    </xf>
    <xf numFmtId="164" fontId="6" fillId="0" borderId="34" xfId="47" applyNumberFormat="1" applyFont="1" applyBorder="1" applyAlignment="1">
      <alignment vertical="center"/>
    </xf>
    <xf numFmtId="0" fontId="0" fillId="0" borderId="65" xfId="0" applyBorder="1" applyAlignment="1">
      <alignment horizontal="center" vertical="center"/>
    </xf>
    <xf numFmtId="0" fontId="0" fillId="0" borderId="44" xfId="0" applyBorder="1"/>
    <xf numFmtId="164" fontId="2" fillId="0" borderId="34" xfId="0" applyNumberFormat="1" applyFont="1" applyBorder="1" applyAlignment="1">
      <alignment horizontal="center" vertical="center"/>
    </xf>
    <xf numFmtId="164" fontId="0" fillId="0" borderId="0" xfId="47" applyNumberFormat="1" applyFont="1"/>
    <xf numFmtId="0" fontId="0" fillId="0" borderId="118" xfId="0" applyBorder="1"/>
    <xf numFmtId="164" fontId="0" fillId="0" borderId="31" xfId="47" applyNumberFormat="1" applyFont="1" applyBorder="1"/>
    <xf numFmtId="0" fontId="0" fillId="0" borderId="41" xfId="0" applyBorder="1" applyAlignment="1">
      <alignment horizontal="left" vertical="center"/>
    </xf>
    <xf numFmtId="164" fontId="0" fillId="0" borderId="32" xfId="47" applyNumberFormat="1" applyFont="1" applyBorder="1"/>
    <xf numFmtId="0" fontId="0" fillId="0" borderId="41" xfId="0" applyBorder="1"/>
    <xf numFmtId="0" fontId="0" fillId="0" borderId="43" xfId="0" applyBorder="1"/>
    <xf numFmtId="164" fontId="2" fillId="0" borderId="34" xfId="47" applyNumberFormat="1" applyFont="1" applyBorder="1"/>
    <xf numFmtId="0" fontId="2" fillId="0" borderId="39" xfId="0" applyFont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164" fontId="0" fillId="0" borderId="45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164" fontId="0" fillId="0" borderId="15" xfId="0" applyNumberFormat="1" applyBorder="1" applyAlignment="1">
      <alignment horizontal="center" vertical="center"/>
    </xf>
    <xf numFmtId="164" fontId="2" fillId="0" borderId="65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49" fontId="10" fillId="0" borderId="14" xfId="0" applyNumberFormat="1" applyFont="1" applyBorder="1" applyAlignment="1">
      <alignment horizontal="center" vertical="center" wrapText="1"/>
    </xf>
    <xf numFmtId="0" fontId="5" fillId="0" borderId="101" xfId="0" applyFont="1" applyBorder="1" applyAlignment="1">
      <alignment horizontal="center" vertical="center"/>
    </xf>
    <xf numFmtId="0" fontId="5" fillId="0" borderId="71" xfId="0" applyFont="1" applyBorder="1" applyAlignment="1">
      <alignment horizontal="center" vertical="center"/>
    </xf>
    <xf numFmtId="0" fontId="5" fillId="0" borderId="102" xfId="0" applyFont="1" applyBorder="1" applyAlignment="1">
      <alignment horizontal="center" vertical="center"/>
    </xf>
    <xf numFmtId="1" fontId="10" fillId="0" borderId="15" xfId="0" applyNumberFormat="1" applyFont="1" applyBorder="1" applyAlignment="1">
      <alignment horizontal="center" vertical="center"/>
    </xf>
    <xf numFmtId="49" fontId="10" fillId="0" borderId="126" xfId="0" applyNumberFormat="1" applyFont="1" applyBorder="1" applyAlignment="1">
      <alignment horizontal="center" vertical="center" wrapText="1"/>
    </xf>
    <xf numFmtId="164" fontId="27" fillId="0" borderId="101" xfId="47" applyNumberFormat="1" applyFont="1" applyFill="1" applyBorder="1"/>
    <xf numFmtId="164" fontId="27" fillId="0" borderId="71" xfId="47" applyNumberFormat="1" applyFont="1" applyFill="1" applyBorder="1"/>
    <xf numFmtId="164" fontId="27" fillId="0" borderId="102" xfId="47" applyNumberFormat="1" applyFont="1" applyFill="1" applyBorder="1"/>
    <xf numFmtId="44" fontId="13" fillId="0" borderId="101" xfId="4" applyFont="1" applyBorder="1"/>
    <xf numFmtId="44" fontId="13" fillId="0" borderId="71" xfId="4" applyFont="1" applyBorder="1"/>
    <xf numFmtId="44" fontId="13" fillId="0" borderId="102" xfId="4" applyFont="1" applyBorder="1"/>
    <xf numFmtId="164" fontId="10" fillId="0" borderId="101" xfId="4" applyNumberFormat="1" applyFont="1" applyFill="1" applyBorder="1" applyAlignment="1" applyProtection="1">
      <alignment horizontal="center" vertical="center" wrapText="1"/>
      <protection locked="0"/>
    </xf>
    <xf numFmtId="164" fontId="10" fillId="0" borderId="102" xfId="4" applyNumberFormat="1" applyFont="1" applyFill="1" applyBorder="1" applyAlignment="1" applyProtection="1">
      <alignment horizontal="center" vertical="center" wrapText="1"/>
      <protection locked="0"/>
    </xf>
    <xf numFmtId="164" fontId="6" fillId="10" borderId="101" xfId="47" applyNumberFormat="1" applyFont="1" applyFill="1" applyBorder="1" applyAlignment="1" applyProtection="1">
      <alignment horizontal="center" vertical="center" wrapText="1"/>
      <protection locked="0"/>
    </xf>
    <xf numFmtId="164" fontId="6" fillId="10" borderId="71" xfId="47" applyNumberFormat="1" applyFont="1" applyFill="1" applyBorder="1" applyAlignment="1" applyProtection="1">
      <alignment horizontal="center" vertical="center" wrapText="1"/>
      <protection locked="0"/>
    </xf>
    <xf numFmtId="164" fontId="6" fillId="10" borderId="102" xfId="47" applyNumberFormat="1" applyFont="1" applyFill="1" applyBorder="1" applyAlignment="1" applyProtection="1">
      <alignment horizontal="center" vertical="center" wrapText="1"/>
      <protection locked="0"/>
    </xf>
    <xf numFmtId="164" fontId="10" fillId="10" borderId="101" xfId="47" applyNumberFormat="1" applyFont="1" applyFill="1" applyBorder="1" applyAlignment="1" applyProtection="1">
      <alignment horizontal="center" vertical="center" wrapText="1"/>
      <protection locked="0"/>
    </xf>
    <xf numFmtId="164" fontId="10" fillId="10" borderId="71" xfId="47" applyNumberFormat="1" applyFont="1" applyFill="1" applyBorder="1" applyAlignment="1" applyProtection="1">
      <alignment horizontal="center" vertical="center" wrapText="1"/>
      <protection locked="0"/>
    </xf>
    <xf numFmtId="164" fontId="10" fillId="10" borderId="102" xfId="47" applyNumberFormat="1" applyFont="1" applyFill="1" applyBorder="1" applyAlignment="1" applyProtection="1">
      <alignment horizontal="center" vertical="center" wrapText="1"/>
      <protection locked="0"/>
    </xf>
    <xf numFmtId="164" fontId="6" fillId="10" borderId="101" xfId="47" applyNumberFormat="1" applyFont="1" applyFill="1" applyBorder="1" applyAlignment="1" applyProtection="1">
      <alignment horizontal="center" vertical="center"/>
      <protection locked="0"/>
    </xf>
    <xf numFmtId="164" fontId="6" fillId="10" borderId="71" xfId="47" applyNumberFormat="1" applyFont="1" applyFill="1" applyBorder="1" applyAlignment="1" applyProtection="1">
      <alignment horizontal="center" vertical="center"/>
      <protection locked="0"/>
    </xf>
    <xf numFmtId="164" fontId="6" fillId="10" borderId="102" xfId="47" applyNumberFormat="1" applyFont="1" applyFill="1" applyBorder="1" applyAlignment="1" applyProtection="1">
      <alignment horizontal="center" vertical="center"/>
      <protection locked="0"/>
    </xf>
    <xf numFmtId="164" fontId="22" fillId="0" borderId="0" xfId="47" applyNumberFormat="1" applyFont="1" applyFill="1" applyBorder="1"/>
    <xf numFmtId="164" fontId="2" fillId="0" borderId="0" xfId="47" applyNumberFormat="1" applyFont="1" applyFill="1" applyBorder="1" applyAlignment="1">
      <alignment horizontal="center"/>
    </xf>
    <xf numFmtId="0" fontId="0" fillId="0" borderId="0" xfId="0" applyFill="1"/>
    <xf numFmtId="0" fontId="23" fillId="0" borderId="0" xfId="0" applyFont="1" applyFill="1" applyBorder="1" applyAlignment="1">
      <alignment horizontal="center" vertical="center"/>
    </xf>
    <xf numFmtId="49" fontId="10" fillId="0" borderId="0" xfId="0" applyNumberFormat="1" applyFont="1" applyFill="1" applyBorder="1" applyAlignment="1">
      <alignment horizontal="center" vertical="center" wrapText="1"/>
    </xf>
    <xf numFmtId="1" fontId="10" fillId="0" borderId="0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164" fontId="7" fillId="0" borderId="0" xfId="0" applyNumberFormat="1" applyFont="1" applyFill="1" applyBorder="1" applyAlignment="1">
      <alignment horizontal="center" vertical="center"/>
    </xf>
    <xf numFmtId="164" fontId="20" fillId="0" borderId="101" xfId="47" applyNumberFormat="1" applyFont="1" applyFill="1" applyBorder="1" applyAlignment="1">
      <alignment horizontal="center" vertical="center"/>
    </xf>
    <xf numFmtId="164" fontId="20" fillId="0" borderId="71" xfId="47" applyNumberFormat="1" applyFont="1" applyFill="1" applyBorder="1" applyAlignment="1">
      <alignment horizontal="center" vertical="center"/>
    </xf>
    <xf numFmtId="164" fontId="20" fillId="0" borderId="102" xfId="47" applyNumberFormat="1" applyFont="1" applyFill="1" applyBorder="1" applyAlignment="1">
      <alignment horizontal="center" vertical="center"/>
    </xf>
    <xf numFmtId="164" fontId="7" fillId="0" borderId="45" xfId="0" applyNumberFormat="1" applyFont="1" applyBorder="1" applyAlignment="1">
      <alignment horizontal="center" vertical="center"/>
    </xf>
    <xf numFmtId="164" fontId="7" fillId="0" borderId="2" xfId="0" applyNumberFormat="1" applyFont="1" applyBorder="1" applyAlignment="1">
      <alignment horizontal="center" vertical="center"/>
    </xf>
    <xf numFmtId="164" fontId="7" fillId="0" borderId="15" xfId="0" applyNumberFormat="1" applyFont="1" applyBorder="1" applyAlignment="1">
      <alignment horizontal="center" vertical="center"/>
    </xf>
    <xf numFmtId="164" fontId="7" fillId="0" borderId="70" xfId="0" applyNumberFormat="1" applyFont="1" applyBorder="1" applyAlignment="1">
      <alignment horizontal="center" vertical="center"/>
    </xf>
    <xf numFmtId="164" fontId="7" fillId="0" borderId="28" xfId="0" applyNumberFormat="1" applyFont="1" applyBorder="1" applyAlignment="1">
      <alignment horizontal="center" vertical="center"/>
    </xf>
    <xf numFmtId="164" fontId="7" fillId="0" borderId="126" xfId="0" applyNumberFormat="1" applyFont="1" applyBorder="1" applyAlignment="1">
      <alignment horizontal="center" vertical="center"/>
    </xf>
    <xf numFmtId="164" fontId="22" fillId="0" borderId="101" xfId="47" applyNumberFormat="1" applyFont="1" applyFill="1" applyBorder="1"/>
    <xf numFmtId="164" fontId="22" fillId="0" borderId="71" xfId="47" applyNumberFormat="1" applyFont="1" applyFill="1" applyBorder="1"/>
    <xf numFmtId="164" fontId="22" fillId="0" borderId="102" xfId="47" applyNumberFormat="1" applyFont="1" applyFill="1" applyBorder="1"/>
    <xf numFmtId="0" fontId="20" fillId="0" borderId="101" xfId="0" applyFont="1" applyBorder="1" applyAlignment="1">
      <alignment horizontal="center" vertical="center"/>
    </xf>
    <xf numFmtId="0" fontId="20" fillId="0" borderId="71" xfId="0" applyFont="1" applyBorder="1" applyAlignment="1">
      <alignment horizontal="center" vertical="center"/>
    </xf>
    <xf numFmtId="0" fontId="20" fillId="0" borderId="102" xfId="0" applyFont="1" applyBorder="1" applyAlignment="1">
      <alignment horizontal="center" vertical="center"/>
    </xf>
    <xf numFmtId="0" fontId="7" fillId="0" borderId="126" xfId="0" applyFont="1" applyBorder="1" applyAlignment="1">
      <alignment horizontal="center" vertical="center"/>
    </xf>
    <xf numFmtId="0" fontId="23" fillId="0" borderId="118" xfId="0" applyFont="1" applyBorder="1" applyAlignment="1">
      <alignment horizontal="center" vertical="center"/>
    </xf>
    <xf numFmtId="0" fontId="23" fillId="0" borderId="41" xfId="0" applyFont="1" applyBorder="1" applyAlignment="1">
      <alignment horizontal="center" vertical="center"/>
    </xf>
    <xf numFmtId="0" fontId="23" fillId="0" borderId="43" xfId="0" applyFont="1" applyBorder="1" applyAlignment="1">
      <alignment horizontal="center" vertical="center"/>
    </xf>
    <xf numFmtId="0" fontId="10" fillId="0" borderId="44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49" fontId="10" fillId="0" borderId="46" xfId="0" applyNumberFormat="1" applyFont="1" applyBorder="1" applyAlignment="1">
      <alignment horizontal="center" vertical="center" wrapText="1"/>
    </xf>
    <xf numFmtId="164" fontId="13" fillId="0" borderId="0" xfId="47" applyNumberFormat="1" applyFont="1"/>
    <xf numFmtId="0" fontId="6" fillId="0" borderId="36" xfId="0" applyFont="1" applyBorder="1" applyAlignment="1">
      <alignment horizontal="center" vertical="center" wrapText="1"/>
    </xf>
    <xf numFmtId="0" fontId="6" fillId="0" borderId="37" xfId="0" applyFont="1" applyBorder="1" applyAlignment="1">
      <alignment horizontal="center" vertical="center" wrapText="1"/>
    </xf>
    <xf numFmtId="0" fontId="6" fillId="0" borderId="34" xfId="0" applyFont="1" applyBorder="1" applyAlignment="1">
      <alignment horizontal="center" vertical="center" wrapText="1"/>
    </xf>
    <xf numFmtId="0" fontId="8" fillId="0" borderId="36" xfId="0" applyFont="1" applyBorder="1" applyAlignment="1">
      <alignment horizontal="center" vertical="center" wrapText="1"/>
    </xf>
    <xf numFmtId="0" fontId="8" fillId="0" borderId="37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36" xfId="0" applyFont="1" applyBorder="1" applyAlignment="1">
      <alignment horizontal="center" vertical="center"/>
    </xf>
    <xf numFmtId="0" fontId="8" fillId="0" borderId="37" xfId="0" applyFont="1" applyBorder="1" applyAlignment="1">
      <alignment horizontal="center" vertical="center"/>
    </xf>
    <xf numFmtId="0" fontId="8" fillId="0" borderId="34" xfId="0" applyFont="1" applyBorder="1" applyAlignment="1">
      <alignment horizontal="center" vertical="center"/>
    </xf>
    <xf numFmtId="0" fontId="3" fillId="9" borderId="36" xfId="0" applyFont="1" applyFill="1" applyBorder="1" applyAlignment="1">
      <alignment horizontal="center" vertical="center" wrapText="1"/>
    </xf>
    <xf numFmtId="0" fontId="3" fillId="9" borderId="37" xfId="0" applyFont="1" applyFill="1" applyBorder="1" applyAlignment="1">
      <alignment horizontal="center" vertical="center" wrapText="1"/>
    </xf>
    <xf numFmtId="0" fontId="8" fillId="5" borderId="53" xfId="0" applyFont="1" applyFill="1" applyBorder="1" applyAlignment="1">
      <alignment horizontal="center" vertical="center"/>
    </xf>
    <xf numFmtId="0" fontId="8" fillId="5" borderId="38" xfId="0" applyFont="1" applyFill="1" applyBorder="1" applyAlignment="1">
      <alignment horizontal="center" vertical="center"/>
    </xf>
    <xf numFmtId="0" fontId="8" fillId="5" borderId="18" xfId="0" applyFont="1" applyFill="1" applyBorder="1" applyAlignment="1">
      <alignment horizontal="center" vertical="center"/>
    </xf>
    <xf numFmtId="0" fontId="8" fillId="34" borderId="56" xfId="0" applyFont="1" applyFill="1" applyBorder="1" applyAlignment="1">
      <alignment horizontal="center" vertical="center"/>
    </xf>
    <xf numFmtId="0" fontId="8" fillId="34" borderId="55" xfId="0" applyFont="1" applyFill="1" applyBorder="1" applyAlignment="1">
      <alignment horizontal="center" vertical="center"/>
    </xf>
    <xf numFmtId="0" fontId="8" fillId="34" borderId="38" xfId="0" applyFont="1" applyFill="1" applyBorder="1" applyAlignment="1">
      <alignment horizontal="center" vertical="center"/>
    </xf>
    <xf numFmtId="0" fontId="8" fillId="34" borderId="18" xfId="0" applyFont="1" applyFill="1" applyBorder="1" applyAlignment="1">
      <alignment horizontal="center" vertical="center"/>
    </xf>
    <xf numFmtId="0" fontId="8" fillId="6" borderId="36" xfId="0" applyFont="1" applyFill="1" applyBorder="1" applyAlignment="1">
      <alignment horizontal="center" vertical="center" wrapText="1"/>
    </xf>
    <xf numFmtId="0" fontId="8" fillId="6" borderId="37" xfId="0" applyFont="1" applyFill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 wrapText="1"/>
    </xf>
    <xf numFmtId="0" fontId="8" fillId="3" borderId="100" xfId="0" applyFont="1" applyFill="1" applyBorder="1" applyAlignment="1">
      <alignment horizontal="center" vertical="center" wrapText="1"/>
    </xf>
    <xf numFmtId="0" fontId="8" fillId="33" borderId="50" xfId="0" applyFont="1" applyFill="1" applyBorder="1" applyAlignment="1">
      <alignment horizontal="center" vertical="center"/>
    </xf>
    <xf numFmtId="0" fontId="8" fillId="30" borderId="50" xfId="0" applyFont="1" applyFill="1" applyBorder="1" applyAlignment="1">
      <alignment horizontal="center" vertical="center" wrapText="1"/>
    </xf>
    <xf numFmtId="0" fontId="8" fillId="5" borderId="50" xfId="0" applyFont="1" applyFill="1" applyBorder="1" applyAlignment="1">
      <alignment horizontal="center" vertical="center" wrapText="1"/>
    </xf>
    <xf numFmtId="0" fontId="8" fillId="5" borderId="40" xfId="0" applyFont="1" applyFill="1" applyBorder="1" applyAlignment="1">
      <alignment horizontal="center" vertical="center" wrapText="1"/>
    </xf>
    <xf numFmtId="0" fontId="8" fillId="3" borderId="53" xfId="0" applyFont="1" applyFill="1" applyBorder="1" applyAlignment="1">
      <alignment horizontal="center" vertical="center"/>
    </xf>
    <xf numFmtId="0" fontId="8" fillId="3" borderId="38" xfId="0" applyFont="1" applyFill="1" applyBorder="1" applyAlignment="1">
      <alignment horizontal="center" vertical="center"/>
    </xf>
    <xf numFmtId="0" fontId="8" fillId="33" borderId="53" xfId="0" applyFont="1" applyFill="1" applyBorder="1" applyAlignment="1">
      <alignment horizontal="center" vertical="center"/>
    </xf>
    <xf numFmtId="0" fontId="8" fillId="33" borderId="38" xfId="0" applyFont="1" applyFill="1" applyBorder="1" applyAlignment="1">
      <alignment horizontal="center" vertical="center"/>
    </xf>
    <xf numFmtId="0" fontId="8" fillId="33" borderId="18" xfId="0" applyFont="1" applyFill="1" applyBorder="1" applyAlignment="1">
      <alignment horizontal="center" vertical="center"/>
    </xf>
    <xf numFmtId="0" fontId="8" fillId="4" borderId="56" xfId="0" applyFont="1" applyFill="1" applyBorder="1" applyAlignment="1">
      <alignment horizontal="center" vertical="center"/>
    </xf>
    <xf numFmtId="0" fontId="8" fillId="4" borderId="55" xfId="0" applyFont="1" applyFill="1" applyBorder="1" applyAlignment="1">
      <alignment horizontal="center" vertical="center"/>
    </xf>
    <xf numFmtId="0" fontId="8" fillId="4" borderId="38" xfId="0" applyFont="1" applyFill="1" applyBorder="1" applyAlignment="1">
      <alignment horizontal="center" vertical="center"/>
    </xf>
    <xf numFmtId="0" fontId="8" fillId="4" borderId="18" xfId="0" applyFont="1" applyFill="1" applyBorder="1" applyAlignment="1">
      <alignment horizontal="center" vertical="center"/>
    </xf>
    <xf numFmtId="0" fontId="8" fillId="14" borderId="39" xfId="0" applyFont="1" applyFill="1" applyBorder="1" applyAlignment="1">
      <alignment horizontal="center" vertical="center"/>
    </xf>
    <xf numFmtId="0" fontId="8" fillId="14" borderId="50" xfId="0" applyFont="1" applyFill="1" applyBorder="1" applyAlignment="1">
      <alignment horizontal="center" vertical="center"/>
    </xf>
    <xf numFmtId="0" fontId="8" fillId="14" borderId="40" xfId="0" applyFont="1" applyFill="1" applyBorder="1" applyAlignment="1">
      <alignment horizontal="center" vertical="center"/>
    </xf>
    <xf numFmtId="0" fontId="5" fillId="8" borderId="44" xfId="0" applyFont="1" applyFill="1" applyBorder="1" applyAlignment="1">
      <alignment horizontal="center" vertical="center" wrapText="1"/>
    </xf>
    <xf numFmtId="0" fontId="5" fillId="8" borderId="46" xfId="0" applyFont="1" applyFill="1" applyBorder="1" applyAlignment="1">
      <alignment horizontal="center" vertical="center" wrapText="1"/>
    </xf>
    <xf numFmtId="0" fontId="5" fillId="8" borderId="47" xfId="0" applyFont="1" applyFill="1" applyBorder="1" applyAlignment="1">
      <alignment horizontal="center" vertical="center" wrapText="1"/>
    </xf>
    <xf numFmtId="0" fontId="5" fillId="8" borderId="14" xfId="0" applyFont="1" applyFill="1" applyBorder="1" applyAlignment="1">
      <alignment horizontal="center" vertical="center" wrapText="1"/>
    </xf>
    <xf numFmtId="0" fontId="5" fillId="8" borderId="48" xfId="0" applyFont="1" applyFill="1" applyBorder="1" applyAlignment="1">
      <alignment horizontal="center" vertical="center" wrapText="1"/>
    </xf>
    <xf numFmtId="0" fontId="8" fillId="3" borderId="39" xfId="0" applyFont="1" applyFill="1" applyBorder="1" applyAlignment="1">
      <alignment horizontal="center" vertical="center"/>
    </xf>
    <xf numFmtId="0" fontId="8" fillId="3" borderId="50" xfId="0" applyFont="1" applyFill="1" applyBorder="1" applyAlignment="1">
      <alignment horizontal="center" vertical="center"/>
    </xf>
    <xf numFmtId="0" fontId="8" fillId="3" borderId="40" xfId="0" applyFont="1" applyFill="1" applyBorder="1" applyAlignment="1">
      <alignment horizontal="center" vertical="center"/>
    </xf>
    <xf numFmtId="0" fontId="8" fillId="30" borderId="53" xfId="0" applyFont="1" applyFill="1" applyBorder="1" applyAlignment="1">
      <alignment horizontal="center" vertical="center"/>
    </xf>
    <xf numFmtId="0" fontId="8" fillId="30" borderId="18" xfId="0" applyFont="1" applyFill="1" applyBorder="1" applyAlignment="1">
      <alignment horizontal="center" vertical="center"/>
    </xf>
    <xf numFmtId="0" fontId="3" fillId="2" borderId="54" xfId="0" applyFont="1" applyFill="1" applyBorder="1" applyAlignment="1">
      <alignment horizontal="center" vertical="center"/>
    </xf>
    <xf numFmtId="0" fontId="3" fillId="2" borderId="56" xfId="0" applyFont="1" applyFill="1" applyBorder="1" applyAlignment="1">
      <alignment horizontal="center" vertical="center"/>
    </xf>
    <xf numFmtId="0" fontId="3" fillId="2" borderId="53" xfId="0" applyFont="1" applyFill="1" applyBorder="1" applyAlignment="1">
      <alignment horizontal="center" vertical="center"/>
    </xf>
    <xf numFmtId="0" fontId="3" fillId="2" borderId="38" xfId="0" applyFont="1" applyFill="1" applyBorder="1" applyAlignment="1">
      <alignment horizontal="center" vertical="center"/>
    </xf>
    <xf numFmtId="0" fontId="8" fillId="29" borderId="54" xfId="0" applyFont="1" applyFill="1" applyBorder="1" applyAlignment="1">
      <alignment horizontal="center" vertical="center"/>
    </xf>
    <xf numFmtId="0" fontId="8" fillId="29" borderId="56" xfId="0" applyFont="1" applyFill="1" applyBorder="1" applyAlignment="1">
      <alignment horizontal="center" vertical="center"/>
    </xf>
    <xf numFmtId="0" fontId="8" fillId="29" borderId="55" xfId="0" applyFont="1" applyFill="1" applyBorder="1" applyAlignment="1">
      <alignment horizontal="center" vertical="center"/>
    </xf>
    <xf numFmtId="0" fontId="8" fillId="29" borderId="53" xfId="0" applyFont="1" applyFill="1" applyBorder="1" applyAlignment="1">
      <alignment horizontal="center" vertical="center"/>
    </xf>
    <xf numFmtId="0" fontId="8" fillId="29" borderId="38" xfId="0" applyFont="1" applyFill="1" applyBorder="1" applyAlignment="1">
      <alignment horizontal="center" vertical="center"/>
    </xf>
    <xf numFmtId="0" fontId="8" fillId="29" borderId="18" xfId="0" applyFont="1" applyFill="1" applyBorder="1" applyAlignment="1">
      <alignment horizontal="center" vertical="center"/>
    </xf>
    <xf numFmtId="0" fontId="8" fillId="28" borderId="56" xfId="0" applyFont="1" applyFill="1" applyBorder="1" applyAlignment="1">
      <alignment horizontal="center" vertical="center"/>
    </xf>
    <xf numFmtId="0" fontId="8" fillId="28" borderId="55" xfId="0" applyFont="1" applyFill="1" applyBorder="1" applyAlignment="1">
      <alignment horizontal="center" vertical="center"/>
    </xf>
    <xf numFmtId="0" fontId="8" fillId="28" borderId="38" xfId="0" applyFont="1" applyFill="1" applyBorder="1" applyAlignment="1">
      <alignment horizontal="center" vertical="center"/>
    </xf>
    <xf numFmtId="0" fontId="8" fillId="28" borderId="18" xfId="0" applyFont="1" applyFill="1" applyBorder="1" applyAlignment="1">
      <alignment horizontal="center" vertical="center"/>
    </xf>
    <xf numFmtId="0" fontId="5" fillId="4" borderId="44" xfId="0" applyFont="1" applyFill="1" applyBorder="1" applyAlignment="1">
      <alignment horizontal="center" vertical="center" wrapText="1"/>
    </xf>
    <xf numFmtId="0" fontId="5" fillId="4" borderId="46" xfId="0" applyFont="1" applyFill="1" applyBorder="1" applyAlignment="1">
      <alignment horizontal="center" vertical="center" wrapText="1"/>
    </xf>
    <xf numFmtId="0" fontId="5" fillId="4" borderId="47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5" fillId="4" borderId="48" xfId="0" applyFont="1" applyFill="1" applyBorder="1" applyAlignment="1">
      <alignment horizontal="center" vertical="center" wrapText="1"/>
    </xf>
    <xf numFmtId="0" fontId="5" fillId="20" borderId="44" xfId="0" applyFont="1" applyFill="1" applyBorder="1" applyAlignment="1">
      <alignment horizontal="center" vertical="center" wrapText="1"/>
    </xf>
    <xf numFmtId="0" fontId="5" fillId="20" borderId="46" xfId="0" applyFont="1" applyFill="1" applyBorder="1" applyAlignment="1">
      <alignment horizontal="center" vertical="center" wrapText="1"/>
    </xf>
    <xf numFmtId="0" fontId="5" fillId="20" borderId="47" xfId="0" applyFont="1" applyFill="1" applyBorder="1" applyAlignment="1">
      <alignment horizontal="center" vertical="center" wrapText="1"/>
    </xf>
    <xf numFmtId="0" fontId="5" fillId="20" borderId="14" xfId="0" applyFont="1" applyFill="1" applyBorder="1" applyAlignment="1">
      <alignment horizontal="center" vertical="center" wrapText="1"/>
    </xf>
    <xf numFmtId="0" fontId="5" fillId="20" borderId="48" xfId="0" applyFont="1" applyFill="1" applyBorder="1" applyAlignment="1">
      <alignment horizontal="center" vertical="center" wrapText="1"/>
    </xf>
    <xf numFmtId="0" fontId="8" fillId="9" borderId="39" xfId="0" applyFont="1" applyFill="1" applyBorder="1" applyAlignment="1">
      <alignment horizontal="center" vertical="center"/>
    </xf>
    <xf numFmtId="0" fontId="8" fillId="9" borderId="50" xfId="0" applyFont="1" applyFill="1" applyBorder="1" applyAlignment="1">
      <alignment horizontal="center" vertical="center"/>
    </xf>
    <xf numFmtId="0" fontId="8" fillId="9" borderId="40" xfId="0" applyFont="1" applyFill="1" applyBorder="1" applyAlignment="1">
      <alignment horizontal="center" vertical="center"/>
    </xf>
    <xf numFmtId="0" fontId="3" fillId="9" borderId="34" xfId="0" applyFont="1" applyFill="1" applyBorder="1" applyAlignment="1">
      <alignment horizontal="center" vertical="center" wrapText="1"/>
    </xf>
    <xf numFmtId="0" fontId="14" fillId="0" borderId="36" xfId="0" applyFont="1" applyBorder="1" applyAlignment="1">
      <alignment horizontal="center" vertical="center"/>
    </xf>
    <xf numFmtId="0" fontId="14" fillId="0" borderId="37" xfId="0" applyFont="1" applyBorder="1" applyAlignment="1">
      <alignment horizontal="center" vertical="center"/>
    </xf>
    <xf numFmtId="0" fontId="8" fillId="42" borderId="39" xfId="0" applyFont="1" applyFill="1" applyBorder="1" applyAlignment="1">
      <alignment horizontal="center" vertical="center"/>
    </xf>
    <xf numFmtId="0" fontId="8" fillId="42" borderId="50" xfId="0" applyFont="1" applyFill="1" applyBorder="1" applyAlignment="1">
      <alignment horizontal="center" vertical="center"/>
    </xf>
    <xf numFmtId="0" fontId="8" fillId="42" borderId="40" xfId="0" applyFont="1" applyFill="1" applyBorder="1" applyAlignment="1">
      <alignment horizontal="center" vertical="center"/>
    </xf>
    <xf numFmtId="0" fontId="14" fillId="35" borderId="36" xfId="0" applyFont="1" applyFill="1" applyBorder="1" applyAlignment="1">
      <alignment horizontal="center" vertical="center" wrapText="1"/>
    </xf>
    <xf numFmtId="0" fontId="14" fillId="35" borderId="37" xfId="0" applyFont="1" applyFill="1" applyBorder="1" applyAlignment="1">
      <alignment horizontal="center" vertical="center" wrapText="1"/>
    </xf>
    <xf numFmtId="0" fontId="14" fillId="23" borderId="36" xfId="0" applyFont="1" applyFill="1" applyBorder="1" applyAlignment="1">
      <alignment horizontal="center" vertical="center" wrapText="1"/>
    </xf>
    <xf numFmtId="0" fontId="14" fillId="23" borderId="37" xfId="0" applyFont="1" applyFill="1" applyBorder="1" applyAlignment="1">
      <alignment horizontal="center" vertical="center" wrapText="1"/>
    </xf>
    <xf numFmtId="0" fontId="14" fillId="0" borderId="36" xfId="0" applyFont="1" applyBorder="1" applyAlignment="1">
      <alignment horizontal="center" vertical="center" wrapText="1"/>
    </xf>
    <xf numFmtId="0" fontId="14" fillId="0" borderId="37" xfId="0" applyFont="1" applyBorder="1" applyAlignment="1">
      <alignment horizontal="center" vertical="center" wrapText="1"/>
    </xf>
    <xf numFmtId="0" fontId="14" fillId="28" borderId="56" xfId="0" applyFont="1" applyFill="1" applyBorder="1" applyAlignment="1">
      <alignment horizontal="center" vertical="center"/>
    </xf>
    <xf numFmtId="0" fontId="14" fillId="28" borderId="55" xfId="0" applyFont="1" applyFill="1" applyBorder="1" applyAlignment="1">
      <alignment horizontal="center" vertical="center"/>
    </xf>
    <xf numFmtId="0" fontId="14" fillId="28" borderId="38" xfId="0" applyFont="1" applyFill="1" applyBorder="1" applyAlignment="1">
      <alignment horizontal="center" vertical="center"/>
    </xf>
    <xf numFmtId="0" fontId="14" fillId="28" borderId="18" xfId="0" applyFont="1" applyFill="1" applyBorder="1" applyAlignment="1">
      <alignment horizontal="center" vertical="center"/>
    </xf>
    <xf numFmtId="0" fontId="14" fillId="3" borderId="53" xfId="0" applyFont="1" applyFill="1" applyBorder="1" applyAlignment="1">
      <alignment horizontal="center" vertical="center"/>
    </xf>
    <xf numFmtId="0" fontId="14" fillId="3" borderId="38" xfId="0" applyFont="1" applyFill="1" applyBorder="1" applyAlignment="1">
      <alignment horizontal="center" vertical="center"/>
    </xf>
    <xf numFmtId="0" fontId="14" fillId="33" borderId="53" xfId="0" applyFont="1" applyFill="1" applyBorder="1" applyAlignment="1">
      <alignment horizontal="center" vertical="center"/>
    </xf>
    <xf numFmtId="0" fontId="14" fillId="33" borderId="38" xfId="0" applyFont="1" applyFill="1" applyBorder="1" applyAlignment="1">
      <alignment horizontal="center" vertical="center"/>
    </xf>
    <xf numFmtId="0" fontId="14" fillId="33" borderId="18" xfId="0" applyFont="1" applyFill="1" applyBorder="1" applyAlignment="1">
      <alignment horizontal="center" vertical="center"/>
    </xf>
    <xf numFmtId="0" fontId="14" fillId="4" borderId="56" xfId="0" applyFont="1" applyFill="1" applyBorder="1" applyAlignment="1">
      <alignment horizontal="center" vertical="center"/>
    </xf>
    <xf numFmtId="0" fontId="14" fillId="4" borderId="55" xfId="0" applyFont="1" applyFill="1" applyBorder="1" applyAlignment="1">
      <alignment horizontal="center" vertical="center"/>
    </xf>
    <xf numFmtId="0" fontId="14" fillId="4" borderId="38" xfId="0" applyFont="1" applyFill="1" applyBorder="1" applyAlignment="1">
      <alignment horizontal="center" vertical="center"/>
    </xf>
    <xf numFmtId="0" fontId="14" fillId="4" borderId="18" xfId="0" applyFont="1" applyFill="1" applyBorder="1" applyAlignment="1">
      <alignment horizontal="center" vertical="center"/>
    </xf>
    <xf numFmtId="0" fontId="14" fillId="29" borderId="54" xfId="0" applyFont="1" applyFill="1" applyBorder="1" applyAlignment="1">
      <alignment horizontal="center" vertical="center"/>
    </xf>
    <xf numFmtId="0" fontId="14" fillId="29" borderId="56" xfId="0" applyFont="1" applyFill="1" applyBorder="1" applyAlignment="1">
      <alignment horizontal="center" vertical="center"/>
    </xf>
    <xf numFmtId="0" fontId="14" fillId="29" borderId="55" xfId="0" applyFont="1" applyFill="1" applyBorder="1" applyAlignment="1">
      <alignment horizontal="center" vertical="center"/>
    </xf>
    <xf numFmtId="0" fontId="14" fillId="29" borderId="53" xfId="0" applyFont="1" applyFill="1" applyBorder="1" applyAlignment="1">
      <alignment horizontal="center" vertical="center"/>
    </xf>
    <xf numFmtId="0" fontId="14" fillId="29" borderId="38" xfId="0" applyFont="1" applyFill="1" applyBorder="1" applyAlignment="1">
      <alignment horizontal="center" vertical="center"/>
    </xf>
    <xf numFmtId="0" fontId="14" fillId="29" borderId="18" xfId="0" applyFont="1" applyFill="1" applyBorder="1" applyAlignment="1">
      <alignment horizontal="center" vertical="center"/>
    </xf>
    <xf numFmtId="0" fontId="14" fillId="30" borderId="53" xfId="0" applyFont="1" applyFill="1" applyBorder="1" applyAlignment="1">
      <alignment horizontal="center" vertical="center"/>
    </xf>
    <xf numFmtId="0" fontId="14" fillId="30" borderId="18" xfId="0" applyFont="1" applyFill="1" applyBorder="1" applyAlignment="1">
      <alignment horizontal="center" vertical="center"/>
    </xf>
    <xf numFmtId="0" fontId="14" fillId="5" borderId="53" xfId="0" applyFont="1" applyFill="1" applyBorder="1" applyAlignment="1">
      <alignment horizontal="center" vertical="center"/>
    </xf>
    <xf numFmtId="0" fontId="14" fillId="5" borderId="38" xfId="0" applyFont="1" applyFill="1" applyBorder="1" applyAlignment="1">
      <alignment horizontal="center" vertical="center"/>
    </xf>
    <xf numFmtId="0" fontId="14" fillId="5" borderId="18" xfId="0" applyFont="1" applyFill="1" applyBorder="1" applyAlignment="1">
      <alignment horizontal="center" vertical="center"/>
    </xf>
    <xf numFmtId="0" fontId="14" fillId="34" borderId="56" xfId="0" applyFont="1" applyFill="1" applyBorder="1" applyAlignment="1">
      <alignment horizontal="center" vertical="center"/>
    </xf>
    <xf numFmtId="0" fontId="14" fillId="34" borderId="55" xfId="0" applyFont="1" applyFill="1" applyBorder="1" applyAlignment="1">
      <alignment horizontal="center" vertical="center"/>
    </xf>
    <xf numFmtId="0" fontId="14" fillId="34" borderId="38" xfId="0" applyFont="1" applyFill="1" applyBorder="1" applyAlignment="1">
      <alignment horizontal="center" vertical="center"/>
    </xf>
    <xf numFmtId="0" fontId="14" fillId="34" borderId="18" xfId="0" applyFont="1" applyFill="1" applyBorder="1" applyAlignment="1">
      <alignment horizontal="center" vertical="center"/>
    </xf>
    <xf numFmtId="0" fontId="14" fillId="6" borderId="36" xfId="0" applyFont="1" applyFill="1" applyBorder="1" applyAlignment="1">
      <alignment horizontal="center" vertical="center" wrapText="1"/>
    </xf>
    <xf numFmtId="0" fontId="14" fillId="6" borderId="37" xfId="0" applyFont="1" applyFill="1" applyBorder="1" applyAlignment="1">
      <alignment horizontal="center" vertical="center" wrapText="1"/>
    </xf>
    <xf numFmtId="0" fontId="14" fillId="3" borderId="16" xfId="0" applyFont="1" applyFill="1" applyBorder="1" applyAlignment="1">
      <alignment horizontal="center" vertical="center" wrapText="1"/>
    </xf>
    <xf numFmtId="0" fontId="14" fillId="3" borderId="100" xfId="0" applyFont="1" applyFill="1" applyBorder="1" applyAlignment="1">
      <alignment horizontal="center" vertical="center" wrapText="1"/>
    </xf>
    <xf numFmtId="0" fontId="14" fillId="33" borderId="50" xfId="0" applyFont="1" applyFill="1" applyBorder="1" applyAlignment="1">
      <alignment horizontal="center" vertical="center"/>
    </xf>
    <xf numFmtId="0" fontId="14" fillId="30" borderId="50" xfId="0" applyFont="1" applyFill="1" applyBorder="1" applyAlignment="1">
      <alignment horizontal="center" vertical="center" wrapText="1"/>
    </xf>
    <xf numFmtId="0" fontId="14" fillId="5" borderId="50" xfId="0" applyFont="1" applyFill="1" applyBorder="1" applyAlignment="1">
      <alignment horizontal="center" vertical="center" wrapText="1"/>
    </xf>
    <xf numFmtId="0" fontId="14" fillId="5" borderId="40" xfId="0" applyFont="1" applyFill="1" applyBorder="1" applyAlignment="1">
      <alignment horizontal="center" vertical="center" wrapText="1"/>
    </xf>
    <xf numFmtId="164" fontId="13" fillId="0" borderId="36" xfId="0" applyNumberFormat="1" applyFont="1" applyBorder="1" applyAlignment="1">
      <alignment horizontal="center" vertical="center"/>
    </xf>
    <xf numFmtId="0" fontId="13" fillId="0" borderId="37" xfId="0" applyFont="1" applyBorder="1" applyAlignment="1">
      <alignment horizontal="center" vertical="center"/>
    </xf>
    <xf numFmtId="0" fontId="13" fillId="0" borderId="34" xfId="0" applyFont="1" applyBorder="1" applyAlignment="1">
      <alignment horizontal="center" vertical="center"/>
    </xf>
    <xf numFmtId="0" fontId="5" fillId="11" borderId="36" xfId="0" applyFont="1" applyFill="1" applyBorder="1" applyAlignment="1">
      <alignment horizontal="center" vertical="center" wrapText="1"/>
    </xf>
    <xf numFmtId="0" fontId="5" fillId="11" borderId="34" xfId="0" applyFont="1" applyFill="1" applyBorder="1" applyAlignment="1">
      <alignment horizontal="center" vertical="center" wrapText="1"/>
    </xf>
    <xf numFmtId="0" fontId="14" fillId="35" borderId="34" xfId="0" applyFont="1" applyFill="1" applyBorder="1" applyAlignment="1">
      <alignment horizontal="center" vertical="center" wrapText="1"/>
    </xf>
    <xf numFmtId="0" fontId="14" fillId="23" borderId="34" xfId="0" applyFont="1" applyFill="1" applyBorder="1" applyAlignment="1">
      <alignment horizontal="center" vertical="center" wrapText="1"/>
    </xf>
    <xf numFmtId="0" fontId="14" fillId="0" borderId="34" xfId="0" applyFont="1" applyBorder="1" applyAlignment="1">
      <alignment horizontal="center" vertical="center" wrapText="1"/>
    </xf>
    <xf numFmtId="164" fontId="13" fillId="0" borderId="36" xfId="47" applyNumberFormat="1" applyFont="1" applyBorder="1" applyAlignment="1">
      <alignment horizontal="center" vertical="center"/>
    </xf>
    <xf numFmtId="164" fontId="13" fillId="0" borderId="37" xfId="47" applyNumberFormat="1" applyFont="1" applyBorder="1" applyAlignment="1">
      <alignment horizontal="center" vertical="center"/>
    </xf>
    <xf numFmtId="164" fontId="13" fillId="0" borderId="34" xfId="47" applyNumberFormat="1" applyFont="1" applyBorder="1" applyAlignment="1">
      <alignment horizontal="center" vertical="center"/>
    </xf>
    <xf numFmtId="0" fontId="14" fillId="0" borderId="34" xfId="0" applyFont="1" applyBorder="1" applyAlignment="1">
      <alignment horizontal="center" vertical="center"/>
    </xf>
    <xf numFmtId="0" fontId="14" fillId="3" borderId="39" xfId="0" applyFont="1" applyFill="1" applyBorder="1" applyAlignment="1">
      <alignment horizontal="center" vertical="center"/>
    </xf>
    <xf numFmtId="0" fontId="14" fillId="3" borderId="50" xfId="0" applyFont="1" applyFill="1" applyBorder="1" applyAlignment="1">
      <alignment horizontal="center" vertical="center"/>
    </xf>
    <xf numFmtId="0" fontId="14" fillId="33" borderId="39" xfId="0" applyFont="1" applyFill="1" applyBorder="1" applyAlignment="1">
      <alignment horizontal="center" vertical="center"/>
    </xf>
    <xf numFmtId="0" fontId="14" fillId="33" borderId="40" xfId="0" applyFont="1" applyFill="1" applyBorder="1" applyAlignment="1">
      <alignment horizontal="center" vertical="center"/>
    </xf>
    <xf numFmtId="0" fontId="14" fillId="30" borderId="39" xfId="0" applyFont="1" applyFill="1" applyBorder="1" applyAlignment="1">
      <alignment horizontal="center" vertical="center"/>
    </xf>
    <xf numFmtId="0" fontId="14" fillId="30" borderId="40" xfId="0" applyFont="1" applyFill="1" applyBorder="1" applyAlignment="1">
      <alignment horizontal="center" vertical="center"/>
    </xf>
    <xf numFmtId="0" fontId="14" fillId="5" borderId="39" xfId="0" applyFont="1" applyFill="1" applyBorder="1" applyAlignment="1">
      <alignment horizontal="center" vertical="center"/>
    </xf>
    <xf numFmtId="0" fontId="14" fillId="5" borderId="50" xfId="0" applyFont="1" applyFill="1" applyBorder="1" applyAlignment="1">
      <alignment horizontal="center" vertical="center"/>
    </xf>
    <xf numFmtId="0" fontId="14" fillId="5" borderId="40" xfId="0" applyFont="1" applyFill="1" applyBorder="1" applyAlignment="1">
      <alignment horizontal="center" vertical="center"/>
    </xf>
    <xf numFmtId="0" fontId="14" fillId="6" borderId="34" xfId="0" applyFont="1" applyFill="1" applyBorder="1" applyAlignment="1">
      <alignment horizontal="center" vertical="center" wrapText="1"/>
    </xf>
    <xf numFmtId="0" fontId="14" fillId="3" borderId="78" xfId="0" applyFont="1" applyFill="1" applyBorder="1" applyAlignment="1">
      <alignment horizontal="center" vertical="center" wrapText="1"/>
    </xf>
    <xf numFmtId="164" fontId="13" fillId="0" borderId="37" xfId="0" applyNumberFormat="1" applyFont="1" applyBorder="1" applyAlignment="1">
      <alignment horizontal="center" vertical="center"/>
    </xf>
    <xf numFmtId="164" fontId="13" fillId="0" borderId="34" xfId="0" applyNumberFormat="1" applyFont="1" applyBorder="1" applyAlignment="1">
      <alignment horizontal="center" vertical="center"/>
    </xf>
    <xf numFmtId="164" fontId="13" fillId="0" borderId="55" xfId="0" applyNumberFormat="1" applyFont="1" applyBorder="1" applyAlignment="1">
      <alignment horizontal="center" vertical="center"/>
    </xf>
    <xf numFmtId="164" fontId="13" fillId="0" borderId="152" xfId="0" applyNumberFormat="1" applyFont="1" applyBorder="1" applyAlignment="1">
      <alignment horizontal="center" vertical="center"/>
    </xf>
    <xf numFmtId="164" fontId="13" fillId="0" borderId="18" xfId="0" applyNumberFormat="1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55" xfId="0" applyFont="1" applyBorder="1" applyAlignment="1">
      <alignment horizontal="center" vertical="center"/>
    </xf>
    <xf numFmtId="0" fontId="2" fillId="0" borderId="53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 wrapText="1"/>
    </xf>
    <xf numFmtId="0" fontId="2" fillId="0" borderId="37" xfId="0" applyFont="1" applyBorder="1" applyAlignment="1">
      <alignment horizontal="center" vertical="center" wrapText="1"/>
    </xf>
    <xf numFmtId="164" fontId="6" fillId="0" borderId="36" xfId="47" applyNumberFormat="1" applyFont="1" applyBorder="1" applyAlignment="1">
      <alignment horizontal="center" vertical="center"/>
    </xf>
    <xf numFmtId="164" fontId="6" fillId="0" borderId="37" xfId="47" applyNumberFormat="1" applyFont="1" applyBorder="1" applyAlignment="1">
      <alignment horizontal="center" vertical="center"/>
    </xf>
    <xf numFmtId="164" fontId="6" fillId="0" borderId="34" xfId="47" applyNumberFormat="1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 wrapText="1"/>
    </xf>
    <xf numFmtId="0" fontId="2" fillId="0" borderId="36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29" borderId="54" xfId="0" applyFont="1" applyFill="1" applyBorder="1" applyAlignment="1">
      <alignment horizontal="center" vertical="center"/>
    </xf>
    <xf numFmtId="0" fontId="2" fillId="29" borderId="56" xfId="0" applyFont="1" applyFill="1" applyBorder="1" applyAlignment="1">
      <alignment horizontal="center" vertical="center"/>
    </xf>
    <xf numFmtId="0" fontId="2" fillId="29" borderId="55" xfId="0" applyFont="1" applyFill="1" applyBorder="1" applyAlignment="1">
      <alignment horizontal="center" vertical="center"/>
    </xf>
    <xf numFmtId="0" fontId="2" fillId="29" borderId="53" xfId="0" applyFont="1" applyFill="1" applyBorder="1" applyAlignment="1">
      <alignment horizontal="center" vertical="center"/>
    </xf>
    <xf numFmtId="0" fontId="2" fillId="29" borderId="38" xfId="0" applyFont="1" applyFill="1" applyBorder="1" applyAlignment="1">
      <alignment horizontal="center" vertical="center"/>
    </xf>
    <xf numFmtId="0" fontId="2" fillId="29" borderId="18" xfId="0" applyFont="1" applyFill="1" applyBorder="1" applyAlignment="1">
      <alignment horizontal="center" vertical="center"/>
    </xf>
    <xf numFmtId="164" fontId="2" fillId="0" borderId="53" xfId="47" applyNumberFormat="1" applyFont="1" applyFill="1" applyBorder="1" applyAlignment="1">
      <alignment horizontal="center"/>
    </xf>
    <xf numFmtId="164" fontId="2" fillId="0" borderId="50" xfId="47" applyNumberFormat="1" applyFont="1" applyFill="1" applyBorder="1" applyAlignment="1">
      <alignment horizontal="center"/>
    </xf>
    <xf numFmtId="164" fontId="2" fillId="0" borderId="40" xfId="47" applyNumberFormat="1" applyFont="1" applyFill="1" applyBorder="1" applyAlignment="1">
      <alignment horizontal="center"/>
    </xf>
    <xf numFmtId="164" fontId="2" fillId="0" borderId="101" xfId="47" applyNumberFormat="1" applyFont="1" applyBorder="1" applyAlignment="1">
      <alignment horizontal="center" vertical="center"/>
    </xf>
    <xf numFmtId="164" fontId="2" fillId="0" borderId="71" xfId="47" applyNumberFormat="1" applyFont="1" applyBorder="1" applyAlignment="1">
      <alignment horizontal="center" vertical="center"/>
    </xf>
    <xf numFmtId="164" fontId="2" fillId="0" borderId="102" xfId="47" applyNumberFormat="1" applyFont="1" applyBorder="1" applyAlignment="1">
      <alignment horizontal="center" vertical="center"/>
    </xf>
    <xf numFmtId="164" fontId="2" fillId="0" borderId="39" xfId="0" applyNumberFormat="1" applyFont="1" applyBorder="1" applyAlignment="1">
      <alignment horizontal="center"/>
    </xf>
    <xf numFmtId="164" fontId="2" fillId="0" borderId="50" xfId="0" applyNumberFormat="1" applyFont="1" applyBorder="1" applyAlignment="1">
      <alignment horizontal="center"/>
    </xf>
    <xf numFmtId="164" fontId="2" fillId="0" borderId="40" xfId="0" applyNumberFormat="1" applyFont="1" applyBorder="1" applyAlignment="1">
      <alignment horizontal="center"/>
    </xf>
    <xf numFmtId="0" fontId="2" fillId="6" borderId="36" xfId="0" applyFont="1" applyFill="1" applyBorder="1" applyAlignment="1">
      <alignment horizontal="center" vertical="center" wrapText="1"/>
    </xf>
    <xf numFmtId="0" fontId="2" fillId="6" borderId="37" xfId="0" applyFont="1" applyFill="1" applyBorder="1" applyAlignment="1">
      <alignment horizontal="center" vertical="center" wrapText="1"/>
    </xf>
    <xf numFmtId="0" fontId="2" fillId="5" borderId="50" xfId="0" applyFont="1" applyFill="1" applyBorder="1" applyAlignment="1">
      <alignment horizontal="center" vertical="center" wrapText="1"/>
    </xf>
    <xf numFmtId="0" fontId="16" fillId="9" borderId="36" xfId="0" applyFont="1" applyFill="1" applyBorder="1" applyAlignment="1">
      <alignment horizontal="center" vertical="center" wrapText="1"/>
    </xf>
    <xf numFmtId="0" fontId="16" fillId="9" borderId="37" xfId="0" applyFont="1" applyFill="1" applyBorder="1" applyAlignment="1">
      <alignment horizontal="center" vertical="center" wrapText="1"/>
    </xf>
    <xf numFmtId="0" fontId="2" fillId="34" borderId="56" xfId="0" applyFont="1" applyFill="1" applyBorder="1" applyAlignment="1">
      <alignment horizontal="center" vertical="center"/>
    </xf>
    <xf numFmtId="0" fontId="2" fillId="34" borderId="55" xfId="0" applyFont="1" applyFill="1" applyBorder="1" applyAlignment="1">
      <alignment horizontal="center" vertical="center"/>
    </xf>
    <xf numFmtId="0" fontId="2" fillId="34" borderId="38" xfId="0" applyFont="1" applyFill="1" applyBorder="1" applyAlignment="1">
      <alignment horizontal="center" vertical="center"/>
    </xf>
    <xf numFmtId="0" fontId="2" fillId="34" borderId="18" xfId="0" applyFont="1" applyFill="1" applyBorder="1" applyAlignment="1">
      <alignment horizontal="center" vertical="center"/>
    </xf>
    <xf numFmtId="0" fontId="2" fillId="3" borderId="39" xfId="0" applyFont="1" applyFill="1" applyBorder="1" applyAlignment="1">
      <alignment horizontal="center" vertical="center"/>
    </xf>
    <xf numFmtId="0" fontId="2" fillId="3" borderId="50" xfId="0" applyFont="1" applyFill="1" applyBorder="1" applyAlignment="1">
      <alignment horizontal="center" vertical="center"/>
    </xf>
    <xf numFmtId="0" fontId="2" fillId="3" borderId="40" xfId="0" applyFont="1" applyFill="1" applyBorder="1" applyAlignment="1">
      <alignment horizontal="center" vertical="center"/>
    </xf>
    <xf numFmtId="164" fontId="0" fillId="0" borderId="39" xfId="0" applyNumberFormat="1" applyBorder="1" applyAlignment="1">
      <alignment horizontal="center"/>
    </xf>
    <xf numFmtId="164" fontId="0" fillId="0" borderId="50" xfId="0" applyNumberFormat="1" applyBorder="1" applyAlignment="1">
      <alignment horizontal="center"/>
    </xf>
    <xf numFmtId="164" fontId="0" fillId="0" borderId="40" xfId="0" applyNumberFormat="1" applyBorder="1" applyAlignment="1">
      <alignment horizontal="center"/>
    </xf>
    <xf numFmtId="0" fontId="2" fillId="30" borderId="39" xfId="0" applyFont="1" applyFill="1" applyBorder="1" applyAlignment="1">
      <alignment horizontal="center" vertical="center" wrapText="1"/>
    </xf>
    <xf numFmtId="0" fontId="2" fillId="30" borderId="50" xfId="0" applyFont="1" applyFill="1" applyBorder="1" applyAlignment="1">
      <alignment horizontal="center" vertical="center" wrapText="1"/>
    </xf>
    <xf numFmtId="0" fontId="2" fillId="5" borderId="40" xfId="0" applyFont="1" applyFill="1" applyBorder="1" applyAlignment="1">
      <alignment horizontal="center" vertical="center" wrapText="1"/>
    </xf>
    <xf numFmtId="0" fontId="2" fillId="3" borderId="78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2" fillId="3" borderId="100" xfId="0" applyFont="1" applyFill="1" applyBorder="1" applyAlignment="1">
      <alignment horizontal="center" vertical="center" wrapText="1"/>
    </xf>
    <xf numFmtId="0" fontId="2" fillId="33" borderId="39" xfId="0" applyFont="1" applyFill="1" applyBorder="1" applyAlignment="1">
      <alignment horizontal="center" vertical="center"/>
    </xf>
    <xf numFmtId="0" fontId="2" fillId="33" borderId="50" xfId="0" applyFont="1" applyFill="1" applyBorder="1" applyAlignment="1">
      <alignment horizontal="center" vertical="center"/>
    </xf>
    <xf numFmtId="0" fontId="2" fillId="33" borderId="40" xfId="0" applyFont="1" applyFill="1" applyBorder="1" applyAlignment="1">
      <alignment horizontal="center" vertical="center"/>
    </xf>
    <xf numFmtId="0" fontId="2" fillId="4" borderId="56" xfId="0" applyFont="1" applyFill="1" applyBorder="1" applyAlignment="1">
      <alignment horizontal="center" vertical="center"/>
    </xf>
    <xf numFmtId="0" fontId="2" fillId="4" borderId="55" xfId="0" applyFont="1" applyFill="1" applyBorder="1" applyAlignment="1">
      <alignment horizontal="center" vertical="center"/>
    </xf>
    <xf numFmtId="0" fontId="2" fillId="4" borderId="38" xfId="0" applyFont="1" applyFill="1" applyBorder="1" applyAlignment="1">
      <alignment horizontal="center" vertical="center"/>
    </xf>
    <xf numFmtId="0" fontId="2" fillId="4" borderId="18" xfId="0" applyFont="1" applyFill="1" applyBorder="1" applyAlignment="1">
      <alignment horizontal="center" vertical="center"/>
    </xf>
    <xf numFmtId="0" fontId="2" fillId="30" borderId="39" xfId="0" applyFont="1" applyFill="1" applyBorder="1" applyAlignment="1">
      <alignment horizontal="center" vertical="center"/>
    </xf>
    <xf numFmtId="0" fontId="2" fillId="30" borderId="40" xfId="0" applyFont="1" applyFill="1" applyBorder="1" applyAlignment="1">
      <alignment horizontal="center" vertical="center"/>
    </xf>
    <xf numFmtId="0" fontId="2" fillId="5" borderId="39" xfId="0" applyFont="1" applyFill="1" applyBorder="1" applyAlignment="1">
      <alignment horizontal="center" vertical="center"/>
    </xf>
    <xf numFmtId="0" fontId="2" fillId="5" borderId="50" xfId="0" applyFont="1" applyFill="1" applyBorder="1" applyAlignment="1">
      <alignment horizontal="center" vertical="center"/>
    </xf>
    <xf numFmtId="0" fontId="2" fillId="5" borderId="40" xfId="0" applyFont="1" applyFill="1" applyBorder="1" applyAlignment="1">
      <alignment horizontal="center" vertical="center"/>
    </xf>
    <xf numFmtId="0" fontId="2" fillId="28" borderId="54" xfId="0" applyFont="1" applyFill="1" applyBorder="1" applyAlignment="1">
      <alignment horizontal="center" vertical="center"/>
    </xf>
    <xf numFmtId="0" fontId="2" fillId="28" borderId="56" xfId="0" applyFont="1" applyFill="1" applyBorder="1" applyAlignment="1">
      <alignment horizontal="center" vertical="center"/>
    </xf>
    <xf numFmtId="0" fontId="2" fillId="28" borderId="55" xfId="0" applyFont="1" applyFill="1" applyBorder="1" applyAlignment="1">
      <alignment horizontal="center" vertical="center"/>
    </xf>
    <xf numFmtId="0" fontId="2" fillId="28" borderId="53" xfId="0" applyFont="1" applyFill="1" applyBorder="1" applyAlignment="1">
      <alignment horizontal="center" vertical="center"/>
    </xf>
    <xf numFmtId="0" fontId="2" fillId="28" borderId="38" xfId="0" applyFont="1" applyFill="1" applyBorder="1" applyAlignment="1">
      <alignment horizontal="center" vertical="center"/>
    </xf>
    <xf numFmtId="0" fontId="2" fillId="28" borderId="18" xfId="0" applyFont="1" applyFill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0" fillId="20" borderId="31" xfId="0" applyFont="1" applyFill="1" applyBorder="1" applyAlignment="1">
      <alignment horizontal="center" vertical="center" wrapText="1"/>
    </xf>
    <xf numFmtId="0" fontId="20" fillId="20" borderId="33" xfId="0" applyFont="1" applyFill="1" applyBorder="1" applyAlignment="1">
      <alignment horizontal="center" vertical="center" wrapText="1"/>
    </xf>
    <xf numFmtId="0" fontId="20" fillId="20" borderId="69" xfId="0" applyFont="1" applyFill="1" applyBorder="1" applyAlignment="1">
      <alignment horizontal="center" vertical="center" wrapText="1"/>
    </xf>
    <xf numFmtId="0" fontId="20" fillId="20" borderId="64" xfId="0" applyFont="1" applyFill="1" applyBorder="1" applyAlignment="1">
      <alignment horizontal="center" vertical="center" wrapText="1"/>
    </xf>
    <xf numFmtId="0" fontId="20" fillId="8" borderId="70" xfId="0" applyFont="1" applyFill="1" applyBorder="1" applyAlignment="1">
      <alignment horizontal="center" vertical="center" wrapText="1"/>
    </xf>
    <xf numFmtId="0" fontId="20" fillId="8" borderId="126" xfId="0" applyFont="1" applyFill="1" applyBorder="1" applyAlignment="1">
      <alignment horizontal="center" vertical="center" wrapText="1"/>
    </xf>
    <xf numFmtId="0" fontId="20" fillId="4" borderId="31" xfId="0" applyFont="1" applyFill="1" applyBorder="1" applyAlignment="1">
      <alignment horizontal="center" vertical="center" wrapText="1"/>
    </xf>
    <xf numFmtId="0" fontId="20" fillId="4" borderId="33" xfId="0" applyFont="1" applyFill="1" applyBorder="1" applyAlignment="1">
      <alignment horizontal="center" vertical="center" wrapText="1"/>
    </xf>
    <xf numFmtId="0" fontId="20" fillId="4" borderId="69" xfId="0" applyFont="1" applyFill="1" applyBorder="1" applyAlignment="1">
      <alignment horizontal="center" vertical="center" wrapText="1"/>
    </xf>
    <xf numFmtId="0" fontId="20" fillId="4" borderId="64" xfId="0" applyFont="1" applyFill="1" applyBorder="1" applyAlignment="1">
      <alignment horizontal="center" vertical="center" wrapText="1"/>
    </xf>
    <xf numFmtId="0" fontId="0" fillId="0" borderId="36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164" fontId="6" fillId="0" borderId="36" xfId="47" applyNumberFormat="1" applyFont="1" applyFill="1" applyBorder="1" applyAlignment="1">
      <alignment horizontal="center" vertical="center" wrapText="1"/>
    </xf>
    <xf numFmtId="164" fontId="6" fillId="0" borderId="37" xfId="47" applyNumberFormat="1" applyFont="1" applyFill="1" applyBorder="1" applyAlignment="1">
      <alignment horizontal="center" vertical="center" wrapText="1"/>
    </xf>
    <xf numFmtId="164" fontId="6" fillId="0" borderId="34" xfId="47" applyNumberFormat="1" applyFont="1" applyFill="1" applyBorder="1" applyAlignment="1">
      <alignment horizontal="center" vertical="center" wrapText="1"/>
    </xf>
    <xf numFmtId="0" fontId="20" fillId="8" borderId="31" xfId="0" applyFont="1" applyFill="1" applyBorder="1" applyAlignment="1">
      <alignment horizontal="center" vertical="center" wrapText="1"/>
    </xf>
    <xf numFmtId="0" fontId="20" fillId="8" borderId="33" xfId="0" applyFont="1" applyFill="1" applyBorder="1" applyAlignment="1">
      <alignment horizontal="center" vertical="center" wrapText="1"/>
    </xf>
    <xf numFmtId="0" fontId="20" fillId="8" borderId="69" xfId="0" applyFont="1" applyFill="1" applyBorder="1" applyAlignment="1">
      <alignment horizontal="center" vertical="center" wrapText="1"/>
    </xf>
    <xf numFmtId="0" fontId="20" fillId="8" borderId="64" xfId="0" applyFont="1" applyFill="1" applyBorder="1" applyAlignment="1">
      <alignment horizontal="center" vertical="center" wrapText="1"/>
    </xf>
    <xf numFmtId="164" fontId="2" fillId="0" borderId="36" xfId="47" applyNumberFormat="1" applyFont="1" applyBorder="1" applyAlignment="1">
      <alignment horizontal="center" vertical="center"/>
    </xf>
    <xf numFmtId="164" fontId="2" fillId="0" borderId="37" xfId="47" applyNumberFormat="1" applyFont="1" applyBorder="1" applyAlignment="1">
      <alignment horizontal="center" vertical="center"/>
    </xf>
    <xf numFmtId="164" fontId="2" fillId="0" borderId="34" xfId="47" applyNumberFormat="1" applyFont="1" applyBorder="1" applyAlignment="1">
      <alignment horizontal="center" vertical="center"/>
    </xf>
    <xf numFmtId="0" fontId="16" fillId="9" borderId="34" xfId="0" applyFont="1" applyFill="1" applyBorder="1" applyAlignment="1">
      <alignment horizontal="center" vertical="center" wrapText="1"/>
    </xf>
    <xf numFmtId="0" fontId="2" fillId="6" borderId="34" xfId="0" applyFont="1" applyFill="1" applyBorder="1" applyAlignment="1">
      <alignment horizontal="center" vertical="center" wrapText="1"/>
    </xf>
    <xf numFmtId="164" fontId="23" fillId="0" borderId="39" xfId="0" applyNumberFormat="1" applyFont="1" applyBorder="1" applyAlignment="1">
      <alignment horizontal="center" vertical="center"/>
    </xf>
    <xf numFmtId="164" fontId="23" fillId="0" borderId="50" xfId="0" applyNumberFormat="1" applyFont="1" applyBorder="1" applyAlignment="1">
      <alignment horizontal="center" vertical="center"/>
    </xf>
    <xf numFmtId="164" fontId="23" fillId="0" borderId="40" xfId="0" applyNumberFormat="1" applyFont="1" applyBorder="1" applyAlignment="1">
      <alignment horizontal="center" vertical="center"/>
    </xf>
    <xf numFmtId="0" fontId="2" fillId="5" borderId="53" xfId="0" applyFont="1" applyFill="1" applyBorder="1" applyAlignment="1">
      <alignment horizontal="center" vertical="center"/>
    </xf>
    <xf numFmtId="0" fontId="2" fillId="5" borderId="38" xfId="0" applyFont="1" applyFill="1" applyBorder="1" applyAlignment="1">
      <alignment horizontal="center" vertical="center"/>
    </xf>
    <xf numFmtId="0" fontId="2" fillId="5" borderId="18" xfId="0" applyFont="1" applyFill="1" applyBorder="1" applyAlignment="1">
      <alignment horizontal="center" vertical="center"/>
    </xf>
    <xf numFmtId="0" fontId="2" fillId="3" borderId="53" xfId="0" applyFont="1" applyFill="1" applyBorder="1" applyAlignment="1">
      <alignment horizontal="center" vertical="center"/>
    </xf>
    <xf numFmtId="0" fontId="2" fillId="3" borderId="38" xfId="0" applyFont="1" applyFill="1" applyBorder="1" applyAlignment="1">
      <alignment horizontal="center" vertical="center"/>
    </xf>
    <xf numFmtId="0" fontId="2" fillId="3" borderId="18" xfId="0" applyFont="1" applyFill="1" applyBorder="1" applyAlignment="1">
      <alignment horizontal="center" vertical="center"/>
    </xf>
    <xf numFmtId="0" fontId="2" fillId="33" borderId="53" xfId="0" applyFont="1" applyFill="1" applyBorder="1" applyAlignment="1">
      <alignment horizontal="center" vertical="center"/>
    </xf>
    <xf numFmtId="0" fontId="2" fillId="33" borderId="38" xfId="0" applyFont="1" applyFill="1" applyBorder="1" applyAlignment="1">
      <alignment horizontal="center" vertical="center"/>
    </xf>
    <xf numFmtId="0" fontId="2" fillId="33" borderId="18" xfId="0" applyFont="1" applyFill="1" applyBorder="1" applyAlignment="1">
      <alignment horizontal="center" vertical="center"/>
    </xf>
    <xf numFmtId="0" fontId="2" fillId="30" borderId="53" xfId="0" applyFont="1" applyFill="1" applyBorder="1" applyAlignment="1">
      <alignment horizontal="center" vertical="center"/>
    </xf>
    <xf numFmtId="0" fontId="2" fillId="30" borderId="18" xfId="0" applyFont="1" applyFill="1" applyBorder="1" applyAlignment="1">
      <alignment horizontal="center" vertical="center"/>
    </xf>
    <xf numFmtId="0" fontId="2" fillId="37" borderId="36" xfId="0" applyFont="1" applyFill="1" applyBorder="1" applyAlignment="1">
      <alignment horizontal="center" vertical="center"/>
    </xf>
    <xf numFmtId="0" fontId="2" fillId="37" borderId="37" xfId="0" applyFont="1" applyFill="1" applyBorder="1" applyAlignment="1">
      <alignment horizontal="center" vertical="center"/>
    </xf>
    <xf numFmtId="0" fontId="2" fillId="37" borderId="34" xfId="0" applyFont="1" applyFill="1" applyBorder="1" applyAlignment="1">
      <alignment horizontal="center" vertical="center"/>
    </xf>
    <xf numFmtId="0" fontId="2" fillId="18" borderId="36" xfId="0" applyFont="1" applyFill="1" applyBorder="1" applyAlignment="1">
      <alignment horizontal="center" vertical="center"/>
    </xf>
    <xf numFmtId="0" fontId="2" fillId="18" borderId="37" xfId="0" applyFont="1" applyFill="1" applyBorder="1" applyAlignment="1">
      <alignment horizontal="center" vertical="center"/>
    </xf>
    <xf numFmtId="0" fontId="2" fillId="18" borderId="34" xfId="0" applyFont="1" applyFill="1" applyBorder="1" applyAlignment="1">
      <alignment horizontal="center" vertical="center"/>
    </xf>
    <xf numFmtId="0" fontId="2" fillId="27" borderId="36" xfId="0" applyFont="1" applyFill="1" applyBorder="1" applyAlignment="1">
      <alignment horizontal="center" vertical="center"/>
    </xf>
    <xf numFmtId="0" fontId="2" fillId="27" borderId="37" xfId="0" applyFont="1" applyFill="1" applyBorder="1" applyAlignment="1">
      <alignment horizontal="center" vertical="center"/>
    </xf>
    <xf numFmtId="0" fontId="2" fillId="27" borderId="34" xfId="0" applyFont="1" applyFill="1" applyBorder="1" applyAlignment="1">
      <alignment horizontal="center" vertical="center"/>
    </xf>
    <xf numFmtId="0" fontId="2" fillId="24" borderId="36" xfId="0" applyFont="1" applyFill="1" applyBorder="1" applyAlignment="1">
      <alignment horizontal="center" vertical="center"/>
    </xf>
    <xf numFmtId="0" fontId="2" fillId="24" borderId="34" xfId="0" applyFont="1" applyFill="1" applyBorder="1" applyAlignment="1">
      <alignment horizontal="center" vertical="center"/>
    </xf>
    <xf numFmtId="0" fontId="2" fillId="26" borderId="36" xfId="0" applyFont="1" applyFill="1" applyBorder="1" applyAlignment="1">
      <alignment horizontal="center" vertical="center"/>
    </xf>
    <xf numFmtId="0" fontId="2" fillId="26" borderId="37" xfId="0" applyFont="1" applyFill="1" applyBorder="1" applyAlignment="1">
      <alignment horizontal="center" vertical="center"/>
    </xf>
    <xf numFmtId="0" fontId="2" fillId="26" borderId="34" xfId="0" applyFont="1" applyFill="1" applyBorder="1" applyAlignment="1">
      <alignment horizontal="center" vertical="center"/>
    </xf>
    <xf numFmtId="0" fontId="2" fillId="22" borderId="36" xfId="0" applyFont="1" applyFill="1" applyBorder="1" applyAlignment="1">
      <alignment horizontal="center" vertical="center"/>
    </xf>
    <xf numFmtId="0" fontId="2" fillId="22" borderId="37" xfId="0" applyFont="1" applyFill="1" applyBorder="1" applyAlignment="1">
      <alignment horizontal="center" vertical="center"/>
    </xf>
    <xf numFmtId="0" fontId="2" fillId="22" borderId="34" xfId="0" applyFont="1" applyFill="1" applyBorder="1" applyAlignment="1">
      <alignment horizontal="center" vertical="center"/>
    </xf>
    <xf numFmtId="0" fontId="2" fillId="19" borderId="36" xfId="0" applyFont="1" applyFill="1" applyBorder="1" applyAlignment="1">
      <alignment horizontal="center" vertical="center"/>
    </xf>
    <xf numFmtId="0" fontId="2" fillId="19" borderId="37" xfId="0" applyFont="1" applyFill="1" applyBorder="1" applyAlignment="1">
      <alignment horizontal="center" vertical="center"/>
    </xf>
    <xf numFmtId="0" fontId="2" fillId="19" borderId="34" xfId="0" applyFont="1" applyFill="1" applyBorder="1" applyAlignment="1">
      <alignment horizontal="center" vertical="center"/>
    </xf>
    <xf numFmtId="0" fontId="2" fillId="38" borderId="54" xfId="0" applyFont="1" applyFill="1" applyBorder="1" applyAlignment="1">
      <alignment horizontal="center" vertical="center"/>
    </xf>
    <xf numFmtId="0" fontId="2" fillId="38" borderId="52" xfId="0" applyFont="1" applyFill="1" applyBorder="1" applyAlignment="1">
      <alignment horizontal="center" vertical="center"/>
    </xf>
    <xf numFmtId="0" fontId="2" fillId="38" borderId="53" xfId="0" applyFont="1" applyFill="1" applyBorder="1" applyAlignment="1">
      <alignment horizontal="center" vertical="center"/>
    </xf>
    <xf numFmtId="0" fontId="2" fillId="21" borderId="36" xfId="0" applyFont="1" applyFill="1" applyBorder="1" applyAlignment="1">
      <alignment horizontal="center" vertical="center"/>
    </xf>
    <xf numFmtId="0" fontId="2" fillId="21" borderId="37" xfId="0" applyFont="1" applyFill="1" applyBorder="1" applyAlignment="1">
      <alignment horizontal="center" vertical="center"/>
    </xf>
    <xf numFmtId="0" fontId="2" fillId="21" borderId="34" xfId="0" applyFont="1" applyFill="1" applyBorder="1" applyAlignment="1">
      <alignment horizontal="center" vertical="center"/>
    </xf>
    <xf numFmtId="0" fontId="2" fillId="17" borderId="36" xfId="0" applyFont="1" applyFill="1" applyBorder="1" applyAlignment="1">
      <alignment horizontal="center" vertical="center"/>
    </xf>
    <xf numFmtId="0" fontId="2" fillId="17" borderId="37" xfId="0" applyFont="1" applyFill="1" applyBorder="1" applyAlignment="1">
      <alignment horizontal="center" vertical="center"/>
    </xf>
    <xf numFmtId="0" fontId="2" fillId="17" borderId="34" xfId="0" applyFont="1" applyFill="1" applyBorder="1" applyAlignment="1">
      <alignment horizontal="center" vertical="center"/>
    </xf>
    <xf numFmtId="0" fontId="2" fillId="39" borderId="36" xfId="0" applyFont="1" applyFill="1" applyBorder="1" applyAlignment="1">
      <alignment horizontal="center" vertical="center"/>
    </xf>
    <xf numFmtId="0" fontId="2" fillId="39" borderId="37" xfId="0" applyFont="1" applyFill="1" applyBorder="1" applyAlignment="1">
      <alignment horizontal="center" vertical="center"/>
    </xf>
    <xf numFmtId="0" fontId="2" fillId="39" borderId="34" xfId="0" applyFont="1" applyFill="1" applyBorder="1" applyAlignment="1">
      <alignment horizontal="center" vertical="center"/>
    </xf>
    <xf numFmtId="0" fontId="2" fillId="31" borderId="36" xfId="0" applyFont="1" applyFill="1" applyBorder="1" applyAlignment="1">
      <alignment horizontal="center" vertical="center"/>
    </xf>
    <xf numFmtId="0" fontId="2" fillId="31" borderId="37" xfId="0" applyFont="1" applyFill="1" applyBorder="1" applyAlignment="1">
      <alignment horizontal="center" vertical="center"/>
    </xf>
    <xf numFmtId="0" fontId="2" fillId="31" borderId="34" xfId="0" applyFont="1" applyFill="1" applyBorder="1" applyAlignment="1">
      <alignment horizontal="center" vertical="center"/>
    </xf>
    <xf numFmtId="0" fontId="2" fillId="23" borderId="36" xfId="0" applyFont="1" applyFill="1" applyBorder="1" applyAlignment="1">
      <alignment horizontal="center" vertical="center"/>
    </xf>
    <xf numFmtId="0" fontId="2" fillId="23" borderId="37" xfId="0" applyFont="1" applyFill="1" applyBorder="1" applyAlignment="1">
      <alignment horizontal="center" vertical="center"/>
    </xf>
    <xf numFmtId="0" fontId="2" fillId="23" borderId="34" xfId="0" applyFont="1" applyFill="1" applyBorder="1" applyAlignment="1">
      <alignment horizontal="center" vertical="center"/>
    </xf>
  </cellXfs>
  <cellStyles count="48">
    <cellStyle name="Millares [0] 2" xfId="20"/>
    <cellStyle name="Millares [0] 2 2" xfId="29"/>
    <cellStyle name="Millares [0] 2 2 2" xfId="42"/>
    <cellStyle name="Millares [0] 2 3" xfId="37"/>
    <cellStyle name="Millares 2" xfId="3"/>
    <cellStyle name="Millares 2 2" xfId="31"/>
    <cellStyle name="Millares 2 2 2" xfId="44"/>
    <cellStyle name="Millares 2 3" xfId="34"/>
    <cellStyle name="Moneda" xfId="47" builtinId="4"/>
    <cellStyle name="Moneda 2" xfId="4"/>
    <cellStyle name="Moneda 2 2" xfId="27"/>
    <cellStyle name="Moneda 2 2 2" xfId="40"/>
    <cellStyle name="Moneda 2 3" xfId="35"/>
    <cellStyle name="Moneda 2 4" xfId="46"/>
    <cellStyle name="Moneda 3" xfId="19"/>
    <cellStyle name="Moneda 3 2" xfId="28"/>
    <cellStyle name="Moneda 3 2 2" xfId="41"/>
    <cellStyle name="Moneda 3 3" xfId="36"/>
    <cellStyle name="Moneda 4" xfId="21"/>
    <cellStyle name="Moneda 4 2" xfId="30"/>
    <cellStyle name="Moneda 4 2 2" xfId="43"/>
    <cellStyle name="Moneda 4 3" xfId="38"/>
    <cellStyle name="Moneda 5" xfId="24"/>
    <cellStyle name="Moneda 5 2" xfId="32"/>
    <cellStyle name="Moneda 5 2 2" xfId="45"/>
    <cellStyle name="Moneda 5 3" xfId="39"/>
    <cellStyle name="Moneda 6" xfId="33"/>
    <cellStyle name="Moneda 7" xfId="1"/>
    <cellStyle name="Normal" xfId="0" builtinId="0"/>
    <cellStyle name="Normal 10" xfId="5"/>
    <cellStyle name="Normal 11" xfId="7"/>
    <cellStyle name="Normal 11 2" xfId="8"/>
    <cellStyle name="Normal 2" xfId="11"/>
    <cellStyle name="Normal 2 2" xfId="13"/>
    <cellStyle name="Normal 2 2 2" xfId="14"/>
    <cellStyle name="Normal 2 2 3" xfId="22"/>
    <cellStyle name="Normal 2 3" xfId="12"/>
    <cellStyle name="Normal 2 8" xfId="10"/>
    <cellStyle name="Normal 20" xfId="2"/>
    <cellStyle name="Normal 3" xfId="17"/>
    <cellStyle name="Normal 4" xfId="18"/>
    <cellStyle name="Normal 4 4" xfId="6"/>
    <cellStyle name="Normal 5" xfId="15"/>
    <cellStyle name="Normal 5 2" xfId="25"/>
    <cellStyle name="Normal 5 2 2" xfId="26"/>
    <cellStyle name="Normal 6" xfId="16"/>
    <cellStyle name="Normal 7" xfId="23"/>
    <cellStyle name="Normal 8 2" xfId="9"/>
  </cellStyles>
  <dxfs count="0"/>
  <tableStyles count="0" defaultTableStyle="TableStyleMedium2" defaultPivotStyle="PivotStyleLight16"/>
  <colors>
    <mruColors>
      <color rgb="FFDDF69E"/>
      <color rgb="FFFCDB9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81"/>
  <sheetViews>
    <sheetView tabSelected="1" workbookViewId="0">
      <selection activeCell="D194" sqref="D194"/>
    </sheetView>
  </sheetViews>
  <sheetFormatPr baseColWidth="10" defaultRowHeight="12" x14ac:dyDescent="0.2"/>
  <cols>
    <col min="1" max="1" width="11.42578125" style="51"/>
    <col min="2" max="2" width="69.5703125" style="51" customWidth="1"/>
    <col min="3" max="3" width="17.5703125" style="51" customWidth="1"/>
    <col min="4" max="4" width="28.42578125" style="51" customWidth="1"/>
    <col min="5" max="5" width="22.140625" style="51" customWidth="1"/>
    <col min="6" max="16384" width="11.42578125" style="51"/>
  </cols>
  <sheetData>
    <row r="1" spans="1:37" x14ac:dyDescent="0.2">
      <c r="A1" s="127"/>
      <c r="B1" s="253"/>
      <c r="C1" s="253"/>
      <c r="D1" s="253"/>
      <c r="E1" s="254"/>
      <c r="F1" s="270"/>
      <c r="G1" s="270"/>
      <c r="H1" s="270"/>
      <c r="I1" s="128"/>
      <c r="J1" s="270"/>
      <c r="K1" s="270"/>
      <c r="L1" s="128"/>
      <c r="M1" s="270"/>
      <c r="N1" s="270"/>
      <c r="O1" s="270"/>
      <c r="P1" s="128"/>
      <c r="Q1" s="270"/>
      <c r="R1" s="270"/>
      <c r="S1" s="270"/>
      <c r="T1" s="128"/>
      <c r="U1" s="270"/>
      <c r="V1" s="270"/>
      <c r="W1" s="128"/>
      <c r="X1" s="270"/>
      <c r="Y1" s="270"/>
      <c r="Z1" s="128"/>
      <c r="AA1" s="270"/>
      <c r="AB1" s="270"/>
      <c r="AC1" s="270"/>
      <c r="AD1" s="270"/>
      <c r="AE1" s="270"/>
      <c r="AF1" s="128"/>
      <c r="AG1" s="270"/>
      <c r="AH1" s="270"/>
      <c r="AI1" s="128"/>
      <c r="AJ1" s="127"/>
    </row>
    <row r="2" spans="1:37" ht="12.75" thickBot="1" x14ac:dyDescent="0.25">
      <c r="A2" s="127"/>
      <c r="B2" s="253"/>
      <c r="C2" s="253"/>
      <c r="D2" s="253"/>
      <c r="E2" s="254"/>
      <c r="F2" s="270"/>
      <c r="G2" s="270"/>
      <c r="H2" s="270"/>
      <c r="I2" s="128"/>
      <c r="J2" s="270"/>
      <c r="K2" s="270"/>
      <c r="L2" s="128"/>
      <c r="M2" s="270"/>
      <c r="N2" s="270"/>
      <c r="O2" s="270"/>
      <c r="P2" s="128"/>
      <c r="Q2" s="270"/>
      <c r="R2" s="270"/>
      <c r="S2" s="270"/>
      <c r="T2" s="128"/>
      <c r="U2" s="270"/>
      <c r="V2" s="270"/>
      <c r="W2" s="128"/>
      <c r="X2" s="270"/>
      <c r="Y2" s="270"/>
      <c r="Z2" s="128"/>
      <c r="AA2" s="270"/>
      <c r="AB2" s="270"/>
      <c r="AC2" s="270"/>
      <c r="AD2" s="270"/>
      <c r="AE2" s="270"/>
      <c r="AF2" s="128"/>
      <c r="AG2" s="270"/>
      <c r="AH2" s="270"/>
      <c r="AI2" s="128"/>
      <c r="AJ2" s="127"/>
    </row>
    <row r="3" spans="1:37" ht="12.75" thickBot="1" x14ac:dyDescent="0.25">
      <c r="A3" s="814" t="s">
        <v>416</v>
      </c>
      <c r="B3" s="815"/>
      <c r="C3" s="815"/>
      <c r="D3" s="815"/>
      <c r="E3" s="815"/>
      <c r="F3" s="818" t="s">
        <v>1</v>
      </c>
      <c r="G3" s="819"/>
      <c r="H3" s="819"/>
      <c r="I3" s="820"/>
      <c r="J3" s="824" t="s">
        <v>2</v>
      </c>
      <c r="K3" s="824"/>
      <c r="L3" s="825"/>
      <c r="M3" s="792" t="s">
        <v>3</v>
      </c>
      <c r="N3" s="793"/>
      <c r="O3" s="793"/>
      <c r="P3" s="775" t="s">
        <v>4</v>
      </c>
      <c r="Q3" s="794" t="s">
        <v>5</v>
      </c>
      <c r="R3" s="795"/>
      <c r="S3" s="796"/>
      <c r="T3" s="775" t="s">
        <v>4</v>
      </c>
      <c r="U3" s="797" t="s">
        <v>6</v>
      </c>
      <c r="V3" s="797"/>
      <c r="W3" s="798"/>
      <c r="X3" s="812" t="s">
        <v>7</v>
      </c>
      <c r="Y3" s="813"/>
      <c r="Z3" s="775" t="s">
        <v>4</v>
      </c>
      <c r="AA3" s="777" t="s">
        <v>8</v>
      </c>
      <c r="AB3" s="778"/>
      <c r="AC3" s="778"/>
      <c r="AD3" s="778"/>
      <c r="AE3" s="779"/>
      <c r="AF3" s="775" t="s">
        <v>4</v>
      </c>
      <c r="AG3" s="780" t="s">
        <v>9</v>
      </c>
      <c r="AH3" s="780"/>
      <c r="AI3" s="781"/>
      <c r="AJ3" s="784" t="s">
        <v>10</v>
      </c>
      <c r="AK3" s="769" t="s">
        <v>11</v>
      </c>
    </row>
    <row r="4" spans="1:37" ht="12.75" thickBot="1" x14ac:dyDescent="0.25">
      <c r="A4" s="816"/>
      <c r="B4" s="817"/>
      <c r="C4" s="817"/>
      <c r="D4" s="817"/>
      <c r="E4" s="817"/>
      <c r="F4" s="821"/>
      <c r="G4" s="822"/>
      <c r="H4" s="822"/>
      <c r="I4" s="823"/>
      <c r="J4" s="826"/>
      <c r="K4" s="826"/>
      <c r="L4" s="827"/>
      <c r="M4" s="786" t="s">
        <v>12</v>
      </c>
      <c r="N4" s="786"/>
      <c r="O4" s="787"/>
      <c r="P4" s="776"/>
      <c r="Q4" s="788" t="s">
        <v>13</v>
      </c>
      <c r="R4" s="788"/>
      <c r="S4" s="788"/>
      <c r="T4" s="776"/>
      <c r="U4" s="799"/>
      <c r="V4" s="799"/>
      <c r="W4" s="800"/>
      <c r="X4" s="789" t="s">
        <v>14</v>
      </c>
      <c r="Y4" s="789"/>
      <c r="Z4" s="776"/>
      <c r="AA4" s="790" t="s">
        <v>15</v>
      </c>
      <c r="AB4" s="790"/>
      <c r="AC4" s="791"/>
      <c r="AD4" s="790" t="s">
        <v>16</v>
      </c>
      <c r="AE4" s="790"/>
      <c r="AF4" s="776"/>
      <c r="AG4" s="782"/>
      <c r="AH4" s="782"/>
      <c r="AI4" s="783"/>
      <c r="AJ4" s="785"/>
      <c r="AK4" s="770"/>
    </row>
    <row r="5" spans="1:37" ht="24.75" thickBot="1" x14ac:dyDescent="0.25">
      <c r="A5" s="262" t="s">
        <v>17</v>
      </c>
      <c r="B5" s="263" t="s">
        <v>18</v>
      </c>
      <c r="C5" s="263" t="s">
        <v>19</v>
      </c>
      <c r="D5" s="263" t="s">
        <v>20</v>
      </c>
      <c r="E5" s="264" t="s">
        <v>21</v>
      </c>
      <c r="F5" s="129" t="s">
        <v>23</v>
      </c>
      <c r="G5" s="58" t="s">
        <v>24</v>
      </c>
      <c r="H5" s="59" t="s">
        <v>25</v>
      </c>
      <c r="I5" s="297" t="s">
        <v>4</v>
      </c>
      <c r="J5" s="58" t="s">
        <v>23</v>
      </c>
      <c r="K5" s="59" t="s">
        <v>25</v>
      </c>
      <c r="L5" s="297" t="s">
        <v>4</v>
      </c>
      <c r="M5" s="56" t="s">
        <v>23</v>
      </c>
      <c r="N5" s="56" t="s">
        <v>25</v>
      </c>
      <c r="O5" s="57" t="s">
        <v>26</v>
      </c>
      <c r="P5" s="776"/>
      <c r="Q5" s="56" t="s">
        <v>23</v>
      </c>
      <c r="R5" s="56" t="s">
        <v>25</v>
      </c>
      <c r="S5" s="57" t="s">
        <v>26</v>
      </c>
      <c r="T5" s="776"/>
      <c r="U5" s="58" t="s">
        <v>23</v>
      </c>
      <c r="V5" s="59" t="s">
        <v>25</v>
      </c>
      <c r="W5" s="297" t="s">
        <v>4</v>
      </c>
      <c r="X5" s="58" t="s">
        <v>25</v>
      </c>
      <c r="Y5" s="59" t="s">
        <v>26</v>
      </c>
      <c r="Z5" s="776"/>
      <c r="AA5" s="58" t="s">
        <v>23</v>
      </c>
      <c r="AB5" s="58" t="s">
        <v>25</v>
      </c>
      <c r="AC5" s="58" t="s">
        <v>26</v>
      </c>
      <c r="AD5" s="58" t="s">
        <v>23</v>
      </c>
      <c r="AE5" s="59" t="s">
        <v>26</v>
      </c>
      <c r="AF5" s="776"/>
      <c r="AG5" s="58" t="s">
        <v>23</v>
      </c>
      <c r="AH5" s="59" t="s">
        <v>25</v>
      </c>
      <c r="AI5" s="297" t="s">
        <v>4</v>
      </c>
      <c r="AJ5" s="785"/>
      <c r="AK5" s="771"/>
    </row>
    <row r="6" spans="1:37" ht="24" x14ac:dyDescent="0.2">
      <c r="A6" s="142">
        <v>187</v>
      </c>
      <c r="B6" s="265" t="s">
        <v>417</v>
      </c>
      <c r="C6" s="266" t="s">
        <v>418</v>
      </c>
      <c r="D6" s="266" t="s">
        <v>29</v>
      </c>
      <c r="E6" s="267" t="s">
        <v>30</v>
      </c>
      <c r="F6" s="61"/>
      <c r="G6" s="62"/>
      <c r="H6" s="63">
        <v>3</v>
      </c>
      <c r="I6" s="64">
        <v>3</v>
      </c>
      <c r="J6" s="65">
        <v>2</v>
      </c>
      <c r="K6" s="63"/>
      <c r="L6" s="66">
        <v>2</v>
      </c>
      <c r="M6" s="67">
        <v>1</v>
      </c>
      <c r="N6" s="234">
        <v>1</v>
      </c>
      <c r="O6" s="234">
        <v>2</v>
      </c>
      <c r="P6" s="68">
        <v>2</v>
      </c>
      <c r="Q6" s="67">
        <v>3</v>
      </c>
      <c r="R6" s="234">
        <v>3</v>
      </c>
      <c r="S6" s="275">
        <v>6</v>
      </c>
      <c r="T6" s="69">
        <v>6</v>
      </c>
      <c r="U6" s="65"/>
      <c r="V6" s="63"/>
      <c r="W6" s="64">
        <v>0</v>
      </c>
      <c r="X6" s="67"/>
      <c r="Y6" s="70"/>
      <c r="Z6" s="71">
        <v>0</v>
      </c>
      <c r="AA6" s="61">
        <v>3</v>
      </c>
      <c r="AB6" s="62"/>
      <c r="AC6" s="72">
        <v>3</v>
      </c>
      <c r="AD6" s="65"/>
      <c r="AE6" s="72"/>
      <c r="AF6" s="64">
        <v>3</v>
      </c>
      <c r="AG6" s="65">
        <v>3</v>
      </c>
      <c r="AH6" s="72"/>
      <c r="AI6" s="66">
        <v>3</v>
      </c>
      <c r="AJ6" s="73">
        <v>19</v>
      </c>
      <c r="AK6" s="766" t="s">
        <v>31</v>
      </c>
    </row>
    <row r="7" spans="1:37" ht="24" x14ac:dyDescent="0.2">
      <c r="A7" s="92">
        <v>188</v>
      </c>
      <c r="B7" s="228" t="s">
        <v>419</v>
      </c>
      <c r="C7" s="213" t="s">
        <v>420</v>
      </c>
      <c r="D7" s="213" t="s">
        <v>179</v>
      </c>
      <c r="E7" s="217" t="s">
        <v>30</v>
      </c>
      <c r="F7" s="75"/>
      <c r="G7" s="76"/>
      <c r="H7" s="77"/>
      <c r="I7" s="78">
        <v>0</v>
      </c>
      <c r="J7" s="79"/>
      <c r="K7" s="77"/>
      <c r="L7" s="80">
        <v>0</v>
      </c>
      <c r="M7" s="81"/>
      <c r="N7" s="221">
        <v>1</v>
      </c>
      <c r="O7" s="221">
        <v>1</v>
      </c>
      <c r="P7" s="82">
        <v>1</v>
      </c>
      <c r="Q7" s="81"/>
      <c r="R7" s="221"/>
      <c r="S7" s="215"/>
      <c r="T7" s="83">
        <v>0</v>
      </c>
      <c r="U7" s="84"/>
      <c r="V7" s="85">
        <v>6</v>
      </c>
      <c r="W7" s="86">
        <v>6</v>
      </c>
      <c r="X7" s="81"/>
      <c r="Y7" s="87"/>
      <c r="Z7" s="88">
        <v>0</v>
      </c>
      <c r="AA7" s="75"/>
      <c r="AB7" s="76"/>
      <c r="AC7" s="89"/>
      <c r="AD7" s="79"/>
      <c r="AE7" s="89"/>
      <c r="AF7" s="86">
        <v>0</v>
      </c>
      <c r="AG7" s="79"/>
      <c r="AH7" s="90"/>
      <c r="AI7" s="80">
        <v>0</v>
      </c>
      <c r="AJ7" s="91">
        <v>7</v>
      </c>
      <c r="AK7" s="767"/>
    </row>
    <row r="8" spans="1:37" x14ac:dyDescent="0.2">
      <c r="A8" s="74">
        <v>189</v>
      </c>
      <c r="B8" s="228" t="s">
        <v>421</v>
      </c>
      <c r="C8" s="213" t="s">
        <v>422</v>
      </c>
      <c r="D8" s="213" t="s">
        <v>29</v>
      </c>
      <c r="E8" s="217" t="s">
        <v>30</v>
      </c>
      <c r="F8" s="75"/>
      <c r="G8" s="76"/>
      <c r="H8" s="77">
        <v>3</v>
      </c>
      <c r="I8" s="78">
        <v>3</v>
      </c>
      <c r="J8" s="79"/>
      <c r="K8" s="77"/>
      <c r="L8" s="80">
        <v>0</v>
      </c>
      <c r="M8" s="81"/>
      <c r="N8" s="221">
        <v>1</v>
      </c>
      <c r="O8" s="221">
        <v>1</v>
      </c>
      <c r="P8" s="82">
        <v>1</v>
      </c>
      <c r="Q8" s="81"/>
      <c r="R8" s="221">
        <v>2</v>
      </c>
      <c r="S8" s="215">
        <v>2</v>
      </c>
      <c r="T8" s="83">
        <v>2</v>
      </c>
      <c r="U8" s="84"/>
      <c r="V8" s="85">
        <v>6</v>
      </c>
      <c r="W8" s="86">
        <v>6</v>
      </c>
      <c r="X8" s="81">
        <v>1</v>
      </c>
      <c r="Y8" s="87">
        <v>1</v>
      </c>
      <c r="Z8" s="88">
        <v>1</v>
      </c>
      <c r="AA8" s="75"/>
      <c r="AB8" s="76"/>
      <c r="AC8" s="89"/>
      <c r="AD8" s="79"/>
      <c r="AE8" s="89"/>
      <c r="AF8" s="86">
        <v>0</v>
      </c>
      <c r="AG8" s="79"/>
      <c r="AH8" s="90"/>
      <c r="AI8" s="80">
        <v>0</v>
      </c>
      <c r="AJ8" s="91">
        <v>13</v>
      </c>
      <c r="AK8" s="767"/>
    </row>
    <row r="9" spans="1:37" x14ac:dyDescent="0.2">
      <c r="A9" s="92">
        <v>190</v>
      </c>
      <c r="B9" s="228" t="s">
        <v>423</v>
      </c>
      <c r="C9" s="213" t="s">
        <v>424</v>
      </c>
      <c r="D9" s="213" t="s">
        <v>29</v>
      </c>
      <c r="E9" s="217" t="s">
        <v>30</v>
      </c>
      <c r="F9" s="75"/>
      <c r="G9" s="76"/>
      <c r="H9" s="77">
        <v>1</v>
      </c>
      <c r="I9" s="78">
        <v>1</v>
      </c>
      <c r="J9" s="79"/>
      <c r="K9" s="77"/>
      <c r="L9" s="80">
        <v>0</v>
      </c>
      <c r="M9" s="81"/>
      <c r="N9" s="221">
        <v>1</v>
      </c>
      <c r="O9" s="221">
        <v>1</v>
      </c>
      <c r="P9" s="82">
        <v>1</v>
      </c>
      <c r="Q9" s="81">
        <v>1</v>
      </c>
      <c r="R9" s="221">
        <v>2</v>
      </c>
      <c r="S9" s="215">
        <v>3</v>
      </c>
      <c r="T9" s="83">
        <v>3</v>
      </c>
      <c r="U9" s="84"/>
      <c r="V9" s="85"/>
      <c r="W9" s="86">
        <v>0</v>
      </c>
      <c r="X9" s="81">
        <v>1</v>
      </c>
      <c r="Y9" s="87">
        <v>1</v>
      </c>
      <c r="Z9" s="88">
        <v>1</v>
      </c>
      <c r="AA9" s="75"/>
      <c r="AB9" s="76"/>
      <c r="AC9" s="89"/>
      <c r="AD9" s="79"/>
      <c r="AE9" s="89"/>
      <c r="AF9" s="86">
        <v>0</v>
      </c>
      <c r="AG9" s="79"/>
      <c r="AH9" s="90"/>
      <c r="AI9" s="80">
        <v>0</v>
      </c>
      <c r="AJ9" s="91">
        <v>6</v>
      </c>
      <c r="AK9" s="767"/>
    </row>
    <row r="10" spans="1:37" x14ac:dyDescent="0.2">
      <c r="A10" s="74">
        <v>191</v>
      </c>
      <c r="B10" s="228" t="s">
        <v>425</v>
      </c>
      <c r="C10" s="213" t="s">
        <v>426</v>
      </c>
      <c r="D10" s="213" t="s">
        <v>29</v>
      </c>
      <c r="E10" s="217" t="s">
        <v>30</v>
      </c>
      <c r="F10" s="75"/>
      <c r="G10" s="76"/>
      <c r="H10" s="77">
        <v>1</v>
      </c>
      <c r="I10" s="78">
        <v>1</v>
      </c>
      <c r="J10" s="79"/>
      <c r="K10" s="77"/>
      <c r="L10" s="80">
        <v>0</v>
      </c>
      <c r="M10" s="81"/>
      <c r="N10" s="221">
        <v>1</v>
      </c>
      <c r="O10" s="221">
        <v>1</v>
      </c>
      <c r="P10" s="82">
        <v>1</v>
      </c>
      <c r="Q10" s="81">
        <v>3</v>
      </c>
      <c r="R10" s="221">
        <v>5</v>
      </c>
      <c r="S10" s="215">
        <v>8</v>
      </c>
      <c r="T10" s="83">
        <v>8</v>
      </c>
      <c r="U10" s="84"/>
      <c r="V10" s="85">
        <v>1</v>
      </c>
      <c r="W10" s="86">
        <v>1</v>
      </c>
      <c r="X10" s="81"/>
      <c r="Y10" s="87"/>
      <c r="Z10" s="88">
        <v>0</v>
      </c>
      <c r="AA10" s="75">
        <v>3</v>
      </c>
      <c r="AB10" s="76"/>
      <c r="AC10" s="89">
        <v>3</v>
      </c>
      <c r="AD10" s="79"/>
      <c r="AE10" s="89"/>
      <c r="AF10" s="86">
        <v>3</v>
      </c>
      <c r="AG10" s="79"/>
      <c r="AH10" s="90"/>
      <c r="AI10" s="80">
        <v>0</v>
      </c>
      <c r="AJ10" s="91">
        <v>14</v>
      </c>
      <c r="AK10" s="767"/>
    </row>
    <row r="11" spans="1:37" x14ac:dyDescent="0.2">
      <c r="A11" s="74">
        <v>192</v>
      </c>
      <c r="B11" s="228" t="s">
        <v>427</v>
      </c>
      <c r="C11" s="213" t="s">
        <v>428</v>
      </c>
      <c r="D11" s="213" t="s">
        <v>29</v>
      </c>
      <c r="E11" s="214" t="s">
        <v>30</v>
      </c>
      <c r="F11" s="75"/>
      <c r="G11" s="76"/>
      <c r="H11" s="77"/>
      <c r="I11" s="78">
        <v>0</v>
      </c>
      <c r="J11" s="79"/>
      <c r="K11" s="77"/>
      <c r="L11" s="80">
        <v>0</v>
      </c>
      <c r="M11" s="81"/>
      <c r="N11" s="221">
        <v>1</v>
      </c>
      <c r="O11" s="221">
        <v>1</v>
      </c>
      <c r="P11" s="82">
        <v>1</v>
      </c>
      <c r="Q11" s="81"/>
      <c r="R11" s="221"/>
      <c r="S11" s="215"/>
      <c r="T11" s="83">
        <v>0</v>
      </c>
      <c r="U11" s="84"/>
      <c r="V11" s="85"/>
      <c r="W11" s="86">
        <v>0</v>
      </c>
      <c r="X11" s="81"/>
      <c r="Y11" s="87"/>
      <c r="Z11" s="88">
        <v>0</v>
      </c>
      <c r="AA11" s="75"/>
      <c r="AB11" s="76"/>
      <c r="AC11" s="89"/>
      <c r="AD11" s="79"/>
      <c r="AE11" s="89"/>
      <c r="AF11" s="86">
        <v>0</v>
      </c>
      <c r="AG11" s="79"/>
      <c r="AH11" s="90"/>
      <c r="AI11" s="80">
        <v>0</v>
      </c>
      <c r="AJ11" s="91">
        <v>1</v>
      </c>
      <c r="AK11" s="767"/>
    </row>
    <row r="12" spans="1:37" x14ac:dyDescent="0.2">
      <c r="A12" s="92">
        <v>193</v>
      </c>
      <c r="B12" s="228" t="s">
        <v>429</v>
      </c>
      <c r="C12" s="213" t="s">
        <v>430</v>
      </c>
      <c r="D12" s="213" t="s">
        <v>29</v>
      </c>
      <c r="E12" s="217" t="s">
        <v>30</v>
      </c>
      <c r="F12" s="75"/>
      <c r="G12" s="76"/>
      <c r="H12" s="93"/>
      <c r="I12" s="78">
        <v>0</v>
      </c>
      <c r="J12" s="79"/>
      <c r="K12" s="77"/>
      <c r="L12" s="80">
        <v>0</v>
      </c>
      <c r="M12" s="81"/>
      <c r="N12" s="221">
        <v>1</v>
      </c>
      <c r="O12" s="221">
        <v>1</v>
      </c>
      <c r="P12" s="82">
        <v>1</v>
      </c>
      <c r="Q12" s="81">
        <v>1</v>
      </c>
      <c r="R12" s="221">
        <v>3</v>
      </c>
      <c r="S12" s="215">
        <v>4</v>
      </c>
      <c r="T12" s="83">
        <v>4</v>
      </c>
      <c r="U12" s="84"/>
      <c r="V12" s="85"/>
      <c r="W12" s="86">
        <v>0</v>
      </c>
      <c r="X12" s="81"/>
      <c r="Y12" s="87"/>
      <c r="Z12" s="88">
        <v>0</v>
      </c>
      <c r="AA12" s="75"/>
      <c r="AB12" s="76"/>
      <c r="AC12" s="89"/>
      <c r="AD12" s="79"/>
      <c r="AE12" s="89"/>
      <c r="AF12" s="86">
        <v>0</v>
      </c>
      <c r="AG12" s="79">
        <v>5</v>
      </c>
      <c r="AH12" s="90"/>
      <c r="AI12" s="80">
        <v>5</v>
      </c>
      <c r="AJ12" s="91">
        <v>10</v>
      </c>
      <c r="AK12" s="767"/>
    </row>
    <row r="13" spans="1:37" x14ac:dyDescent="0.2">
      <c r="A13" s="74">
        <v>194</v>
      </c>
      <c r="B13" s="228" t="s">
        <v>431</v>
      </c>
      <c r="C13" s="213" t="s">
        <v>432</v>
      </c>
      <c r="D13" s="213" t="s">
        <v>29</v>
      </c>
      <c r="E13" s="217" t="s">
        <v>30</v>
      </c>
      <c r="F13" s="75"/>
      <c r="G13" s="76"/>
      <c r="H13" s="77">
        <v>1</v>
      </c>
      <c r="I13" s="78">
        <v>1</v>
      </c>
      <c r="J13" s="79"/>
      <c r="K13" s="77"/>
      <c r="L13" s="80">
        <v>0</v>
      </c>
      <c r="M13" s="81"/>
      <c r="N13" s="221">
        <v>1</v>
      </c>
      <c r="O13" s="221">
        <v>1</v>
      </c>
      <c r="P13" s="82">
        <v>1</v>
      </c>
      <c r="Q13" s="81">
        <v>1</v>
      </c>
      <c r="R13" s="221">
        <v>3</v>
      </c>
      <c r="S13" s="215">
        <v>4</v>
      </c>
      <c r="T13" s="83">
        <v>4</v>
      </c>
      <c r="U13" s="84"/>
      <c r="V13" s="85"/>
      <c r="W13" s="86">
        <v>0</v>
      </c>
      <c r="X13" s="81"/>
      <c r="Y13" s="87"/>
      <c r="Z13" s="88">
        <v>0</v>
      </c>
      <c r="AA13" s="75"/>
      <c r="AB13" s="76"/>
      <c r="AC13" s="89"/>
      <c r="AD13" s="79"/>
      <c r="AE13" s="89"/>
      <c r="AF13" s="86">
        <v>0</v>
      </c>
      <c r="AG13" s="79"/>
      <c r="AH13" s="90"/>
      <c r="AI13" s="80">
        <v>0</v>
      </c>
      <c r="AJ13" s="91">
        <v>6</v>
      </c>
      <c r="AK13" s="767"/>
    </row>
    <row r="14" spans="1:37" ht="24" x14ac:dyDescent="0.2">
      <c r="A14" s="74">
        <v>195</v>
      </c>
      <c r="B14" s="228" t="s">
        <v>433</v>
      </c>
      <c r="C14" s="213" t="s">
        <v>434</v>
      </c>
      <c r="D14" s="213" t="s">
        <v>29</v>
      </c>
      <c r="E14" s="217" t="s">
        <v>30</v>
      </c>
      <c r="F14" s="75"/>
      <c r="G14" s="76"/>
      <c r="H14" s="77"/>
      <c r="I14" s="78">
        <v>0</v>
      </c>
      <c r="J14" s="79"/>
      <c r="K14" s="77"/>
      <c r="L14" s="80">
        <v>0</v>
      </c>
      <c r="M14" s="81"/>
      <c r="N14" s="221">
        <v>1</v>
      </c>
      <c r="O14" s="221">
        <v>1</v>
      </c>
      <c r="P14" s="82">
        <v>1</v>
      </c>
      <c r="Q14" s="81">
        <v>1</v>
      </c>
      <c r="R14" s="221">
        <v>1</v>
      </c>
      <c r="S14" s="215">
        <v>2</v>
      </c>
      <c r="T14" s="83">
        <v>2</v>
      </c>
      <c r="U14" s="84"/>
      <c r="V14" s="85"/>
      <c r="W14" s="86">
        <v>0</v>
      </c>
      <c r="X14" s="81"/>
      <c r="Y14" s="87"/>
      <c r="Z14" s="88">
        <v>0</v>
      </c>
      <c r="AA14" s="75"/>
      <c r="AB14" s="76"/>
      <c r="AC14" s="89"/>
      <c r="AD14" s="79"/>
      <c r="AE14" s="89"/>
      <c r="AF14" s="86">
        <v>0</v>
      </c>
      <c r="AG14" s="79"/>
      <c r="AH14" s="90"/>
      <c r="AI14" s="80">
        <v>0</v>
      </c>
      <c r="AJ14" s="91">
        <v>3</v>
      </c>
      <c r="AK14" s="767"/>
    </row>
    <row r="15" spans="1:37" ht="12.75" thickBot="1" x14ac:dyDescent="0.25">
      <c r="A15" s="144">
        <v>196</v>
      </c>
      <c r="B15" s="258" t="s">
        <v>435</v>
      </c>
      <c r="C15" s="259" t="s">
        <v>436</v>
      </c>
      <c r="D15" s="259" t="s">
        <v>29</v>
      </c>
      <c r="E15" s="260" t="s">
        <v>30</v>
      </c>
      <c r="F15" s="131"/>
      <c r="G15" s="132"/>
      <c r="H15" s="133">
        <v>1</v>
      </c>
      <c r="I15" s="134">
        <v>1</v>
      </c>
      <c r="J15" s="135"/>
      <c r="K15" s="133"/>
      <c r="L15" s="136">
        <v>0</v>
      </c>
      <c r="M15" s="122"/>
      <c r="N15" s="272">
        <v>1</v>
      </c>
      <c r="O15" s="272">
        <v>1</v>
      </c>
      <c r="P15" s="123">
        <v>1</v>
      </c>
      <c r="Q15" s="122">
        <v>2</v>
      </c>
      <c r="R15" s="272">
        <v>3</v>
      </c>
      <c r="S15" s="274">
        <v>5</v>
      </c>
      <c r="T15" s="124">
        <v>5</v>
      </c>
      <c r="U15" s="137"/>
      <c r="V15" s="138">
        <v>1</v>
      </c>
      <c r="W15" s="139">
        <v>1</v>
      </c>
      <c r="X15" s="122">
        <v>1</v>
      </c>
      <c r="Y15" s="125">
        <v>1</v>
      </c>
      <c r="Z15" s="119">
        <v>1</v>
      </c>
      <c r="AA15" s="131"/>
      <c r="AB15" s="132"/>
      <c r="AC15" s="140"/>
      <c r="AD15" s="135"/>
      <c r="AE15" s="140"/>
      <c r="AF15" s="139">
        <v>0</v>
      </c>
      <c r="AG15" s="135"/>
      <c r="AH15" s="141"/>
      <c r="AI15" s="136">
        <v>0</v>
      </c>
      <c r="AJ15" s="115">
        <v>9</v>
      </c>
      <c r="AK15" s="768"/>
    </row>
    <row r="16" spans="1:37" x14ac:dyDescent="0.2">
      <c r="A16" s="127"/>
      <c r="B16" s="253"/>
      <c r="C16" s="253"/>
      <c r="D16" s="253"/>
      <c r="E16" s="254"/>
      <c r="F16" s="270"/>
      <c r="G16" s="270"/>
      <c r="H16" s="270"/>
      <c r="I16" s="128"/>
      <c r="J16" s="270"/>
      <c r="K16" s="270"/>
      <c r="L16" s="128"/>
      <c r="M16" s="270"/>
      <c r="N16" s="270"/>
      <c r="O16" s="270"/>
      <c r="P16" s="128"/>
      <c r="Q16" s="270"/>
      <c r="R16" s="270"/>
      <c r="S16" s="270"/>
      <c r="T16" s="128"/>
      <c r="U16" s="270"/>
      <c r="V16" s="270"/>
      <c r="W16" s="128"/>
      <c r="X16" s="270"/>
      <c r="Y16" s="270"/>
      <c r="Z16" s="128"/>
      <c r="AA16" s="270"/>
      <c r="AB16" s="270"/>
      <c r="AC16" s="270"/>
      <c r="AD16" s="270"/>
      <c r="AE16" s="270"/>
      <c r="AF16" s="128"/>
      <c r="AG16" s="270"/>
      <c r="AH16" s="270"/>
      <c r="AI16" s="128"/>
      <c r="AJ16" s="127"/>
    </row>
    <row r="17" spans="1:37" x14ac:dyDescent="0.2">
      <c r="A17" s="127"/>
      <c r="B17" s="253"/>
      <c r="C17" s="253"/>
      <c r="D17" s="253"/>
      <c r="E17" s="254"/>
      <c r="F17" s="270"/>
      <c r="G17" s="270"/>
      <c r="H17" s="270"/>
      <c r="I17" s="128"/>
      <c r="J17" s="270"/>
      <c r="K17" s="270"/>
      <c r="L17" s="128"/>
      <c r="M17" s="270"/>
      <c r="N17" s="270"/>
      <c r="O17" s="270"/>
      <c r="P17" s="128"/>
      <c r="Q17" s="270"/>
      <c r="R17" s="270"/>
      <c r="S17" s="270"/>
      <c r="T17" s="128"/>
      <c r="U17" s="270"/>
      <c r="V17" s="270"/>
      <c r="W17" s="128"/>
      <c r="X17" s="270"/>
      <c r="Y17" s="270"/>
      <c r="Z17" s="128"/>
      <c r="AA17" s="270"/>
      <c r="AB17" s="270"/>
      <c r="AC17" s="270"/>
      <c r="AD17" s="270"/>
      <c r="AE17" s="270"/>
      <c r="AF17" s="128"/>
      <c r="AG17" s="270"/>
      <c r="AH17" s="270"/>
      <c r="AI17" s="128"/>
      <c r="AJ17" s="127"/>
    </row>
    <row r="18" spans="1:37" x14ac:dyDescent="0.2">
      <c r="A18" s="127"/>
      <c r="B18" s="253"/>
      <c r="C18" s="253"/>
      <c r="D18" s="253"/>
      <c r="E18" s="254"/>
      <c r="F18" s="270"/>
      <c r="G18" s="270"/>
      <c r="H18" s="270"/>
      <c r="I18" s="128"/>
      <c r="J18" s="270"/>
      <c r="K18" s="270"/>
      <c r="L18" s="128"/>
      <c r="M18" s="270"/>
      <c r="N18" s="270"/>
      <c r="O18" s="270"/>
      <c r="P18" s="128"/>
      <c r="Q18" s="270"/>
      <c r="R18" s="270"/>
      <c r="S18" s="270"/>
      <c r="T18" s="128"/>
      <c r="U18" s="270"/>
      <c r="V18" s="270"/>
      <c r="W18" s="128"/>
      <c r="X18" s="270"/>
      <c r="Y18" s="270"/>
      <c r="Z18" s="128"/>
      <c r="AA18" s="270"/>
      <c r="AB18" s="270"/>
      <c r="AC18" s="270"/>
      <c r="AD18" s="270"/>
      <c r="AE18" s="270"/>
      <c r="AF18" s="128"/>
      <c r="AG18" s="270"/>
      <c r="AH18" s="270"/>
      <c r="AI18" s="128"/>
      <c r="AJ18" s="127"/>
    </row>
    <row r="19" spans="1:37" ht="12.75" hidden="1" thickBot="1" x14ac:dyDescent="0.25">
      <c r="A19" s="814" t="s">
        <v>437</v>
      </c>
      <c r="B19" s="815"/>
      <c r="C19" s="815"/>
      <c r="D19" s="815"/>
      <c r="E19" s="815"/>
      <c r="F19" s="818" t="s">
        <v>1</v>
      </c>
      <c r="G19" s="819"/>
      <c r="H19" s="819"/>
      <c r="I19" s="820"/>
      <c r="J19" s="824" t="s">
        <v>2</v>
      </c>
      <c r="K19" s="824"/>
      <c r="L19" s="825"/>
      <c r="M19" s="792" t="s">
        <v>3</v>
      </c>
      <c r="N19" s="793"/>
      <c r="O19" s="793"/>
      <c r="P19" s="775" t="s">
        <v>4</v>
      </c>
      <c r="Q19" s="794" t="s">
        <v>5</v>
      </c>
      <c r="R19" s="795"/>
      <c r="S19" s="796"/>
      <c r="T19" s="775" t="s">
        <v>4</v>
      </c>
      <c r="U19" s="797" t="s">
        <v>6</v>
      </c>
      <c r="V19" s="797"/>
      <c r="W19" s="798"/>
      <c r="X19" s="812" t="s">
        <v>7</v>
      </c>
      <c r="Y19" s="813"/>
      <c r="Z19" s="775" t="s">
        <v>4</v>
      </c>
      <c r="AA19" s="777" t="s">
        <v>8</v>
      </c>
      <c r="AB19" s="778"/>
      <c r="AC19" s="778"/>
      <c r="AD19" s="778"/>
      <c r="AE19" s="779"/>
      <c r="AF19" s="775" t="s">
        <v>4</v>
      </c>
      <c r="AG19" s="780" t="s">
        <v>9</v>
      </c>
      <c r="AH19" s="780"/>
      <c r="AI19" s="781"/>
      <c r="AJ19" s="784" t="s">
        <v>10</v>
      </c>
      <c r="AK19" s="769" t="s">
        <v>11</v>
      </c>
    </row>
    <row r="20" spans="1:37" ht="12.75" hidden="1" thickBot="1" x14ac:dyDescent="0.25">
      <c r="A20" s="816"/>
      <c r="B20" s="817"/>
      <c r="C20" s="817"/>
      <c r="D20" s="817"/>
      <c r="E20" s="817"/>
      <c r="F20" s="821"/>
      <c r="G20" s="822"/>
      <c r="H20" s="822"/>
      <c r="I20" s="823"/>
      <c r="J20" s="826"/>
      <c r="K20" s="826"/>
      <c r="L20" s="827"/>
      <c r="M20" s="786" t="s">
        <v>12</v>
      </c>
      <c r="N20" s="786"/>
      <c r="O20" s="787"/>
      <c r="P20" s="776"/>
      <c r="Q20" s="788" t="s">
        <v>13</v>
      </c>
      <c r="R20" s="788"/>
      <c r="S20" s="788"/>
      <c r="T20" s="776"/>
      <c r="U20" s="799"/>
      <c r="V20" s="799"/>
      <c r="W20" s="800"/>
      <c r="X20" s="789" t="s">
        <v>14</v>
      </c>
      <c r="Y20" s="789"/>
      <c r="Z20" s="776"/>
      <c r="AA20" s="790" t="s">
        <v>15</v>
      </c>
      <c r="AB20" s="790"/>
      <c r="AC20" s="791"/>
      <c r="AD20" s="790" t="s">
        <v>16</v>
      </c>
      <c r="AE20" s="790"/>
      <c r="AF20" s="776"/>
      <c r="AG20" s="782"/>
      <c r="AH20" s="782"/>
      <c r="AI20" s="783"/>
      <c r="AJ20" s="785"/>
      <c r="AK20" s="770"/>
    </row>
    <row r="21" spans="1:37" ht="24.75" hidden="1" thickBot="1" x14ac:dyDescent="0.25">
      <c r="A21" s="262" t="s">
        <v>17</v>
      </c>
      <c r="B21" s="263" t="s">
        <v>18</v>
      </c>
      <c r="C21" s="263" t="s">
        <v>19</v>
      </c>
      <c r="D21" s="263" t="s">
        <v>20</v>
      </c>
      <c r="E21" s="264" t="s">
        <v>21</v>
      </c>
      <c r="F21" s="129" t="s">
        <v>23</v>
      </c>
      <c r="G21" s="58" t="s">
        <v>24</v>
      </c>
      <c r="H21" s="59" t="s">
        <v>25</v>
      </c>
      <c r="I21" s="297" t="s">
        <v>4</v>
      </c>
      <c r="J21" s="58" t="s">
        <v>23</v>
      </c>
      <c r="K21" s="59" t="s">
        <v>25</v>
      </c>
      <c r="L21" s="297" t="s">
        <v>4</v>
      </c>
      <c r="M21" s="56" t="s">
        <v>23</v>
      </c>
      <c r="N21" s="56" t="s">
        <v>25</v>
      </c>
      <c r="O21" s="57" t="s">
        <v>26</v>
      </c>
      <c r="P21" s="776"/>
      <c r="Q21" s="56" t="s">
        <v>23</v>
      </c>
      <c r="R21" s="56" t="s">
        <v>25</v>
      </c>
      <c r="S21" s="57" t="s">
        <v>26</v>
      </c>
      <c r="T21" s="776"/>
      <c r="U21" s="58" t="s">
        <v>23</v>
      </c>
      <c r="V21" s="59" t="s">
        <v>25</v>
      </c>
      <c r="W21" s="297" t="s">
        <v>4</v>
      </c>
      <c r="X21" s="58" t="s">
        <v>25</v>
      </c>
      <c r="Y21" s="59" t="s">
        <v>26</v>
      </c>
      <c r="Z21" s="776"/>
      <c r="AA21" s="58" t="s">
        <v>23</v>
      </c>
      <c r="AB21" s="58" t="s">
        <v>25</v>
      </c>
      <c r="AC21" s="58" t="s">
        <v>26</v>
      </c>
      <c r="AD21" s="58" t="s">
        <v>23</v>
      </c>
      <c r="AE21" s="59" t="s">
        <v>26</v>
      </c>
      <c r="AF21" s="776"/>
      <c r="AG21" s="58" t="s">
        <v>23</v>
      </c>
      <c r="AH21" s="59" t="s">
        <v>25</v>
      </c>
      <c r="AI21" s="297" t="s">
        <v>4</v>
      </c>
      <c r="AJ21" s="785"/>
      <c r="AK21" s="771"/>
    </row>
    <row r="22" spans="1:37" ht="24" hidden="1" x14ac:dyDescent="0.2">
      <c r="A22" s="142">
        <v>197</v>
      </c>
      <c r="B22" s="265" t="s">
        <v>438</v>
      </c>
      <c r="C22" s="266" t="s">
        <v>439</v>
      </c>
      <c r="D22" s="266" t="s">
        <v>29</v>
      </c>
      <c r="E22" s="267" t="s">
        <v>30</v>
      </c>
      <c r="F22" s="61"/>
      <c r="G22" s="62"/>
      <c r="H22" s="63">
        <v>1</v>
      </c>
      <c r="I22" s="64">
        <v>1</v>
      </c>
      <c r="J22" s="65"/>
      <c r="K22" s="63"/>
      <c r="L22" s="66">
        <v>0</v>
      </c>
      <c r="M22" s="67">
        <v>1</v>
      </c>
      <c r="N22" s="234">
        <v>1</v>
      </c>
      <c r="O22" s="234">
        <v>2</v>
      </c>
      <c r="P22" s="68">
        <v>2</v>
      </c>
      <c r="Q22" s="67"/>
      <c r="R22" s="234"/>
      <c r="S22" s="275"/>
      <c r="T22" s="69">
        <v>0</v>
      </c>
      <c r="U22" s="65">
        <v>1</v>
      </c>
      <c r="V22" s="63">
        <v>1</v>
      </c>
      <c r="W22" s="64">
        <v>2</v>
      </c>
      <c r="X22" s="67"/>
      <c r="Y22" s="70"/>
      <c r="Z22" s="71">
        <v>0</v>
      </c>
      <c r="AA22" s="61">
        <v>4</v>
      </c>
      <c r="AB22" s="62"/>
      <c r="AC22" s="72">
        <v>4</v>
      </c>
      <c r="AD22" s="65"/>
      <c r="AE22" s="72"/>
      <c r="AF22" s="64">
        <v>4</v>
      </c>
      <c r="AG22" s="65"/>
      <c r="AH22" s="72"/>
      <c r="AI22" s="66">
        <v>0</v>
      </c>
      <c r="AJ22" s="73">
        <v>9</v>
      </c>
      <c r="AK22" s="766" t="s">
        <v>31</v>
      </c>
    </row>
    <row r="23" spans="1:37" ht="36" hidden="1" x14ac:dyDescent="0.2">
      <c r="A23" s="74">
        <v>198</v>
      </c>
      <c r="B23" s="228" t="s">
        <v>440</v>
      </c>
      <c r="C23" s="213" t="s">
        <v>185</v>
      </c>
      <c r="D23" s="213" t="s">
        <v>325</v>
      </c>
      <c r="E23" s="217" t="s">
        <v>30</v>
      </c>
      <c r="F23" s="75"/>
      <c r="G23" s="76"/>
      <c r="H23" s="77">
        <v>2</v>
      </c>
      <c r="I23" s="78">
        <v>2</v>
      </c>
      <c r="J23" s="79"/>
      <c r="K23" s="77">
        <v>2</v>
      </c>
      <c r="L23" s="80">
        <v>2</v>
      </c>
      <c r="M23" s="81"/>
      <c r="N23" s="221">
        <v>2</v>
      </c>
      <c r="O23" s="221">
        <v>2</v>
      </c>
      <c r="P23" s="82">
        <v>2</v>
      </c>
      <c r="Q23" s="81"/>
      <c r="R23" s="221">
        <v>3</v>
      </c>
      <c r="S23" s="215">
        <v>3</v>
      </c>
      <c r="T23" s="83">
        <v>3</v>
      </c>
      <c r="U23" s="84"/>
      <c r="V23" s="85">
        <v>1</v>
      </c>
      <c r="W23" s="86">
        <v>1</v>
      </c>
      <c r="X23" s="81">
        <v>2</v>
      </c>
      <c r="Y23" s="87">
        <v>2</v>
      </c>
      <c r="Z23" s="88">
        <v>2</v>
      </c>
      <c r="AA23" s="75"/>
      <c r="AB23" s="76">
        <v>2</v>
      </c>
      <c r="AC23" s="89">
        <v>2</v>
      </c>
      <c r="AD23" s="79"/>
      <c r="AE23" s="89"/>
      <c r="AF23" s="86">
        <v>2</v>
      </c>
      <c r="AG23" s="79"/>
      <c r="AH23" s="90">
        <v>2</v>
      </c>
      <c r="AI23" s="80">
        <v>2</v>
      </c>
      <c r="AJ23" s="91">
        <v>16</v>
      </c>
      <c r="AK23" s="767"/>
    </row>
    <row r="24" spans="1:37" ht="24" hidden="1" x14ac:dyDescent="0.2">
      <c r="A24" s="92">
        <v>199</v>
      </c>
      <c r="B24" s="228" t="s">
        <v>441</v>
      </c>
      <c r="C24" s="213" t="s">
        <v>442</v>
      </c>
      <c r="D24" s="213" t="s">
        <v>167</v>
      </c>
      <c r="E24" s="214" t="s">
        <v>38</v>
      </c>
      <c r="F24" s="75"/>
      <c r="G24" s="76"/>
      <c r="H24" s="77">
        <v>1</v>
      </c>
      <c r="I24" s="78">
        <v>1</v>
      </c>
      <c r="J24" s="79">
        <v>1</v>
      </c>
      <c r="K24" s="77">
        <v>2</v>
      </c>
      <c r="L24" s="80">
        <v>3</v>
      </c>
      <c r="M24" s="81"/>
      <c r="N24" s="221"/>
      <c r="O24" s="221"/>
      <c r="P24" s="82">
        <v>0</v>
      </c>
      <c r="Q24" s="81">
        <v>1</v>
      </c>
      <c r="R24" s="221">
        <v>1</v>
      </c>
      <c r="S24" s="215">
        <v>2</v>
      </c>
      <c r="T24" s="83">
        <v>2</v>
      </c>
      <c r="U24" s="84"/>
      <c r="V24" s="85"/>
      <c r="W24" s="86">
        <v>0</v>
      </c>
      <c r="X24" s="81">
        <v>1</v>
      </c>
      <c r="Y24" s="87">
        <v>1</v>
      </c>
      <c r="Z24" s="88">
        <v>1</v>
      </c>
      <c r="AA24" s="75"/>
      <c r="AB24" s="76"/>
      <c r="AC24" s="89"/>
      <c r="AD24" s="79"/>
      <c r="AE24" s="89"/>
      <c r="AF24" s="86">
        <v>0</v>
      </c>
      <c r="AG24" s="79"/>
      <c r="AH24" s="90">
        <v>3</v>
      </c>
      <c r="AI24" s="80">
        <v>3</v>
      </c>
      <c r="AJ24" s="91">
        <v>10</v>
      </c>
      <c r="AK24" s="767"/>
    </row>
    <row r="25" spans="1:37" ht="12.75" hidden="1" thickBot="1" x14ac:dyDescent="0.25">
      <c r="A25" s="130">
        <v>200</v>
      </c>
      <c r="B25" s="258" t="s">
        <v>445</v>
      </c>
      <c r="C25" s="259" t="s">
        <v>446</v>
      </c>
      <c r="D25" s="259" t="s">
        <v>29</v>
      </c>
      <c r="E25" s="268" t="s">
        <v>38</v>
      </c>
      <c r="F25" s="131"/>
      <c r="G25" s="132"/>
      <c r="H25" s="133">
        <v>1</v>
      </c>
      <c r="I25" s="134">
        <v>1</v>
      </c>
      <c r="J25" s="135"/>
      <c r="K25" s="133"/>
      <c r="L25" s="136">
        <v>0</v>
      </c>
      <c r="M25" s="122"/>
      <c r="N25" s="272">
        <v>1</v>
      </c>
      <c r="O25" s="272">
        <v>1</v>
      </c>
      <c r="P25" s="123">
        <v>1</v>
      </c>
      <c r="Q25" s="122"/>
      <c r="R25" s="272"/>
      <c r="S25" s="274"/>
      <c r="T25" s="124">
        <v>0</v>
      </c>
      <c r="U25" s="137"/>
      <c r="V25" s="138"/>
      <c r="W25" s="139">
        <v>0</v>
      </c>
      <c r="X25" s="122"/>
      <c r="Y25" s="125"/>
      <c r="Z25" s="119">
        <v>0</v>
      </c>
      <c r="AA25" s="131"/>
      <c r="AB25" s="132"/>
      <c r="AC25" s="140"/>
      <c r="AD25" s="135"/>
      <c r="AE25" s="140"/>
      <c r="AF25" s="139">
        <v>0</v>
      </c>
      <c r="AG25" s="135"/>
      <c r="AH25" s="141"/>
      <c r="AI25" s="136">
        <v>0</v>
      </c>
      <c r="AJ25" s="115">
        <v>2</v>
      </c>
      <c r="AK25" s="768"/>
    </row>
    <row r="26" spans="1:37" hidden="1" x14ac:dyDescent="0.2">
      <c r="A26" s="127"/>
      <c r="B26" s="253"/>
      <c r="C26" s="253"/>
      <c r="D26" s="253"/>
      <c r="E26" s="261"/>
      <c r="F26" s="270"/>
      <c r="G26" s="270"/>
      <c r="H26" s="270"/>
      <c r="I26" s="128"/>
      <c r="J26" s="270"/>
      <c r="K26" s="270"/>
      <c r="L26" s="128"/>
      <c r="M26" s="270"/>
      <c r="N26" s="270"/>
      <c r="O26" s="270"/>
      <c r="P26" s="128"/>
      <c r="Q26" s="270"/>
      <c r="R26" s="270"/>
      <c r="S26" s="270"/>
      <c r="T26" s="128"/>
      <c r="U26" s="270"/>
      <c r="V26" s="270"/>
      <c r="W26" s="128"/>
      <c r="X26" s="270"/>
      <c r="Y26" s="270"/>
      <c r="Z26" s="128"/>
      <c r="AA26" s="270"/>
      <c r="AB26" s="270"/>
      <c r="AC26" s="270"/>
      <c r="AD26" s="270"/>
      <c r="AE26" s="270"/>
      <c r="AF26" s="128"/>
      <c r="AG26" s="270"/>
      <c r="AH26" s="270"/>
      <c r="AI26" s="128"/>
      <c r="AJ26" s="127"/>
    </row>
    <row r="27" spans="1:37" hidden="1" x14ac:dyDescent="0.2">
      <c r="A27" s="127"/>
      <c r="B27" s="253"/>
      <c r="C27" s="253"/>
      <c r="D27" s="253"/>
      <c r="E27" s="261"/>
      <c r="F27" s="270"/>
      <c r="G27" s="270"/>
      <c r="H27" s="270"/>
      <c r="I27" s="128"/>
      <c r="J27" s="270"/>
      <c r="K27" s="270"/>
      <c r="L27" s="128"/>
      <c r="M27" s="270"/>
      <c r="N27" s="270"/>
      <c r="O27" s="270"/>
      <c r="P27" s="128"/>
      <c r="Q27" s="270"/>
      <c r="R27" s="270"/>
      <c r="S27" s="270"/>
      <c r="T27" s="128"/>
      <c r="U27" s="270"/>
      <c r="V27" s="270"/>
      <c r="W27" s="128"/>
      <c r="X27" s="270"/>
      <c r="Y27" s="270"/>
      <c r="Z27" s="128"/>
      <c r="AA27" s="270"/>
      <c r="AB27" s="270"/>
      <c r="AC27" s="270"/>
      <c r="AD27" s="270"/>
      <c r="AE27" s="270"/>
      <c r="AF27" s="128"/>
      <c r="AG27" s="270"/>
      <c r="AH27" s="270"/>
      <c r="AI27" s="128"/>
      <c r="AJ27" s="127"/>
    </row>
    <row r="28" spans="1:37" ht="12.75" hidden="1" thickBot="1" x14ac:dyDescent="0.25">
      <c r="A28" s="127"/>
      <c r="B28" s="253"/>
      <c r="C28" s="253"/>
      <c r="D28" s="253"/>
      <c r="E28" s="261"/>
      <c r="F28" s="270"/>
      <c r="G28" s="270"/>
      <c r="H28" s="270"/>
      <c r="I28" s="128"/>
      <c r="J28" s="270"/>
      <c r="K28" s="270"/>
      <c r="L28" s="128"/>
      <c r="M28" s="270"/>
      <c r="N28" s="270"/>
      <c r="O28" s="270"/>
      <c r="P28" s="128"/>
      <c r="Q28" s="270"/>
      <c r="R28" s="270"/>
      <c r="S28" s="270"/>
      <c r="T28" s="128"/>
      <c r="U28" s="270"/>
      <c r="V28" s="270"/>
      <c r="W28" s="128"/>
      <c r="X28" s="270"/>
      <c r="Y28" s="270"/>
      <c r="Z28" s="128"/>
      <c r="AA28" s="270"/>
      <c r="AB28" s="270"/>
      <c r="AC28" s="270"/>
      <c r="AD28" s="270"/>
      <c r="AE28" s="270"/>
      <c r="AF28" s="128"/>
      <c r="AG28" s="270"/>
      <c r="AH28" s="270"/>
      <c r="AI28" s="128"/>
      <c r="AJ28" s="127"/>
    </row>
    <row r="29" spans="1:37" ht="12.75" hidden="1" thickBot="1" x14ac:dyDescent="0.25">
      <c r="A29" s="814" t="s">
        <v>447</v>
      </c>
      <c r="B29" s="815"/>
      <c r="C29" s="815"/>
      <c r="D29" s="815"/>
      <c r="E29" s="815"/>
      <c r="F29" s="818" t="s">
        <v>1</v>
      </c>
      <c r="G29" s="819"/>
      <c r="H29" s="819"/>
      <c r="I29" s="820"/>
      <c r="J29" s="824" t="s">
        <v>2</v>
      </c>
      <c r="K29" s="824"/>
      <c r="L29" s="825"/>
      <c r="M29" s="792" t="s">
        <v>3</v>
      </c>
      <c r="N29" s="793"/>
      <c r="O29" s="793"/>
      <c r="P29" s="775" t="s">
        <v>4</v>
      </c>
      <c r="Q29" s="794" t="s">
        <v>5</v>
      </c>
      <c r="R29" s="795"/>
      <c r="S29" s="796"/>
      <c r="T29" s="775" t="s">
        <v>4</v>
      </c>
      <c r="U29" s="797" t="s">
        <v>6</v>
      </c>
      <c r="V29" s="797"/>
      <c r="W29" s="798"/>
      <c r="X29" s="812" t="s">
        <v>7</v>
      </c>
      <c r="Y29" s="813"/>
      <c r="Z29" s="775" t="s">
        <v>4</v>
      </c>
      <c r="AA29" s="777" t="s">
        <v>8</v>
      </c>
      <c r="AB29" s="778"/>
      <c r="AC29" s="778"/>
      <c r="AD29" s="778"/>
      <c r="AE29" s="779"/>
      <c r="AF29" s="775" t="s">
        <v>4</v>
      </c>
      <c r="AG29" s="780" t="s">
        <v>9</v>
      </c>
      <c r="AH29" s="780"/>
      <c r="AI29" s="781"/>
      <c r="AJ29" s="784" t="s">
        <v>10</v>
      </c>
      <c r="AK29" s="769" t="s">
        <v>11</v>
      </c>
    </row>
    <row r="30" spans="1:37" ht="12.75" hidden="1" thickBot="1" x14ac:dyDescent="0.25">
      <c r="A30" s="816"/>
      <c r="B30" s="817"/>
      <c r="C30" s="817"/>
      <c r="D30" s="817"/>
      <c r="E30" s="817"/>
      <c r="F30" s="821"/>
      <c r="G30" s="822"/>
      <c r="H30" s="822"/>
      <c r="I30" s="823"/>
      <c r="J30" s="826"/>
      <c r="K30" s="826"/>
      <c r="L30" s="827"/>
      <c r="M30" s="786" t="s">
        <v>12</v>
      </c>
      <c r="N30" s="786"/>
      <c r="O30" s="787"/>
      <c r="P30" s="776"/>
      <c r="Q30" s="788" t="s">
        <v>13</v>
      </c>
      <c r="R30" s="788"/>
      <c r="S30" s="788"/>
      <c r="T30" s="776"/>
      <c r="U30" s="799"/>
      <c r="V30" s="799"/>
      <c r="W30" s="800"/>
      <c r="X30" s="789" t="s">
        <v>14</v>
      </c>
      <c r="Y30" s="789"/>
      <c r="Z30" s="776"/>
      <c r="AA30" s="790" t="s">
        <v>15</v>
      </c>
      <c r="AB30" s="790"/>
      <c r="AC30" s="791"/>
      <c r="AD30" s="790" t="s">
        <v>16</v>
      </c>
      <c r="AE30" s="790"/>
      <c r="AF30" s="776"/>
      <c r="AG30" s="782"/>
      <c r="AH30" s="782"/>
      <c r="AI30" s="783"/>
      <c r="AJ30" s="785"/>
      <c r="AK30" s="770"/>
    </row>
    <row r="31" spans="1:37" ht="24.75" hidden="1" thickBot="1" x14ac:dyDescent="0.25">
      <c r="A31" s="262" t="s">
        <v>17</v>
      </c>
      <c r="B31" s="263" t="s">
        <v>18</v>
      </c>
      <c r="C31" s="263" t="s">
        <v>19</v>
      </c>
      <c r="D31" s="263" t="s">
        <v>20</v>
      </c>
      <c r="E31" s="264" t="s">
        <v>21</v>
      </c>
      <c r="F31" s="129" t="s">
        <v>23</v>
      </c>
      <c r="G31" s="58" t="s">
        <v>24</v>
      </c>
      <c r="H31" s="59" t="s">
        <v>25</v>
      </c>
      <c r="I31" s="297" t="s">
        <v>4</v>
      </c>
      <c r="J31" s="58" t="s">
        <v>23</v>
      </c>
      <c r="K31" s="59" t="s">
        <v>25</v>
      </c>
      <c r="L31" s="297" t="s">
        <v>4</v>
      </c>
      <c r="M31" s="56" t="s">
        <v>23</v>
      </c>
      <c r="N31" s="56" t="s">
        <v>25</v>
      </c>
      <c r="O31" s="57" t="s">
        <v>26</v>
      </c>
      <c r="P31" s="776"/>
      <c r="Q31" s="56" t="s">
        <v>23</v>
      </c>
      <c r="R31" s="56" t="s">
        <v>25</v>
      </c>
      <c r="S31" s="57" t="s">
        <v>26</v>
      </c>
      <c r="T31" s="776"/>
      <c r="U31" s="58" t="s">
        <v>23</v>
      </c>
      <c r="V31" s="59" t="s">
        <v>25</v>
      </c>
      <c r="W31" s="297" t="s">
        <v>4</v>
      </c>
      <c r="X31" s="58" t="s">
        <v>25</v>
      </c>
      <c r="Y31" s="59" t="s">
        <v>26</v>
      </c>
      <c r="Z31" s="776"/>
      <c r="AA31" s="58" t="s">
        <v>23</v>
      </c>
      <c r="AB31" s="58" t="s">
        <v>25</v>
      </c>
      <c r="AC31" s="58" t="s">
        <v>26</v>
      </c>
      <c r="AD31" s="58" t="s">
        <v>23</v>
      </c>
      <c r="AE31" s="59" t="s">
        <v>26</v>
      </c>
      <c r="AF31" s="776"/>
      <c r="AG31" s="58" t="s">
        <v>23</v>
      </c>
      <c r="AH31" s="59" t="s">
        <v>25</v>
      </c>
      <c r="AI31" s="297" t="s">
        <v>4</v>
      </c>
      <c r="AJ31" s="785"/>
      <c r="AK31" s="771"/>
    </row>
    <row r="32" spans="1:37" ht="24" hidden="1" x14ac:dyDescent="0.2">
      <c r="A32" s="73">
        <v>201</v>
      </c>
      <c r="B32" s="265" t="s">
        <v>448</v>
      </c>
      <c r="C32" s="266" t="s">
        <v>449</v>
      </c>
      <c r="D32" s="266" t="s">
        <v>167</v>
      </c>
      <c r="E32" s="267" t="s">
        <v>38</v>
      </c>
      <c r="F32" s="61">
        <v>10</v>
      </c>
      <c r="G32" s="62"/>
      <c r="H32" s="63">
        <v>1</v>
      </c>
      <c r="I32" s="64">
        <v>11</v>
      </c>
      <c r="J32" s="65"/>
      <c r="K32" s="63"/>
      <c r="L32" s="66">
        <v>0</v>
      </c>
      <c r="M32" s="67">
        <v>1</v>
      </c>
      <c r="N32" s="234"/>
      <c r="O32" s="234">
        <v>1</v>
      </c>
      <c r="P32" s="68">
        <v>1</v>
      </c>
      <c r="Q32" s="67">
        <v>1</v>
      </c>
      <c r="R32" s="234">
        <v>1</v>
      </c>
      <c r="S32" s="275">
        <v>2</v>
      </c>
      <c r="T32" s="69">
        <v>2</v>
      </c>
      <c r="U32" s="65">
        <v>2</v>
      </c>
      <c r="V32" s="63">
        <v>1</v>
      </c>
      <c r="W32" s="64">
        <v>3</v>
      </c>
      <c r="X32" s="67"/>
      <c r="Y32" s="70"/>
      <c r="Z32" s="71">
        <v>0</v>
      </c>
      <c r="AA32" s="61">
        <v>1</v>
      </c>
      <c r="AB32" s="62"/>
      <c r="AC32" s="72">
        <v>1</v>
      </c>
      <c r="AD32" s="65"/>
      <c r="AE32" s="72"/>
      <c r="AF32" s="64">
        <v>1</v>
      </c>
      <c r="AG32" s="65">
        <v>2</v>
      </c>
      <c r="AH32" s="72"/>
      <c r="AI32" s="66">
        <v>2</v>
      </c>
      <c r="AJ32" s="73">
        <v>20</v>
      </c>
      <c r="AK32" s="766" t="s">
        <v>31</v>
      </c>
    </row>
    <row r="33" spans="1:37" ht="24" hidden="1" x14ac:dyDescent="0.2">
      <c r="A33" s="91">
        <v>202</v>
      </c>
      <c r="B33" s="228" t="s">
        <v>450</v>
      </c>
      <c r="C33" s="213" t="s">
        <v>451</v>
      </c>
      <c r="D33" s="213" t="s">
        <v>167</v>
      </c>
      <c r="E33" s="217" t="s">
        <v>38</v>
      </c>
      <c r="F33" s="75"/>
      <c r="G33" s="76"/>
      <c r="H33" s="77">
        <v>1</v>
      </c>
      <c r="I33" s="78">
        <v>1</v>
      </c>
      <c r="J33" s="79"/>
      <c r="K33" s="77"/>
      <c r="L33" s="80">
        <v>0</v>
      </c>
      <c r="M33" s="81"/>
      <c r="N33" s="221">
        <v>1</v>
      </c>
      <c r="O33" s="221">
        <v>1</v>
      </c>
      <c r="P33" s="82">
        <v>1</v>
      </c>
      <c r="Q33" s="81">
        <v>1</v>
      </c>
      <c r="R33" s="221"/>
      <c r="S33" s="215">
        <v>1</v>
      </c>
      <c r="T33" s="83">
        <v>1</v>
      </c>
      <c r="U33" s="84"/>
      <c r="V33" s="85"/>
      <c r="W33" s="86">
        <v>0</v>
      </c>
      <c r="X33" s="81"/>
      <c r="Y33" s="87"/>
      <c r="Z33" s="88">
        <v>0</v>
      </c>
      <c r="AA33" s="75">
        <v>1</v>
      </c>
      <c r="AB33" s="76"/>
      <c r="AC33" s="89">
        <v>1</v>
      </c>
      <c r="AD33" s="79"/>
      <c r="AE33" s="89"/>
      <c r="AF33" s="86">
        <v>1</v>
      </c>
      <c r="AG33" s="79"/>
      <c r="AH33" s="90"/>
      <c r="AI33" s="80">
        <v>0</v>
      </c>
      <c r="AJ33" s="91">
        <v>4</v>
      </c>
      <c r="AK33" s="767"/>
    </row>
    <row r="34" spans="1:37" hidden="1" x14ac:dyDescent="0.2">
      <c r="A34" s="91">
        <v>203</v>
      </c>
      <c r="B34" s="228" t="s">
        <v>452</v>
      </c>
      <c r="C34" s="213" t="s">
        <v>453</v>
      </c>
      <c r="D34" s="213" t="s">
        <v>41</v>
      </c>
      <c r="E34" s="217" t="s">
        <v>38</v>
      </c>
      <c r="F34" s="75"/>
      <c r="G34" s="76"/>
      <c r="H34" s="77">
        <v>1</v>
      </c>
      <c r="I34" s="78">
        <v>1</v>
      </c>
      <c r="J34" s="79"/>
      <c r="K34" s="77"/>
      <c r="L34" s="80">
        <v>0</v>
      </c>
      <c r="M34" s="81">
        <v>1</v>
      </c>
      <c r="N34" s="221">
        <v>1</v>
      </c>
      <c r="O34" s="221">
        <v>2</v>
      </c>
      <c r="P34" s="82">
        <v>2</v>
      </c>
      <c r="Q34" s="81">
        <v>1</v>
      </c>
      <c r="R34" s="221">
        <v>1</v>
      </c>
      <c r="S34" s="215">
        <v>2</v>
      </c>
      <c r="T34" s="83">
        <v>2</v>
      </c>
      <c r="U34" s="84"/>
      <c r="V34" s="85"/>
      <c r="W34" s="86">
        <v>0</v>
      </c>
      <c r="X34" s="81"/>
      <c r="Y34" s="87"/>
      <c r="Z34" s="88">
        <v>0</v>
      </c>
      <c r="AA34" s="75">
        <v>1</v>
      </c>
      <c r="AB34" s="76"/>
      <c r="AC34" s="89">
        <v>1</v>
      </c>
      <c r="AD34" s="79"/>
      <c r="AE34" s="89"/>
      <c r="AF34" s="86">
        <v>1</v>
      </c>
      <c r="AG34" s="79">
        <v>1</v>
      </c>
      <c r="AH34" s="90"/>
      <c r="AI34" s="80">
        <v>1</v>
      </c>
      <c r="AJ34" s="91">
        <v>7</v>
      </c>
      <c r="AK34" s="767"/>
    </row>
    <row r="35" spans="1:37" ht="24" hidden="1" x14ac:dyDescent="0.2">
      <c r="A35" s="91">
        <v>204</v>
      </c>
      <c r="B35" s="228" t="s">
        <v>454</v>
      </c>
      <c r="C35" s="213" t="s">
        <v>231</v>
      </c>
      <c r="D35" s="213" t="s">
        <v>29</v>
      </c>
      <c r="E35" s="217" t="s">
        <v>30</v>
      </c>
      <c r="F35" s="75"/>
      <c r="G35" s="76"/>
      <c r="H35" s="77"/>
      <c r="I35" s="78">
        <v>0</v>
      </c>
      <c r="J35" s="79"/>
      <c r="K35" s="77"/>
      <c r="L35" s="80">
        <v>0</v>
      </c>
      <c r="M35" s="81"/>
      <c r="N35" s="221">
        <v>1</v>
      </c>
      <c r="O35" s="221">
        <v>1</v>
      </c>
      <c r="P35" s="82">
        <v>1</v>
      </c>
      <c r="Q35" s="81"/>
      <c r="R35" s="221"/>
      <c r="S35" s="215"/>
      <c r="T35" s="83">
        <v>0</v>
      </c>
      <c r="U35" s="84"/>
      <c r="V35" s="85"/>
      <c r="W35" s="86">
        <v>0</v>
      </c>
      <c r="X35" s="81"/>
      <c r="Y35" s="87"/>
      <c r="Z35" s="88">
        <v>0</v>
      </c>
      <c r="AA35" s="75"/>
      <c r="AB35" s="76"/>
      <c r="AC35" s="89"/>
      <c r="AD35" s="79"/>
      <c r="AE35" s="89"/>
      <c r="AF35" s="86">
        <v>0</v>
      </c>
      <c r="AG35" s="79"/>
      <c r="AH35" s="90"/>
      <c r="AI35" s="80">
        <v>0</v>
      </c>
      <c r="AJ35" s="91">
        <v>1</v>
      </c>
      <c r="AK35" s="767"/>
    </row>
    <row r="36" spans="1:37" hidden="1" x14ac:dyDescent="0.2">
      <c r="A36" s="91">
        <v>205</v>
      </c>
      <c r="B36" s="228" t="s">
        <v>455</v>
      </c>
      <c r="C36" s="213" t="s">
        <v>456</v>
      </c>
      <c r="D36" s="213" t="s">
        <v>167</v>
      </c>
      <c r="E36" s="214" t="s">
        <v>38</v>
      </c>
      <c r="F36" s="75"/>
      <c r="G36" s="76"/>
      <c r="H36" s="77">
        <v>1</v>
      </c>
      <c r="I36" s="78">
        <v>1</v>
      </c>
      <c r="J36" s="79"/>
      <c r="K36" s="77"/>
      <c r="L36" s="80">
        <v>0</v>
      </c>
      <c r="M36" s="81"/>
      <c r="N36" s="221"/>
      <c r="O36" s="221"/>
      <c r="P36" s="82">
        <v>0</v>
      </c>
      <c r="Q36" s="81"/>
      <c r="R36" s="221">
        <v>1</v>
      </c>
      <c r="S36" s="215">
        <v>1</v>
      </c>
      <c r="T36" s="83">
        <v>1</v>
      </c>
      <c r="U36" s="84"/>
      <c r="V36" s="85"/>
      <c r="W36" s="86">
        <v>0</v>
      </c>
      <c r="X36" s="81"/>
      <c r="Y36" s="87"/>
      <c r="Z36" s="88">
        <v>0</v>
      </c>
      <c r="AA36" s="75"/>
      <c r="AB36" s="76"/>
      <c r="AC36" s="89"/>
      <c r="AD36" s="79"/>
      <c r="AE36" s="89"/>
      <c r="AF36" s="86">
        <v>0</v>
      </c>
      <c r="AG36" s="79"/>
      <c r="AH36" s="90"/>
      <c r="AI36" s="80">
        <v>0</v>
      </c>
      <c r="AJ36" s="91">
        <v>2</v>
      </c>
      <c r="AK36" s="767"/>
    </row>
    <row r="37" spans="1:37" hidden="1" x14ac:dyDescent="0.2">
      <c r="A37" s="91">
        <v>206</v>
      </c>
      <c r="B37" s="228" t="s">
        <v>457</v>
      </c>
      <c r="C37" s="213" t="s">
        <v>458</v>
      </c>
      <c r="D37" s="213" t="s">
        <v>29</v>
      </c>
      <c r="E37" s="217" t="s">
        <v>30</v>
      </c>
      <c r="F37" s="75"/>
      <c r="G37" s="76"/>
      <c r="H37" s="77">
        <v>1</v>
      </c>
      <c r="I37" s="78">
        <v>1</v>
      </c>
      <c r="J37" s="79"/>
      <c r="K37" s="77">
        <v>2</v>
      </c>
      <c r="L37" s="80">
        <v>2</v>
      </c>
      <c r="M37" s="81"/>
      <c r="N37" s="221">
        <v>1</v>
      </c>
      <c r="O37" s="221">
        <v>1</v>
      </c>
      <c r="P37" s="82">
        <v>1</v>
      </c>
      <c r="Q37" s="81"/>
      <c r="R37" s="221"/>
      <c r="S37" s="215"/>
      <c r="T37" s="83">
        <v>0</v>
      </c>
      <c r="U37" s="84"/>
      <c r="V37" s="85">
        <v>1</v>
      </c>
      <c r="W37" s="86">
        <v>1</v>
      </c>
      <c r="X37" s="81"/>
      <c r="Y37" s="87"/>
      <c r="Z37" s="88">
        <v>0</v>
      </c>
      <c r="AA37" s="75"/>
      <c r="AB37" s="76"/>
      <c r="AC37" s="89"/>
      <c r="AD37" s="79"/>
      <c r="AE37" s="89"/>
      <c r="AF37" s="86">
        <v>0</v>
      </c>
      <c r="AG37" s="79"/>
      <c r="AH37" s="90"/>
      <c r="AI37" s="80">
        <v>0</v>
      </c>
      <c r="AJ37" s="91">
        <v>5</v>
      </c>
      <c r="AK37" s="767"/>
    </row>
    <row r="38" spans="1:37" hidden="1" x14ac:dyDescent="0.2">
      <c r="A38" s="91">
        <v>207</v>
      </c>
      <c r="B38" s="228" t="s">
        <v>459</v>
      </c>
      <c r="C38" s="213" t="s">
        <v>460</v>
      </c>
      <c r="D38" s="213" t="s">
        <v>29</v>
      </c>
      <c r="E38" s="217" t="s">
        <v>30</v>
      </c>
      <c r="F38" s="75"/>
      <c r="G38" s="76"/>
      <c r="H38" s="77">
        <v>1</v>
      </c>
      <c r="I38" s="78">
        <v>1</v>
      </c>
      <c r="J38" s="79"/>
      <c r="K38" s="77"/>
      <c r="L38" s="80">
        <v>0</v>
      </c>
      <c r="M38" s="81"/>
      <c r="N38" s="221">
        <v>1</v>
      </c>
      <c r="O38" s="221">
        <v>1</v>
      </c>
      <c r="P38" s="82">
        <v>1</v>
      </c>
      <c r="Q38" s="81"/>
      <c r="R38" s="221"/>
      <c r="S38" s="215"/>
      <c r="T38" s="83">
        <v>0</v>
      </c>
      <c r="U38" s="84"/>
      <c r="V38" s="85"/>
      <c r="W38" s="86">
        <v>0</v>
      </c>
      <c r="X38" s="81"/>
      <c r="Y38" s="87"/>
      <c r="Z38" s="88">
        <v>0</v>
      </c>
      <c r="AA38" s="75"/>
      <c r="AB38" s="76"/>
      <c r="AC38" s="89"/>
      <c r="AD38" s="79"/>
      <c r="AE38" s="89"/>
      <c r="AF38" s="86">
        <v>0</v>
      </c>
      <c r="AG38" s="79"/>
      <c r="AH38" s="90"/>
      <c r="AI38" s="80">
        <v>0</v>
      </c>
      <c r="AJ38" s="91">
        <v>2</v>
      </c>
      <c r="AK38" s="767"/>
    </row>
    <row r="39" spans="1:37" ht="24" hidden="1" x14ac:dyDescent="0.2">
      <c r="A39" s="91">
        <v>208</v>
      </c>
      <c r="B39" s="228" t="s">
        <v>461</v>
      </c>
      <c r="C39" s="213" t="s">
        <v>462</v>
      </c>
      <c r="D39" s="213" t="s">
        <v>113</v>
      </c>
      <c r="E39" s="217" t="s">
        <v>38</v>
      </c>
      <c r="F39" s="75"/>
      <c r="G39" s="76"/>
      <c r="H39" s="77">
        <v>1</v>
      </c>
      <c r="I39" s="78">
        <v>1</v>
      </c>
      <c r="J39" s="79"/>
      <c r="K39" s="77"/>
      <c r="L39" s="80">
        <v>0</v>
      </c>
      <c r="M39" s="81"/>
      <c r="N39" s="221"/>
      <c r="O39" s="221"/>
      <c r="P39" s="82">
        <v>0</v>
      </c>
      <c r="Q39" s="81">
        <v>1</v>
      </c>
      <c r="R39" s="221">
        <v>1</v>
      </c>
      <c r="S39" s="215">
        <v>2</v>
      </c>
      <c r="T39" s="83">
        <v>2</v>
      </c>
      <c r="U39" s="84"/>
      <c r="V39" s="85">
        <v>1</v>
      </c>
      <c r="W39" s="86">
        <v>1</v>
      </c>
      <c r="X39" s="81">
        <v>1</v>
      </c>
      <c r="Y39" s="87">
        <v>1</v>
      </c>
      <c r="Z39" s="88">
        <v>1</v>
      </c>
      <c r="AA39" s="75">
        <v>1</v>
      </c>
      <c r="AB39" s="76"/>
      <c r="AC39" s="89">
        <v>1</v>
      </c>
      <c r="AD39" s="79"/>
      <c r="AE39" s="89"/>
      <c r="AF39" s="86">
        <v>1</v>
      </c>
      <c r="AG39" s="79">
        <v>2</v>
      </c>
      <c r="AH39" s="90"/>
      <c r="AI39" s="80">
        <v>2</v>
      </c>
      <c r="AJ39" s="91">
        <v>8</v>
      </c>
      <c r="AK39" s="767"/>
    </row>
    <row r="40" spans="1:37" ht="24" hidden="1" x14ac:dyDescent="0.2">
      <c r="A40" s="91">
        <v>209</v>
      </c>
      <c r="B40" s="228" t="s">
        <v>463</v>
      </c>
      <c r="C40" s="213" t="s">
        <v>464</v>
      </c>
      <c r="D40" s="213" t="s">
        <v>465</v>
      </c>
      <c r="E40" s="217" t="s">
        <v>30</v>
      </c>
      <c r="F40" s="75"/>
      <c r="G40" s="76"/>
      <c r="H40" s="77">
        <v>1</v>
      </c>
      <c r="I40" s="78">
        <v>1</v>
      </c>
      <c r="J40" s="79"/>
      <c r="K40" s="77"/>
      <c r="L40" s="80">
        <v>0</v>
      </c>
      <c r="M40" s="81"/>
      <c r="N40" s="221">
        <v>1</v>
      </c>
      <c r="O40" s="221">
        <v>1</v>
      </c>
      <c r="P40" s="82">
        <v>1</v>
      </c>
      <c r="Q40" s="81">
        <v>1</v>
      </c>
      <c r="R40" s="221"/>
      <c r="S40" s="215">
        <v>1</v>
      </c>
      <c r="T40" s="83">
        <v>1</v>
      </c>
      <c r="U40" s="84"/>
      <c r="V40" s="85"/>
      <c r="W40" s="86">
        <v>0</v>
      </c>
      <c r="X40" s="81"/>
      <c r="Y40" s="87"/>
      <c r="Z40" s="88">
        <v>0</v>
      </c>
      <c r="AA40" s="75">
        <v>1</v>
      </c>
      <c r="AB40" s="76"/>
      <c r="AC40" s="89">
        <v>1</v>
      </c>
      <c r="AD40" s="79"/>
      <c r="AE40" s="89"/>
      <c r="AF40" s="86">
        <v>1</v>
      </c>
      <c r="AG40" s="79"/>
      <c r="AH40" s="90"/>
      <c r="AI40" s="80">
        <v>0</v>
      </c>
      <c r="AJ40" s="91">
        <v>4</v>
      </c>
      <c r="AK40" s="767"/>
    </row>
    <row r="41" spans="1:37" hidden="1" x14ac:dyDescent="0.2">
      <c r="A41" s="91">
        <v>210</v>
      </c>
      <c r="B41" s="228" t="s">
        <v>466</v>
      </c>
      <c r="C41" s="213" t="s">
        <v>467</v>
      </c>
      <c r="D41" s="213" t="s">
        <v>468</v>
      </c>
      <c r="E41" s="217" t="s">
        <v>30</v>
      </c>
      <c r="F41" s="75"/>
      <c r="G41" s="76"/>
      <c r="H41" s="77">
        <v>1</v>
      </c>
      <c r="I41" s="78">
        <v>1</v>
      </c>
      <c r="J41" s="79"/>
      <c r="K41" s="77">
        <v>1</v>
      </c>
      <c r="L41" s="80">
        <v>1</v>
      </c>
      <c r="M41" s="81"/>
      <c r="N41" s="221">
        <v>1</v>
      </c>
      <c r="O41" s="221">
        <v>1</v>
      </c>
      <c r="P41" s="82">
        <v>1</v>
      </c>
      <c r="Q41" s="81"/>
      <c r="R41" s="221"/>
      <c r="S41" s="215"/>
      <c r="T41" s="83">
        <v>0</v>
      </c>
      <c r="U41" s="84"/>
      <c r="V41" s="85"/>
      <c r="W41" s="86">
        <v>0</v>
      </c>
      <c r="X41" s="81"/>
      <c r="Y41" s="87"/>
      <c r="Z41" s="88">
        <v>0</v>
      </c>
      <c r="AA41" s="75"/>
      <c r="AB41" s="76"/>
      <c r="AC41" s="89"/>
      <c r="AD41" s="79"/>
      <c r="AE41" s="89"/>
      <c r="AF41" s="86">
        <v>0</v>
      </c>
      <c r="AG41" s="79"/>
      <c r="AH41" s="90"/>
      <c r="AI41" s="80">
        <v>0</v>
      </c>
      <c r="AJ41" s="91">
        <v>3</v>
      </c>
      <c r="AK41" s="767"/>
    </row>
    <row r="42" spans="1:37" hidden="1" x14ac:dyDescent="0.2">
      <c r="A42" s="91">
        <v>211</v>
      </c>
      <c r="B42" s="228" t="s">
        <v>469</v>
      </c>
      <c r="C42" s="213" t="s">
        <v>470</v>
      </c>
      <c r="D42" s="213" t="s">
        <v>167</v>
      </c>
      <c r="E42" s="217" t="s">
        <v>38</v>
      </c>
      <c r="F42" s="75"/>
      <c r="G42" s="76"/>
      <c r="H42" s="77">
        <v>1</v>
      </c>
      <c r="I42" s="78">
        <v>1</v>
      </c>
      <c r="J42" s="79"/>
      <c r="K42" s="77"/>
      <c r="L42" s="80">
        <v>0</v>
      </c>
      <c r="M42" s="81"/>
      <c r="N42" s="221"/>
      <c r="O42" s="221"/>
      <c r="P42" s="82">
        <v>0</v>
      </c>
      <c r="Q42" s="81"/>
      <c r="R42" s="221">
        <v>1</v>
      </c>
      <c r="S42" s="215">
        <v>1</v>
      </c>
      <c r="T42" s="83">
        <v>1</v>
      </c>
      <c r="U42" s="84"/>
      <c r="V42" s="85"/>
      <c r="W42" s="86">
        <v>0</v>
      </c>
      <c r="X42" s="81"/>
      <c r="Y42" s="87"/>
      <c r="Z42" s="88">
        <v>0</v>
      </c>
      <c r="AA42" s="75"/>
      <c r="AB42" s="76"/>
      <c r="AC42" s="89"/>
      <c r="AD42" s="79"/>
      <c r="AE42" s="89"/>
      <c r="AF42" s="86">
        <v>0</v>
      </c>
      <c r="AG42" s="79"/>
      <c r="AH42" s="90"/>
      <c r="AI42" s="80">
        <v>0</v>
      </c>
      <c r="AJ42" s="91">
        <v>2</v>
      </c>
      <c r="AK42" s="767"/>
    </row>
    <row r="43" spans="1:37" hidden="1" x14ac:dyDescent="0.2">
      <c r="A43" s="91">
        <v>212</v>
      </c>
      <c r="B43" s="228" t="s">
        <v>471</v>
      </c>
      <c r="C43" s="213" t="s">
        <v>472</v>
      </c>
      <c r="D43" s="213" t="s">
        <v>167</v>
      </c>
      <c r="E43" s="217" t="s">
        <v>38</v>
      </c>
      <c r="F43" s="75"/>
      <c r="G43" s="76"/>
      <c r="H43" s="77">
        <v>1</v>
      </c>
      <c r="I43" s="78">
        <v>1</v>
      </c>
      <c r="J43" s="79"/>
      <c r="K43" s="77"/>
      <c r="L43" s="80">
        <v>0</v>
      </c>
      <c r="M43" s="81"/>
      <c r="N43" s="221">
        <v>1</v>
      </c>
      <c r="O43" s="221">
        <v>1</v>
      </c>
      <c r="P43" s="82">
        <v>1</v>
      </c>
      <c r="Q43" s="81"/>
      <c r="R43" s="221"/>
      <c r="S43" s="215"/>
      <c r="T43" s="83">
        <v>0</v>
      </c>
      <c r="U43" s="84"/>
      <c r="V43" s="85">
        <v>1</v>
      </c>
      <c r="W43" s="86">
        <v>1</v>
      </c>
      <c r="X43" s="81"/>
      <c r="Y43" s="87"/>
      <c r="Z43" s="88">
        <v>0</v>
      </c>
      <c r="AA43" s="75">
        <v>1</v>
      </c>
      <c r="AB43" s="76">
        <v>1</v>
      </c>
      <c r="AC43" s="89">
        <v>2</v>
      </c>
      <c r="AD43" s="79"/>
      <c r="AE43" s="89"/>
      <c r="AF43" s="86">
        <v>2</v>
      </c>
      <c r="AG43" s="79">
        <v>1</v>
      </c>
      <c r="AH43" s="90"/>
      <c r="AI43" s="80">
        <v>1</v>
      </c>
      <c r="AJ43" s="91">
        <v>6</v>
      </c>
      <c r="AK43" s="767"/>
    </row>
    <row r="44" spans="1:37" hidden="1" x14ac:dyDescent="0.2">
      <c r="A44" s="91">
        <v>213</v>
      </c>
      <c r="B44" s="228" t="s">
        <v>473</v>
      </c>
      <c r="C44" s="213" t="s">
        <v>474</v>
      </c>
      <c r="D44" s="213" t="s">
        <v>167</v>
      </c>
      <c r="E44" s="214" t="s">
        <v>38</v>
      </c>
      <c r="F44" s="75"/>
      <c r="G44" s="76"/>
      <c r="H44" s="77">
        <v>1</v>
      </c>
      <c r="I44" s="78">
        <v>1</v>
      </c>
      <c r="J44" s="79"/>
      <c r="K44" s="77"/>
      <c r="L44" s="80">
        <v>0</v>
      </c>
      <c r="M44" s="81"/>
      <c r="N44" s="221"/>
      <c r="O44" s="221"/>
      <c r="P44" s="82">
        <v>0</v>
      </c>
      <c r="Q44" s="81">
        <v>2</v>
      </c>
      <c r="R44" s="221"/>
      <c r="S44" s="215">
        <v>2</v>
      </c>
      <c r="T44" s="83">
        <v>2</v>
      </c>
      <c r="U44" s="84"/>
      <c r="V44" s="85"/>
      <c r="W44" s="86">
        <v>0</v>
      </c>
      <c r="X44" s="81"/>
      <c r="Y44" s="87"/>
      <c r="Z44" s="88">
        <v>0</v>
      </c>
      <c r="AA44" s="75">
        <v>1</v>
      </c>
      <c r="AB44" s="76"/>
      <c r="AC44" s="89">
        <v>1</v>
      </c>
      <c r="AD44" s="79"/>
      <c r="AE44" s="89"/>
      <c r="AF44" s="86">
        <v>1</v>
      </c>
      <c r="AG44" s="79"/>
      <c r="AH44" s="90"/>
      <c r="AI44" s="80">
        <v>0</v>
      </c>
      <c r="AJ44" s="91">
        <v>4</v>
      </c>
      <c r="AK44" s="767"/>
    </row>
    <row r="45" spans="1:37" hidden="1" x14ac:dyDescent="0.2">
      <c r="A45" s="91">
        <v>214</v>
      </c>
      <c r="B45" s="228" t="s">
        <v>475</v>
      </c>
      <c r="C45" s="213" t="s">
        <v>476</v>
      </c>
      <c r="D45" s="213" t="s">
        <v>477</v>
      </c>
      <c r="E45" s="217" t="s">
        <v>38</v>
      </c>
      <c r="F45" s="75"/>
      <c r="G45" s="76"/>
      <c r="H45" s="77">
        <v>1</v>
      </c>
      <c r="I45" s="78">
        <v>1</v>
      </c>
      <c r="J45" s="79"/>
      <c r="K45" s="77"/>
      <c r="L45" s="80">
        <v>0</v>
      </c>
      <c r="M45" s="81"/>
      <c r="N45" s="221">
        <v>1</v>
      </c>
      <c r="O45" s="221">
        <v>1</v>
      </c>
      <c r="P45" s="82">
        <v>1</v>
      </c>
      <c r="Q45" s="81"/>
      <c r="R45" s="221">
        <v>1</v>
      </c>
      <c r="S45" s="215">
        <v>1</v>
      </c>
      <c r="T45" s="83">
        <v>1</v>
      </c>
      <c r="U45" s="84"/>
      <c r="V45" s="85"/>
      <c r="W45" s="86">
        <v>0</v>
      </c>
      <c r="X45" s="81"/>
      <c r="Y45" s="87"/>
      <c r="Z45" s="88">
        <v>0</v>
      </c>
      <c r="AA45" s="75"/>
      <c r="AB45" s="76"/>
      <c r="AC45" s="89"/>
      <c r="AD45" s="79"/>
      <c r="AE45" s="89"/>
      <c r="AF45" s="86">
        <v>0</v>
      </c>
      <c r="AG45" s="79">
        <v>1</v>
      </c>
      <c r="AH45" s="90">
        <v>1</v>
      </c>
      <c r="AI45" s="80">
        <v>2</v>
      </c>
      <c r="AJ45" s="91">
        <v>5</v>
      </c>
      <c r="AK45" s="767"/>
    </row>
    <row r="46" spans="1:37" hidden="1" x14ac:dyDescent="0.2">
      <c r="A46" s="91">
        <v>215</v>
      </c>
      <c r="B46" s="228" t="s">
        <v>478</v>
      </c>
      <c r="C46" s="213" t="s">
        <v>479</v>
      </c>
      <c r="D46" s="213" t="s">
        <v>113</v>
      </c>
      <c r="E46" s="217" t="s">
        <v>38</v>
      </c>
      <c r="F46" s="75"/>
      <c r="G46" s="76"/>
      <c r="H46" s="77">
        <v>1</v>
      </c>
      <c r="I46" s="78">
        <v>1</v>
      </c>
      <c r="J46" s="79"/>
      <c r="K46" s="77"/>
      <c r="L46" s="80">
        <v>0</v>
      </c>
      <c r="M46" s="81"/>
      <c r="N46" s="221">
        <v>1</v>
      </c>
      <c r="O46" s="221">
        <v>1</v>
      </c>
      <c r="P46" s="82">
        <v>1</v>
      </c>
      <c r="Q46" s="81"/>
      <c r="R46" s="221">
        <v>1</v>
      </c>
      <c r="S46" s="215">
        <v>1</v>
      </c>
      <c r="T46" s="83">
        <v>1</v>
      </c>
      <c r="U46" s="84"/>
      <c r="V46" s="85"/>
      <c r="W46" s="86">
        <v>0</v>
      </c>
      <c r="X46" s="81"/>
      <c r="Y46" s="87"/>
      <c r="Z46" s="88">
        <v>0</v>
      </c>
      <c r="AA46" s="75"/>
      <c r="AB46" s="76"/>
      <c r="AC46" s="89"/>
      <c r="AD46" s="79"/>
      <c r="AE46" s="89"/>
      <c r="AF46" s="86">
        <v>0</v>
      </c>
      <c r="AG46" s="79">
        <v>1</v>
      </c>
      <c r="AH46" s="90">
        <v>1</v>
      </c>
      <c r="AI46" s="80">
        <v>2</v>
      </c>
      <c r="AJ46" s="91">
        <v>5</v>
      </c>
      <c r="AK46" s="767"/>
    </row>
    <row r="47" spans="1:37" hidden="1" x14ac:dyDescent="0.2">
      <c r="A47" s="91">
        <v>216</v>
      </c>
      <c r="B47" s="228" t="s">
        <v>480</v>
      </c>
      <c r="C47" s="213" t="s">
        <v>481</v>
      </c>
      <c r="D47" s="213" t="s">
        <v>113</v>
      </c>
      <c r="E47" s="217" t="s">
        <v>38</v>
      </c>
      <c r="F47" s="75"/>
      <c r="G47" s="76"/>
      <c r="H47" s="77">
        <v>1</v>
      </c>
      <c r="I47" s="78">
        <v>1</v>
      </c>
      <c r="J47" s="79"/>
      <c r="K47" s="77"/>
      <c r="L47" s="80">
        <v>0</v>
      </c>
      <c r="M47" s="81">
        <v>1</v>
      </c>
      <c r="N47" s="221"/>
      <c r="O47" s="221">
        <v>1</v>
      </c>
      <c r="P47" s="82">
        <v>1</v>
      </c>
      <c r="Q47" s="81">
        <v>1</v>
      </c>
      <c r="R47" s="221">
        <v>1</v>
      </c>
      <c r="S47" s="215">
        <v>2</v>
      </c>
      <c r="T47" s="83">
        <v>2</v>
      </c>
      <c r="U47" s="84"/>
      <c r="V47" s="85"/>
      <c r="W47" s="86">
        <v>0</v>
      </c>
      <c r="X47" s="81"/>
      <c r="Y47" s="87"/>
      <c r="Z47" s="88">
        <v>0</v>
      </c>
      <c r="AA47" s="75">
        <v>1</v>
      </c>
      <c r="AB47" s="76"/>
      <c r="AC47" s="89">
        <v>1</v>
      </c>
      <c r="AD47" s="79"/>
      <c r="AE47" s="89"/>
      <c r="AF47" s="86">
        <v>1</v>
      </c>
      <c r="AG47" s="79"/>
      <c r="AH47" s="90"/>
      <c r="AI47" s="80">
        <v>0</v>
      </c>
      <c r="AJ47" s="91">
        <v>5</v>
      </c>
      <c r="AK47" s="767"/>
    </row>
    <row r="48" spans="1:37" hidden="1" x14ac:dyDescent="0.2">
      <c r="A48" s="91">
        <v>217</v>
      </c>
      <c r="B48" s="228" t="s">
        <v>482</v>
      </c>
      <c r="C48" s="213" t="s">
        <v>483</v>
      </c>
      <c r="D48" s="213" t="s">
        <v>484</v>
      </c>
      <c r="E48" s="217" t="s">
        <v>30</v>
      </c>
      <c r="F48" s="75"/>
      <c r="G48" s="76"/>
      <c r="H48" s="77"/>
      <c r="I48" s="78">
        <v>0</v>
      </c>
      <c r="J48" s="79"/>
      <c r="K48" s="77"/>
      <c r="L48" s="80">
        <v>0</v>
      </c>
      <c r="M48" s="81"/>
      <c r="N48" s="221"/>
      <c r="O48" s="221"/>
      <c r="P48" s="82">
        <v>0</v>
      </c>
      <c r="Q48" s="81"/>
      <c r="R48" s="221">
        <v>1</v>
      </c>
      <c r="S48" s="215">
        <v>1</v>
      </c>
      <c r="T48" s="83">
        <v>1</v>
      </c>
      <c r="U48" s="84"/>
      <c r="V48" s="85"/>
      <c r="W48" s="86">
        <v>0</v>
      </c>
      <c r="X48" s="81"/>
      <c r="Y48" s="87"/>
      <c r="Z48" s="88">
        <v>0</v>
      </c>
      <c r="AA48" s="75"/>
      <c r="AB48" s="76"/>
      <c r="AC48" s="89"/>
      <c r="AD48" s="79"/>
      <c r="AE48" s="89"/>
      <c r="AF48" s="86">
        <v>0</v>
      </c>
      <c r="AG48" s="79"/>
      <c r="AH48" s="90"/>
      <c r="AI48" s="80">
        <v>0</v>
      </c>
      <c r="AJ48" s="91">
        <v>1</v>
      </c>
      <c r="AK48" s="767"/>
    </row>
    <row r="49" spans="1:37" hidden="1" x14ac:dyDescent="0.2">
      <c r="A49" s="91">
        <v>218</v>
      </c>
      <c r="B49" s="228" t="s">
        <v>485</v>
      </c>
      <c r="C49" s="213" t="s">
        <v>129</v>
      </c>
      <c r="D49" s="213" t="s">
        <v>113</v>
      </c>
      <c r="E49" s="214" t="s">
        <v>38</v>
      </c>
      <c r="F49" s="75"/>
      <c r="G49" s="76"/>
      <c r="H49" s="77">
        <v>1</v>
      </c>
      <c r="I49" s="78">
        <v>1</v>
      </c>
      <c r="J49" s="79"/>
      <c r="K49" s="77"/>
      <c r="L49" s="80">
        <v>0</v>
      </c>
      <c r="M49" s="81"/>
      <c r="N49" s="221"/>
      <c r="O49" s="221"/>
      <c r="P49" s="82">
        <v>0</v>
      </c>
      <c r="Q49" s="81"/>
      <c r="R49" s="221"/>
      <c r="S49" s="215"/>
      <c r="T49" s="83">
        <v>0</v>
      </c>
      <c r="U49" s="84"/>
      <c r="V49" s="85"/>
      <c r="W49" s="86">
        <v>0</v>
      </c>
      <c r="X49" s="81"/>
      <c r="Y49" s="87"/>
      <c r="Z49" s="88">
        <v>0</v>
      </c>
      <c r="AA49" s="75"/>
      <c r="AB49" s="76"/>
      <c r="AC49" s="89"/>
      <c r="AD49" s="79"/>
      <c r="AE49" s="89"/>
      <c r="AF49" s="86">
        <v>0</v>
      </c>
      <c r="AG49" s="79"/>
      <c r="AH49" s="90"/>
      <c r="AI49" s="80">
        <v>0</v>
      </c>
      <c r="AJ49" s="91">
        <v>1</v>
      </c>
      <c r="AK49" s="767"/>
    </row>
    <row r="50" spans="1:37" hidden="1" x14ac:dyDescent="0.2">
      <c r="A50" s="91">
        <v>219</v>
      </c>
      <c r="B50" s="228" t="s">
        <v>486</v>
      </c>
      <c r="C50" s="213" t="s">
        <v>487</v>
      </c>
      <c r="D50" s="213" t="s">
        <v>196</v>
      </c>
      <c r="E50" s="217" t="s">
        <v>38</v>
      </c>
      <c r="F50" s="75"/>
      <c r="G50" s="76"/>
      <c r="H50" s="77">
        <v>1</v>
      </c>
      <c r="I50" s="78">
        <v>1</v>
      </c>
      <c r="J50" s="79"/>
      <c r="K50" s="77"/>
      <c r="L50" s="80">
        <v>0</v>
      </c>
      <c r="M50" s="81"/>
      <c r="N50" s="221">
        <v>1</v>
      </c>
      <c r="O50" s="221">
        <v>1</v>
      </c>
      <c r="P50" s="82">
        <v>1</v>
      </c>
      <c r="Q50" s="81"/>
      <c r="R50" s="221">
        <v>1</v>
      </c>
      <c r="S50" s="215">
        <v>1</v>
      </c>
      <c r="T50" s="83">
        <v>1</v>
      </c>
      <c r="U50" s="84"/>
      <c r="V50" s="85"/>
      <c r="W50" s="86">
        <v>0</v>
      </c>
      <c r="X50" s="81"/>
      <c r="Y50" s="87"/>
      <c r="Z50" s="88">
        <v>0</v>
      </c>
      <c r="AA50" s="75"/>
      <c r="AB50" s="76"/>
      <c r="AC50" s="89"/>
      <c r="AD50" s="79"/>
      <c r="AE50" s="89"/>
      <c r="AF50" s="86">
        <v>0</v>
      </c>
      <c r="AG50" s="79"/>
      <c r="AH50" s="90"/>
      <c r="AI50" s="80">
        <v>0</v>
      </c>
      <c r="AJ50" s="91">
        <v>3</v>
      </c>
      <c r="AK50" s="767"/>
    </row>
    <row r="51" spans="1:37" hidden="1" x14ac:dyDescent="0.2">
      <c r="A51" s="91">
        <v>220</v>
      </c>
      <c r="B51" s="228" t="s">
        <v>488</v>
      </c>
      <c r="C51" s="213" t="s">
        <v>489</v>
      </c>
      <c r="D51" s="213" t="s">
        <v>81</v>
      </c>
      <c r="E51" s="217" t="s">
        <v>38</v>
      </c>
      <c r="F51" s="75"/>
      <c r="G51" s="76"/>
      <c r="H51" s="77">
        <v>1</v>
      </c>
      <c r="I51" s="78">
        <v>1</v>
      </c>
      <c r="J51" s="79"/>
      <c r="K51" s="77"/>
      <c r="L51" s="80">
        <v>0</v>
      </c>
      <c r="M51" s="81"/>
      <c r="N51" s="221"/>
      <c r="O51" s="221"/>
      <c r="P51" s="82">
        <v>0</v>
      </c>
      <c r="Q51" s="81"/>
      <c r="R51" s="221"/>
      <c r="S51" s="215"/>
      <c r="T51" s="83">
        <v>0</v>
      </c>
      <c r="U51" s="84"/>
      <c r="V51" s="85"/>
      <c r="W51" s="86">
        <v>0</v>
      </c>
      <c r="X51" s="81"/>
      <c r="Y51" s="87"/>
      <c r="Z51" s="88">
        <v>0</v>
      </c>
      <c r="AA51" s="75"/>
      <c r="AB51" s="76"/>
      <c r="AC51" s="89"/>
      <c r="AD51" s="79"/>
      <c r="AE51" s="89"/>
      <c r="AF51" s="86">
        <v>0</v>
      </c>
      <c r="AG51" s="79"/>
      <c r="AH51" s="90">
        <v>1</v>
      </c>
      <c r="AI51" s="80">
        <v>1</v>
      </c>
      <c r="AJ51" s="91">
        <v>2</v>
      </c>
      <c r="AK51" s="767"/>
    </row>
    <row r="52" spans="1:37" hidden="1" x14ac:dyDescent="0.2">
      <c r="A52" s="91">
        <v>221</v>
      </c>
      <c r="B52" s="228" t="s">
        <v>490</v>
      </c>
      <c r="C52" s="213" t="s">
        <v>491</v>
      </c>
      <c r="D52" s="213" t="s">
        <v>37</v>
      </c>
      <c r="E52" s="217" t="s">
        <v>38</v>
      </c>
      <c r="F52" s="75"/>
      <c r="G52" s="76"/>
      <c r="H52" s="77">
        <v>1</v>
      </c>
      <c r="I52" s="78">
        <v>1</v>
      </c>
      <c r="J52" s="79"/>
      <c r="K52" s="77"/>
      <c r="L52" s="80">
        <v>0</v>
      </c>
      <c r="M52" s="81"/>
      <c r="N52" s="221"/>
      <c r="O52" s="221"/>
      <c r="P52" s="82">
        <v>0</v>
      </c>
      <c r="Q52" s="81"/>
      <c r="R52" s="221">
        <v>1</v>
      </c>
      <c r="S52" s="215">
        <v>1</v>
      </c>
      <c r="T52" s="83">
        <v>1</v>
      </c>
      <c r="U52" s="84"/>
      <c r="V52" s="85">
        <v>1</v>
      </c>
      <c r="W52" s="86">
        <v>1</v>
      </c>
      <c r="X52" s="81"/>
      <c r="Y52" s="87"/>
      <c r="Z52" s="88">
        <v>0</v>
      </c>
      <c r="AA52" s="75"/>
      <c r="AB52" s="76"/>
      <c r="AC52" s="89"/>
      <c r="AD52" s="79"/>
      <c r="AE52" s="89"/>
      <c r="AF52" s="86">
        <v>0</v>
      </c>
      <c r="AG52" s="79"/>
      <c r="AH52" s="90"/>
      <c r="AI52" s="80">
        <v>0</v>
      </c>
      <c r="AJ52" s="91">
        <v>3</v>
      </c>
      <c r="AK52" s="767"/>
    </row>
    <row r="53" spans="1:37" hidden="1" x14ac:dyDescent="0.2">
      <c r="A53" s="91">
        <v>222</v>
      </c>
      <c r="B53" s="228" t="s">
        <v>492</v>
      </c>
      <c r="C53" s="213" t="s">
        <v>493</v>
      </c>
      <c r="D53" s="213" t="s">
        <v>167</v>
      </c>
      <c r="E53" s="214" t="s">
        <v>38</v>
      </c>
      <c r="F53" s="75"/>
      <c r="G53" s="76"/>
      <c r="H53" s="77">
        <v>1</v>
      </c>
      <c r="I53" s="78">
        <v>1</v>
      </c>
      <c r="J53" s="79"/>
      <c r="K53" s="77"/>
      <c r="L53" s="80">
        <v>0</v>
      </c>
      <c r="M53" s="81"/>
      <c r="N53" s="221">
        <v>1</v>
      </c>
      <c r="O53" s="221">
        <v>1</v>
      </c>
      <c r="P53" s="82">
        <v>1</v>
      </c>
      <c r="Q53" s="81"/>
      <c r="R53" s="221"/>
      <c r="S53" s="215"/>
      <c r="T53" s="83">
        <v>0</v>
      </c>
      <c r="U53" s="84"/>
      <c r="V53" s="85"/>
      <c r="W53" s="86">
        <v>0</v>
      </c>
      <c r="X53" s="81"/>
      <c r="Y53" s="87"/>
      <c r="Z53" s="88">
        <v>0</v>
      </c>
      <c r="AA53" s="75"/>
      <c r="AB53" s="76"/>
      <c r="AC53" s="89"/>
      <c r="AD53" s="79"/>
      <c r="AE53" s="89"/>
      <c r="AF53" s="86">
        <v>0</v>
      </c>
      <c r="AG53" s="79"/>
      <c r="AH53" s="90"/>
      <c r="AI53" s="80">
        <v>0</v>
      </c>
      <c r="AJ53" s="91">
        <v>2</v>
      </c>
      <c r="AK53" s="767"/>
    </row>
    <row r="54" spans="1:37" hidden="1" x14ac:dyDescent="0.2">
      <c r="A54" s="91">
        <v>223</v>
      </c>
      <c r="B54" s="228" t="s">
        <v>494</v>
      </c>
      <c r="C54" s="213" t="s">
        <v>495</v>
      </c>
      <c r="D54" s="213" t="s">
        <v>496</v>
      </c>
      <c r="E54" s="217" t="s">
        <v>30</v>
      </c>
      <c r="F54" s="75"/>
      <c r="G54" s="76"/>
      <c r="H54" s="77">
        <v>1</v>
      </c>
      <c r="I54" s="78">
        <v>1</v>
      </c>
      <c r="J54" s="79"/>
      <c r="K54" s="77"/>
      <c r="L54" s="80">
        <v>0</v>
      </c>
      <c r="M54" s="81"/>
      <c r="N54" s="221">
        <v>1</v>
      </c>
      <c r="O54" s="221">
        <v>1</v>
      </c>
      <c r="P54" s="82">
        <v>1</v>
      </c>
      <c r="Q54" s="81">
        <v>1</v>
      </c>
      <c r="R54" s="221">
        <v>2</v>
      </c>
      <c r="S54" s="215">
        <v>3</v>
      </c>
      <c r="T54" s="83">
        <v>3</v>
      </c>
      <c r="U54" s="84"/>
      <c r="V54" s="85">
        <v>1</v>
      </c>
      <c r="W54" s="86">
        <v>1</v>
      </c>
      <c r="X54" s="81"/>
      <c r="Y54" s="87"/>
      <c r="Z54" s="88">
        <v>0</v>
      </c>
      <c r="AA54" s="75"/>
      <c r="AB54" s="76"/>
      <c r="AC54" s="89"/>
      <c r="AD54" s="79"/>
      <c r="AE54" s="89"/>
      <c r="AF54" s="86">
        <v>0</v>
      </c>
      <c r="AG54" s="79"/>
      <c r="AH54" s="90"/>
      <c r="AI54" s="80">
        <v>0</v>
      </c>
      <c r="AJ54" s="91">
        <v>6</v>
      </c>
      <c r="AK54" s="767"/>
    </row>
    <row r="55" spans="1:37" hidden="1" x14ac:dyDescent="0.2">
      <c r="A55" s="91">
        <v>224</v>
      </c>
      <c r="B55" s="228" t="s">
        <v>497</v>
      </c>
      <c r="C55" s="213" t="s">
        <v>212</v>
      </c>
      <c r="D55" s="213" t="s">
        <v>167</v>
      </c>
      <c r="E55" s="217" t="s">
        <v>38</v>
      </c>
      <c r="F55" s="75"/>
      <c r="G55" s="76"/>
      <c r="H55" s="77">
        <v>1</v>
      </c>
      <c r="I55" s="78">
        <v>1</v>
      </c>
      <c r="J55" s="79"/>
      <c r="K55" s="77"/>
      <c r="L55" s="80">
        <v>0</v>
      </c>
      <c r="M55" s="81"/>
      <c r="N55" s="221"/>
      <c r="O55" s="221"/>
      <c r="P55" s="82">
        <v>0</v>
      </c>
      <c r="Q55" s="81">
        <v>1</v>
      </c>
      <c r="R55" s="221"/>
      <c r="S55" s="215">
        <v>1</v>
      </c>
      <c r="T55" s="83">
        <v>1</v>
      </c>
      <c r="U55" s="84"/>
      <c r="V55" s="85"/>
      <c r="W55" s="86">
        <v>0</v>
      </c>
      <c r="X55" s="81"/>
      <c r="Y55" s="87"/>
      <c r="Z55" s="88">
        <v>0</v>
      </c>
      <c r="AA55" s="75"/>
      <c r="AB55" s="76"/>
      <c r="AC55" s="89"/>
      <c r="AD55" s="79"/>
      <c r="AE55" s="89"/>
      <c r="AF55" s="86">
        <v>0</v>
      </c>
      <c r="AG55" s="79"/>
      <c r="AH55" s="90"/>
      <c r="AI55" s="80">
        <v>0</v>
      </c>
      <c r="AJ55" s="91">
        <v>2</v>
      </c>
      <c r="AK55" s="767"/>
    </row>
    <row r="56" spans="1:37" hidden="1" x14ac:dyDescent="0.2">
      <c r="A56" s="91">
        <v>225</v>
      </c>
      <c r="B56" s="228" t="s">
        <v>498</v>
      </c>
      <c r="C56" s="213" t="s">
        <v>499</v>
      </c>
      <c r="D56" s="213" t="s">
        <v>81</v>
      </c>
      <c r="E56" s="217" t="s">
        <v>38</v>
      </c>
      <c r="F56" s="75"/>
      <c r="G56" s="76"/>
      <c r="H56" s="77"/>
      <c r="I56" s="78">
        <v>0</v>
      </c>
      <c r="J56" s="79"/>
      <c r="K56" s="77"/>
      <c r="L56" s="80">
        <v>0</v>
      </c>
      <c r="M56" s="81"/>
      <c r="N56" s="221"/>
      <c r="O56" s="221"/>
      <c r="P56" s="82">
        <v>0</v>
      </c>
      <c r="Q56" s="81"/>
      <c r="R56" s="221"/>
      <c r="S56" s="215"/>
      <c r="T56" s="83">
        <v>0</v>
      </c>
      <c r="U56" s="84"/>
      <c r="V56" s="85"/>
      <c r="W56" s="86">
        <v>0</v>
      </c>
      <c r="X56" s="81"/>
      <c r="Y56" s="87"/>
      <c r="Z56" s="88">
        <v>0</v>
      </c>
      <c r="AA56" s="75"/>
      <c r="AB56" s="76"/>
      <c r="AC56" s="89"/>
      <c r="AD56" s="79"/>
      <c r="AE56" s="89"/>
      <c r="AF56" s="86">
        <v>0</v>
      </c>
      <c r="AG56" s="79"/>
      <c r="AH56" s="90">
        <v>1</v>
      </c>
      <c r="AI56" s="80">
        <v>1</v>
      </c>
      <c r="AJ56" s="91">
        <v>1</v>
      </c>
      <c r="AK56" s="767"/>
    </row>
    <row r="57" spans="1:37" hidden="1" x14ac:dyDescent="0.2">
      <c r="A57" s="91">
        <v>226</v>
      </c>
      <c r="B57" s="228" t="s">
        <v>500</v>
      </c>
      <c r="C57" s="213" t="s">
        <v>501</v>
      </c>
      <c r="D57" s="213" t="s">
        <v>29</v>
      </c>
      <c r="E57" s="217" t="s">
        <v>30</v>
      </c>
      <c r="F57" s="75"/>
      <c r="G57" s="76"/>
      <c r="H57" s="77">
        <v>1</v>
      </c>
      <c r="I57" s="78">
        <v>1</v>
      </c>
      <c r="J57" s="79"/>
      <c r="K57" s="77">
        <v>2</v>
      </c>
      <c r="L57" s="80">
        <v>2</v>
      </c>
      <c r="M57" s="81"/>
      <c r="N57" s="221">
        <v>1</v>
      </c>
      <c r="O57" s="221">
        <v>1</v>
      </c>
      <c r="P57" s="82">
        <v>1</v>
      </c>
      <c r="Q57" s="81"/>
      <c r="R57" s="221">
        <v>1</v>
      </c>
      <c r="S57" s="215">
        <v>1</v>
      </c>
      <c r="T57" s="83">
        <v>1</v>
      </c>
      <c r="U57" s="84"/>
      <c r="V57" s="85"/>
      <c r="W57" s="86">
        <v>0</v>
      </c>
      <c r="X57" s="81"/>
      <c r="Y57" s="87"/>
      <c r="Z57" s="88">
        <v>0</v>
      </c>
      <c r="AA57" s="75"/>
      <c r="AB57" s="76"/>
      <c r="AC57" s="89"/>
      <c r="AD57" s="79"/>
      <c r="AE57" s="89"/>
      <c r="AF57" s="86">
        <v>0</v>
      </c>
      <c r="AG57" s="79"/>
      <c r="AH57" s="90">
        <v>5</v>
      </c>
      <c r="AI57" s="80">
        <v>5</v>
      </c>
      <c r="AJ57" s="91">
        <v>10</v>
      </c>
      <c r="AK57" s="767"/>
    </row>
    <row r="58" spans="1:37" hidden="1" x14ac:dyDescent="0.2">
      <c r="A58" s="91">
        <v>227</v>
      </c>
      <c r="B58" s="228" t="s">
        <v>502</v>
      </c>
      <c r="C58" s="213" t="s">
        <v>503</v>
      </c>
      <c r="D58" s="213" t="s">
        <v>113</v>
      </c>
      <c r="E58" s="217" t="s">
        <v>38</v>
      </c>
      <c r="F58" s="75"/>
      <c r="G58" s="76"/>
      <c r="H58" s="77">
        <v>1</v>
      </c>
      <c r="I58" s="78">
        <v>1</v>
      </c>
      <c r="J58" s="79"/>
      <c r="K58" s="77"/>
      <c r="L58" s="80">
        <v>0</v>
      </c>
      <c r="M58" s="81"/>
      <c r="N58" s="221"/>
      <c r="O58" s="221"/>
      <c r="P58" s="82">
        <v>0</v>
      </c>
      <c r="Q58" s="81"/>
      <c r="R58" s="221"/>
      <c r="S58" s="215"/>
      <c r="T58" s="83">
        <v>0</v>
      </c>
      <c r="U58" s="84"/>
      <c r="V58" s="85"/>
      <c r="W58" s="86">
        <v>0</v>
      </c>
      <c r="X58" s="81"/>
      <c r="Y58" s="87"/>
      <c r="Z58" s="88">
        <v>0</v>
      </c>
      <c r="AA58" s="75"/>
      <c r="AB58" s="76"/>
      <c r="AC58" s="89"/>
      <c r="AD58" s="79"/>
      <c r="AE58" s="89"/>
      <c r="AF58" s="86">
        <v>0</v>
      </c>
      <c r="AG58" s="79"/>
      <c r="AH58" s="90"/>
      <c r="AI58" s="80">
        <v>0</v>
      </c>
      <c r="AJ58" s="91">
        <v>1</v>
      </c>
      <c r="AK58" s="767"/>
    </row>
    <row r="59" spans="1:37" hidden="1" x14ac:dyDescent="0.2">
      <c r="A59" s="91">
        <v>228</v>
      </c>
      <c r="B59" s="228" t="s">
        <v>504</v>
      </c>
      <c r="C59" s="213" t="s">
        <v>505</v>
      </c>
      <c r="D59" s="213" t="s">
        <v>167</v>
      </c>
      <c r="E59" s="217" t="s">
        <v>38</v>
      </c>
      <c r="F59" s="75"/>
      <c r="G59" s="76"/>
      <c r="H59" s="77">
        <v>1</v>
      </c>
      <c r="I59" s="78">
        <v>1</v>
      </c>
      <c r="J59" s="79"/>
      <c r="K59" s="77"/>
      <c r="L59" s="80">
        <v>0</v>
      </c>
      <c r="M59" s="81"/>
      <c r="N59" s="221"/>
      <c r="O59" s="221"/>
      <c r="P59" s="82">
        <v>0</v>
      </c>
      <c r="Q59" s="81"/>
      <c r="R59" s="221"/>
      <c r="S59" s="215"/>
      <c r="T59" s="83">
        <v>0</v>
      </c>
      <c r="U59" s="84"/>
      <c r="V59" s="85"/>
      <c r="W59" s="86">
        <v>0</v>
      </c>
      <c r="X59" s="81"/>
      <c r="Y59" s="87"/>
      <c r="Z59" s="88">
        <v>0</v>
      </c>
      <c r="AA59" s="75"/>
      <c r="AB59" s="76"/>
      <c r="AC59" s="89"/>
      <c r="AD59" s="79"/>
      <c r="AE59" s="89"/>
      <c r="AF59" s="86">
        <v>0</v>
      </c>
      <c r="AG59" s="79"/>
      <c r="AH59" s="90"/>
      <c r="AI59" s="80">
        <v>0</v>
      </c>
      <c r="AJ59" s="91">
        <v>1</v>
      </c>
      <c r="AK59" s="767"/>
    </row>
    <row r="60" spans="1:37" ht="24" hidden="1" x14ac:dyDescent="0.2">
      <c r="A60" s="91">
        <v>229</v>
      </c>
      <c r="B60" s="228" t="s">
        <v>506</v>
      </c>
      <c r="C60" s="213" t="s">
        <v>507</v>
      </c>
      <c r="D60" s="213" t="s">
        <v>29</v>
      </c>
      <c r="E60" s="217" t="s">
        <v>30</v>
      </c>
      <c r="F60" s="75"/>
      <c r="G60" s="76"/>
      <c r="H60" s="77">
        <v>1</v>
      </c>
      <c r="I60" s="78">
        <v>1</v>
      </c>
      <c r="J60" s="79"/>
      <c r="K60" s="77"/>
      <c r="L60" s="80">
        <v>0</v>
      </c>
      <c r="M60" s="81"/>
      <c r="N60" s="221">
        <v>1</v>
      </c>
      <c r="O60" s="221">
        <v>1</v>
      </c>
      <c r="P60" s="82">
        <v>1</v>
      </c>
      <c r="Q60" s="81"/>
      <c r="R60" s="221"/>
      <c r="S60" s="215"/>
      <c r="T60" s="83">
        <v>0</v>
      </c>
      <c r="U60" s="84"/>
      <c r="V60" s="85"/>
      <c r="W60" s="86">
        <v>0</v>
      </c>
      <c r="X60" s="81"/>
      <c r="Y60" s="87"/>
      <c r="Z60" s="88">
        <v>0</v>
      </c>
      <c r="AA60" s="75"/>
      <c r="AB60" s="76"/>
      <c r="AC60" s="89"/>
      <c r="AD60" s="79"/>
      <c r="AE60" s="89"/>
      <c r="AF60" s="86">
        <v>0</v>
      </c>
      <c r="AG60" s="79"/>
      <c r="AH60" s="90"/>
      <c r="AI60" s="80">
        <v>0</v>
      </c>
      <c r="AJ60" s="91">
        <v>2</v>
      </c>
      <c r="AK60" s="767"/>
    </row>
    <row r="61" spans="1:37" hidden="1" x14ac:dyDescent="0.2">
      <c r="A61" s="91">
        <v>230</v>
      </c>
      <c r="B61" s="228" t="s">
        <v>508</v>
      </c>
      <c r="C61" s="213" t="s">
        <v>509</v>
      </c>
      <c r="D61" s="213" t="s">
        <v>29</v>
      </c>
      <c r="E61" s="217" t="s">
        <v>30</v>
      </c>
      <c r="F61" s="75"/>
      <c r="G61" s="76"/>
      <c r="H61" s="77">
        <v>1</v>
      </c>
      <c r="I61" s="78">
        <v>1</v>
      </c>
      <c r="J61" s="79"/>
      <c r="K61" s="77">
        <v>2</v>
      </c>
      <c r="L61" s="80">
        <v>2</v>
      </c>
      <c r="M61" s="81"/>
      <c r="N61" s="221">
        <v>1</v>
      </c>
      <c r="O61" s="221">
        <v>1</v>
      </c>
      <c r="P61" s="82">
        <v>1</v>
      </c>
      <c r="Q61" s="81"/>
      <c r="R61" s="221">
        <v>2</v>
      </c>
      <c r="S61" s="215">
        <v>2</v>
      </c>
      <c r="T61" s="83">
        <v>2</v>
      </c>
      <c r="U61" s="84"/>
      <c r="V61" s="85"/>
      <c r="W61" s="86">
        <v>0</v>
      </c>
      <c r="X61" s="81"/>
      <c r="Y61" s="87"/>
      <c r="Z61" s="88">
        <v>0</v>
      </c>
      <c r="AA61" s="75"/>
      <c r="AB61" s="76"/>
      <c r="AC61" s="89"/>
      <c r="AD61" s="79"/>
      <c r="AE61" s="89"/>
      <c r="AF61" s="86">
        <v>0</v>
      </c>
      <c r="AG61" s="79"/>
      <c r="AH61" s="90"/>
      <c r="AI61" s="80">
        <v>0</v>
      </c>
      <c r="AJ61" s="91">
        <v>6</v>
      </c>
      <c r="AK61" s="767"/>
    </row>
    <row r="62" spans="1:37" ht="24.75" hidden="1" thickBot="1" x14ac:dyDescent="0.25">
      <c r="A62" s="115">
        <v>231</v>
      </c>
      <c r="B62" s="258" t="s">
        <v>510</v>
      </c>
      <c r="C62" s="259" t="s">
        <v>511</v>
      </c>
      <c r="D62" s="259" t="s">
        <v>167</v>
      </c>
      <c r="E62" s="268" t="s">
        <v>38</v>
      </c>
      <c r="F62" s="131"/>
      <c r="G62" s="132"/>
      <c r="H62" s="133">
        <v>1</v>
      </c>
      <c r="I62" s="134">
        <v>1</v>
      </c>
      <c r="J62" s="135"/>
      <c r="K62" s="133"/>
      <c r="L62" s="136">
        <v>0</v>
      </c>
      <c r="M62" s="122"/>
      <c r="N62" s="272">
        <v>1</v>
      </c>
      <c r="O62" s="272">
        <v>1</v>
      </c>
      <c r="P62" s="123">
        <v>1</v>
      </c>
      <c r="Q62" s="122"/>
      <c r="R62" s="272">
        <v>1</v>
      </c>
      <c r="S62" s="274">
        <v>1</v>
      </c>
      <c r="T62" s="124">
        <v>1</v>
      </c>
      <c r="U62" s="137"/>
      <c r="V62" s="138"/>
      <c r="W62" s="139">
        <v>0</v>
      </c>
      <c r="X62" s="122"/>
      <c r="Y62" s="125"/>
      <c r="Z62" s="119">
        <v>0</v>
      </c>
      <c r="AA62" s="131"/>
      <c r="AB62" s="132"/>
      <c r="AC62" s="140"/>
      <c r="AD62" s="135"/>
      <c r="AE62" s="140"/>
      <c r="AF62" s="139">
        <v>0</v>
      </c>
      <c r="AG62" s="135"/>
      <c r="AH62" s="141"/>
      <c r="AI62" s="136">
        <v>0</v>
      </c>
      <c r="AJ62" s="115">
        <v>3</v>
      </c>
      <c r="AK62" s="768"/>
    </row>
    <row r="63" spans="1:37" hidden="1" x14ac:dyDescent="0.2">
      <c r="A63" s="127"/>
      <c r="B63" s="253"/>
      <c r="C63" s="253"/>
      <c r="D63" s="253"/>
      <c r="E63" s="261"/>
      <c r="F63" s="270"/>
      <c r="G63" s="270"/>
      <c r="H63" s="270"/>
      <c r="I63" s="128"/>
      <c r="J63" s="270"/>
      <c r="K63" s="270"/>
      <c r="L63" s="128"/>
      <c r="M63" s="270"/>
      <c r="N63" s="270"/>
      <c r="O63" s="270"/>
      <c r="P63" s="128"/>
      <c r="Q63" s="270"/>
      <c r="R63" s="270"/>
      <c r="S63" s="270"/>
      <c r="T63" s="128"/>
      <c r="U63" s="270"/>
      <c r="V63" s="270"/>
      <c r="W63" s="128"/>
      <c r="X63" s="270"/>
      <c r="Y63" s="270"/>
      <c r="Z63" s="128"/>
      <c r="AA63" s="270"/>
      <c r="AB63" s="270"/>
      <c r="AC63" s="270"/>
      <c r="AD63" s="270"/>
      <c r="AE63" s="270"/>
      <c r="AF63" s="128"/>
      <c r="AG63" s="270"/>
      <c r="AH63" s="270"/>
      <c r="AI63" s="128"/>
      <c r="AJ63" s="127"/>
    </row>
    <row r="64" spans="1:37" hidden="1" x14ac:dyDescent="0.2">
      <c r="A64" s="127"/>
      <c r="B64" s="253"/>
      <c r="C64" s="253"/>
      <c r="D64" s="253"/>
      <c r="E64" s="261"/>
      <c r="F64" s="270"/>
      <c r="G64" s="270"/>
      <c r="H64" s="270"/>
      <c r="I64" s="128"/>
      <c r="J64" s="270"/>
      <c r="K64" s="270"/>
      <c r="L64" s="128"/>
      <c r="M64" s="270"/>
      <c r="N64" s="270"/>
      <c r="O64" s="270"/>
      <c r="P64" s="128"/>
      <c r="Q64" s="270"/>
      <c r="R64" s="270"/>
      <c r="S64" s="270"/>
      <c r="T64" s="128"/>
      <c r="U64" s="270"/>
      <c r="V64" s="270"/>
      <c r="W64" s="128"/>
      <c r="X64" s="270"/>
      <c r="Y64" s="270"/>
      <c r="Z64" s="128"/>
      <c r="AA64" s="270"/>
      <c r="AB64" s="270"/>
      <c r="AC64" s="270"/>
      <c r="AD64" s="270"/>
      <c r="AE64" s="270"/>
      <c r="AF64" s="128"/>
      <c r="AG64" s="270"/>
      <c r="AH64" s="270"/>
      <c r="AI64" s="128"/>
      <c r="AJ64" s="127"/>
    </row>
    <row r="65" spans="1:37" ht="12.75" hidden="1" thickBot="1" x14ac:dyDescent="0.25">
      <c r="A65" s="127"/>
      <c r="B65" s="253"/>
      <c r="C65" s="253"/>
      <c r="D65" s="253"/>
      <c r="E65" s="261"/>
      <c r="F65" s="270"/>
      <c r="G65" s="270"/>
      <c r="H65" s="270"/>
      <c r="I65" s="128"/>
      <c r="J65" s="270"/>
      <c r="K65" s="270"/>
      <c r="L65" s="128"/>
      <c r="M65" s="270"/>
      <c r="N65" s="270"/>
      <c r="O65" s="270"/>
      <c r="P65" s="128"/>
      <c r="Q65" s="270"/>
      <c r="R65" s="270"/>
      <c r="S65" s="270"/>
      <c r="T65" s="128"/>
      <c r="U65" s="270"/>
      <c r="V65" s="270"/>
      <c r="W65" s="128"/>
      <c r="X65" s="270"/>
      <c r="Y65" s="270"/>
      <c r="Z65" s="128"/>
      <c r="AA65" s="270"/>
      <c r="AB65" s="270"/>
      <c r="AC65" s="270"/>
      <c r="AD65" s="270"/>
      <c r="AE65" s="270"/>
      <c r="AF65" s="128"/>
      <c r="AG65" s="270"/>
      <c r="AH65" s="270"/>
      <c r="AI65" s="128"/>
      <c r="AJ65" s="127"/>
    </row>
    <row r="66" spans="1:37" ht="12.75" hidden="1" thickBot="1" x14ac:dyDescent="0.25">
      <c r="A66" s="814" t="s">
        <v>512</v>
      </c>
      <c r="B66" s="815"/>
      <c r="C66" s="815"/>
      <c r="D66" s="815"/>
      <c r="E66" s="815"/>
      <c r="F66" s="818" t="s">
        <v>1</v>
      </c>
      <c r="G66" s="819"/>
      <c r="H66" s="819"/>
      <c r="I66" s="820"/>
      <c r="J66" s="824" t="s">
        <v>2</v>
      </c>
      <c r="K66" s="824"/>
      <c r="L66" s="825"/>
      <c r="M66" s="792" t="s">
        <v>3</v>
      </c>
      <c r="N66" s="793"/>
      <c r="O66" s="793"/>
      <c r="P66" s="775" t="s">
        <v>4</v>
      </c>
      <c r="Q66" s="794" t="s">
        <v>5</v>
      </c>
      <c r="R66" s="795"/>
      <c r="S66" s="796"/>
      <c r="T66" s="775" t="s">
        <v>4</v>
      </c>
      <c r="U66" s="797" t="s">
        <v>6</v>
      </c>
      <c r="V66" s="797"/>
      <c r="W66" s="798"/>
      <c r="X66" s="812" t="s">
        <v>7</v>
      </c>
      <c r="Y66" s="813"/>
      <c r="Z66" s="775" t="s">
        <v>4</v>
      </c>
      <c r="AA66" s="777" t="s">
        <v>8</v>
      </c>
      <c r="AB66" s="778"/>
      <c r="AC66" s="778"/>
      <c r="AD66" s="778"/>
      <c r="AE66" s="779"/>
      <c r="AF66" s="775" t="s">
        <v>4</v>
      </c>
      <c r="AG66" s="780" t="s">
        <v>9</v>
      </c>
      <c r="AH66" s="780"/>
      <c r="AI66" s="781"/>
      <c r="AJ66" s="784" t="s">
        <v>10</v>
      </c>
      <c r="AK66" s="769" t="s">
        <v>11</v>
      </c>
    </row>
    <row r="67" spans="1:37" ht="12.75" hidden="1" thickBot="1" x14ac:dyDescent="0.25">
      <c r="A67" s="816"/>
      <c r="B67" s="817"/>
      <c r="C67" s="817"/>
      <c r="D67" s="817"/>
      <c r="E67" s="817"/>
      <c r="F67" s="821"/>
      <c r="G67" s="822"/>
      <c r="H67" s="822"/>
      <c r="I67" s="823"/>
      <c r="J67" s="826"/>
      <c r="K67" s="826"/>
      <c r="L67" s="827"/>
      <c r="M67" s="786" t="s">
        <v>12</v>
      </c>
      <c r="N67" s="786"/>
      <c r="O67" s="787"/>
      <c r="P67" s="776"/>
      <c r="Q67" s="788" t="s">
        <v>13</v>
      </c>
      <c r="R67" s="788"/>
      <c r="S67" s="788"/>
      <c r="T67" s="776"/>
      <c r="U67" s="799"/>
      <c r="V67" s="799"/>
      <c r="W67" s="800"/>
      <c r="X67" s="789" t="s">
        <v>14</v>
      </c>
      <c r="Y67" s="789"/>
      <c r="Z67" s="776"/>
      <c r="AA67" s="790" t="s">
        <v>15</v>
      </c>
      <c r="AB67" s="790"/>
      <c r="AC67" s="791"/>
      <c r="AD67" s="790" t="s">
        <v>16</v>
      </c>
      <c r="AE67" s="790"/>
      <c r="AF67" s="776"/>
      <c r="AG67" s="782"/>
      <c r="AH67" s="782"/>
      <c r="AI67" s="783"/>
      <c r="AJ67" s="785"/>
      <c r="AK67" s="770"/>
    </row>
    <row r="68" spans="1:37" ht="24.75" hidden="1" thickBot="1" x14ac:dyDescent="0.25">
      <c r="A68" s="262" t="s">
        <v>17</v>
      </c>
      <c r="B68" s="263" t="s">
        <v>18</v>
      </c>
      <c r="C68" s="263" t="s">
        <v>19</v>
      </c>
      <c r="D68" s="263" t="s">
        <v>20</v>
      </c>
      <c r="E68" s="264" t="s">
        <v>21</v>
      </c>
      <c r="F68" s="129" t="s">
        <v>23</v>
      </c>
      <c r="G68" s="58" t="s">
        <v>24</v>
      </c>
      <c r="H68" s="59" t="s">
        <v>25</v>
      </c>
      <c r="I68" s="297" t="s">
        <v>4</v>
      </c>
      <c r="J68" s="58" t="s">
        <v>23</v>
      </c>
      <c r="K68" s="59" t="s">
        <v>25</v>
      </c>
      <c r="L68" s="297" t="s">
        <v>4</v>
      </c>
      <c r="M68" s="56" t="s">
        <v>23</v>
      </c>
      <c r="N68" s="56" t="s">
        <v>25</v>
      </c>
      <c r="O68" s="57" t="s">
        <v>26</v>
      </c>
      <c r="P68" s="776"/>
      <c r="Q68" s="56" t="s">
        <v>23</v>
      </c>
      <c r="R68" s="56" t="s">
        <v>25</v>
      </c>
      <c r="S68" s="57" t="s">
        <v>26</v>
      </c>
      <c r="T68" s="776"/>
      <c r="U68" s="58" t="s">
        <v>23</v>
      </c>
      <c r="V68" s="59" t="s">
        <v>25</v>
      </c>
      <c r="W68" s="297" t="s">
        <v>4</v>
      </c>
      <c r="X68" s="58" t="s">
        <v>25</v>
      </c>
      <c r="Y68" s="59" t="s">
        <v>26</v>
      </c>
      <c r="Z68" s="776"/>
      <c r="AA68" s="58" t="s">
        <v>23</v>
      </c>
      <c r="AB68" s="58" t="s">
        <v>25</v>
      </c>
      <c r="AC68" s="58" t="s">
        <v>26</v>
      </c>
      <c r="AD68" s="58" t="s">
        <v>23</v>
      </c>
      <c r="AE68" s="59" t="s">
        <v>26</v>
      </c>
      <c r="AF68" s="776"/>
      <c r="AG68" s="58" t="s">
        <v>23</v>
      </c>
      <c r="AH68" s="59" t="s">
        <v>25</v>
      </c>
      <c r="AI68" s="297" t="s">
        <v>4</v>
      </c>
      <c r="AJ68" s="785"/>
      <c r="AK68" s="771"/>
    </row>
    <row r="69" spans="1:37" hidden="1" x14ac:dyDescent="0.2">
      <c r="A69" s="142">
        <v>232</v>
      </c>
      <c r="B69" s="265" t="s">
        <v>513</v>
      </c>
      <c r="C69" s="266" t="s">
        <v>430</v>
      </c>
      <c r="D69" s="266" t="s">
        <v>37</v>
      </c>
      <c r="E69" s="267" t="s">
        <v>38</v>
      </c>
      <c r="F69" s="61">
        <v>5</v>
      </c>
      <c r="G69" s="62"/>
      <c r="H69" s="63">
        <v>1</v>
      </c>
      <c r="I69" s="64">
        <v>6</v>
      </c>
      <c r="J69" s="65"/>
      <c r="K69" s="63"/>
      <c r="L69" s="66">
        <v>0</v>
      </c>
      <c r="M69" s="67">
        <v>2</v>
      </c>
      <c r="N69" s="234"/>
      <c r="O69" s="234">
        <v>2</v>
      </c>
      <c r="P69" s="68">
        <v>2</v>
      </c>
      <c r="Q69" s="67">
        <v>1</v>
      </c>
      <c r="R69" s="234">
        <v>1</v>
      </c>
      <c r="S69" s="275">
        <v>2</v>
      </c>
      <c r="T69" s="69">
        <v>2</v>
      </c>
      <c r="U69" s="65"/>
      <c r="V69" s="63"/>
      <c r="W69" s="64">
        <v>0</v>
      </c>
      <c r="X69" s="67"/>
      <c r="Y69" s="70"/>
      <c r="Z69" s="71">
        <v>0</v>
      </c>
      <c r="AA69" s="61">
        <v>1</v>
      </c>
      <c r="AB69" s="62"/>
      <c r="AC69" s="72">
        <v>1</v>
      </c>
      <c r="AD69" s="65"/>
      <c r="AE69" s="72"/>
      <c r="AF69" s="64">
        <v>1</v>
      </c>
      <c r="AG69" s="65"/>
      <c r="AH69" s="72"/>
      <c r="AI69" s="66">
        <v>0</v>
      </c>
      <c r="AJ69" s="73">
        <v>11</v>
      </c>
      <c r="AK69" s="766" t="s">
        <v>31</v>
      </c>
    </row>
    <row r="70" spans="1:37" hidden="1" x14ac:dyDescent="0.2">
      <c r="A70" s="74">
        <v>233</v>
      </c>
      <c r="B70" s="228" t="s">
        <v>514</v>
      </c>
      <c r="C70" s="213" t="s">
        <v>515</v>
      </c>
      <c r="D70" s="213" t="s">
        <v>113</v>
      </c>
      <c r="E70" s="214" t="s">
        <v>38</v>
      </c>
      <c r="F70" s="75"/>
      <c r="G70" s="76"/>
      <c r="H70" s="77">
        <v>1</v>
      </c>
      <c r="I70" s="78">
        <v>1</v>
      </c>
      <c r="J70" s="79"/>
      <c r="K70" s="77"/>
      <c r="L70" s="80">
        <v>0</v>
      </c>
      <c r="M70" s="81">
        <v>1</v>
      </c>
      <c r="N70" s="221"/>
      <c r="O70" s="221">
        <v>1</v>
      </c>
      <c r="P70" s="82">
        <v>1</v>
      </c>
      <c r="Q70" s="81">
        <v>1</v>
      </c>
      <c r="R70" s="221">
        <v>1</v>
      </c>
      <c r="S70" s="215">
        <v>2</v>
      </c>
      <c r="T70" s="83">
        <v>2</v>
      </c>
      <c r="U70" s="84"/>
      <c r="V70" s="85"/>
      <c r="W70" s="86">
        <v>0</v>
      </c>
      <c r="X70" s="81"/>
      <c r="Y70" s="87"/>
      <c r="Z70" s="88">
        <v>0</v>
      </c>
      <c r="AA70" s="75">
        <v>1</v>
      </c>
      <c r="AB70" s="76"/>
      <c r="AC70" s="89">
        <v>1</v>
      </c>
      <c r="AD70" s="79"/>
      <c r="AE70" s="89"/>
      <c r="AF70" s="86">
        <v>1</v>
      </c>
      <c r="AG70" s="79">
        <v>2</v>
      </c>
      <c r="AH70" s="90"/>
      <c r="AI70" s="80">
        <v>2</v>
      </c>
      <c r="AJ70" s="91">
        <v>7</v>
      </c>
      <c r="AK70" s="767"/>
    </row>
    <row r="71" spans="1:37" ht="12.75" hidden="1" thickBot="1" x14ac:dyDescent="0.25">
      <c r="A71" s="144">
        <v>234</v>
      </c>
      <c r="B71" s="258" t="s">
        <v>516</v>
      </c>
      <c r="C71" s="259" t="s">
        <v>517</v>
      </c>
      <c r="D71" s="259" t="s">
        <v>113</v>
      </c>
      <c r="E71" s="268" t="s">
        <v>38</v>
      </c>
      <c r="F71" s="131"/>
      <c r="G71" s="132"/>
      <c r="H71" s="133">
        <v>1</v>
      </c>
      <c r="I71" s="134">
        <v>1</v>
      </c>
      <c r="J71" s="135"/>
      <c r="K71" s="133"/>
      <c r="L71" s="136">
        <v>0</v>
      </c>
      <c r="M71" s="122"/>
      <c r="N71" s="272">
        <v>1</v>
      </c>
      <c r="O71" s="272">
        <v>1</v>
      </c>
      <c r="P71" s="123">
        <v>1</v>
      </c>
      <c r="Q71" s="122"/>
      <c r="R71" s="272"/>
      <c r="S71" s="274"/>
      <c r="T71" s="124">
        <v>0</v>
      </c>
      <c r="U71" s="137"/>
      <c r="V71" s="138"/>
      <c r="W71" s="139">
        <v>0</v>
      </c>
      <c r="X71" s="122"/>
      <c r="Y71" s="125"/>
      <c r="Z71" s="119">
        <v>0</v>
      </c>
      <c r="AA71" s="131"/>
      <c r="AB71" s="132"/>
      <c r="AC71" s="140"/>
      <c r="AD71" s="135"/>
      <c r="AE71" s="140"/>
      <c r="AF71" s="139">
        <v>0</v>
      </c>
      <c r="AG71" s="135"/>
      <c r="AH71" s="141"/>
      <c r="AI71" s="136">
        <v>0</v>
      </c>
      <c r="AJ71" s="115">
        <v>2</v>
      </c>
      <c r="AK71" s="768"/>
    </row>
    <row r="72" spans="1:37" hidden="1" x14ac:dyDescent="0.2">
      <c r="A72" s="127"/>
      <c r="B72" s="253"/>
      <c r="C72" s="253"/>
      <c r="D72" s="253"/>
      <c r="E72" s="261"/>
      <c r="F72" s="270"/>
      <c r="G72" s="270"/>
      <c r="H72" s="270"/>
      <c r="I72" s="128"/>
      <c r="J72" s="270"/>
      <c r="K72" s="270"/>
      <c r="L72" s="128"/>
      <c r="M72" s="270"/>
      <c r="N72" s="270"/>
      <c r="O72" s="270"/>
      <c r="P72" s="128"/>
      <c r="Q72" s="270"/>
      <c r="R72" s="270"/>
      <c r="S72" s="270"/>
      <c r="T72" s="128"/>
      <c r="U72" s="270"/>
      <c r="V72" s="270"/>
      <c r="W72" s="128"/>
      <c r="X72" s="270"/>
      <c r="Y72" s="270"/>
      <c r="Z72" s="128"/>
      <c r="AA72" s="270"/>
      <c r="AB72" s="270"/>
      <c r="AC72" s="270"/>
      <c r="AD72" s="270"/>
      <c r="AE72" s="270"/>
      <c r="AF72" s="128"/>
      <c r="AG72" s="270"/>
      <c r="AH72" s="270"/>
      <c r="AI72" s="128"/>
      <c r="AJ72" s="127"/>
    </row>
    <row r="73" spans="1:37" hidden="1" x14ac:dyDescent="0.2">
      <c r="A73" s="127"/>
      <c r="B73" s="253"/>
      <c r="C73" s="253"/>
      <c r="D73" s="253"/>
      <c r="E73" s="261"/>
      <c r="F73" s="270"/>
      <c r="G73" s="270"/>
      <c r="H73" s="270"/>
      <c r="I73" s="128"/>
      <c r="J73" s="270"/>
      <c r="K73" s="270"/>
      <c r="L73" s="128"/>
      <c r="M73" s="270"/>
      <c r="N73" s="270"/>
      <c r="O73" s="270"/>
      <c r="P73" s="128"/>
      <c r="Q73" s="270"/>
      <c r="R73" s="270"/>
      <c r="S73" s="270"/>
      <c r="T73" s="128"/>
      <c r="U73" s="270"/>
      <c r="V73" s="270"/>
      <c r="W73" s="128"/>
      <c r="X73" s="270"/>
      <c r="Y73" s="270"/>
      <c r="Z73" s="128"/>
      <c r="AA73" s="270"/>
      <c r="AB73" s="270"/>
      <c r="AC73" s="270"/>
      <c r="AD73" s="270"/>
      <c r="AE73" s="270"/>
      <c r="AF73" s="128"/>
      <c r="AG73" s="270"/>
      <c r="AH73" s="270"/>
      <c r="AI73" s="128"/>
      <c r="AJ73" s="127"/>
    </row>
    <row r="74" spans="1:37" ht="12.75" hidden="1" thickBot="1" x14ac:dyDescent="0.25">
      <c r="A74" s="127"/>
      <c r="B74" s="253"/>
      <c r="C74" s="253"/>
      <c r="D74" s="253"/>
      <c r="E74" s="261"/>
      <c r="F74" s="270"/>
      <c r="G74" s="270"/>
      <c r="H74" s="270"/>
      <c r="I74" s="128"/>
      <c r="J74" s="270"/>
      <c r="K74" s="270"/>
      <c r="L74" s="128"/>
      <c r="M74" s="270"/>
      <c r="N74" s="270"/>
      <c r="O74" s="270"/>
      <c r="P74" s="128"/>
      <c r="Q74" s="270"/>
      <c r="R74" s="270"/>
      <c r="S74" s="270"/>
      <c r="T74" s="128"/>
      <c r="U74" s="270"/>
      <c r="V74" s="270"/>
      <c r="W74" s="128"/>
      <c r="X74" s="270"/>
      <c r="Y74" s="270"/>
      <c r="Z74" s="128"/>
      <c r="AA74" s="270"/>
      <c r="AB74" s="270"/>
      <c r="AC74" s="270"/>
      <c r="AD74" s="270"/>
      <c r="AE74" s="270"/>
      <c r="AF74" s="128"/>
      <c r="AG74" s="270"/>
      <c r="AH74" s="270"/>
      <c r="AI74" s="128"/>
      <c r="AJ74" s="127"/>
    </row>
    <row r="75" spans="1:37" ht="12.75" hidden="1" thickBot="1" x14ac:dyDescent="0.25">
      <c r="A75" s="814" t="s">
        <v>518</v>
      </c>
      <c r="B75" s="815"/>
      <c r="C75" s="815"/>
      <c r="D75" s="815"/>
      <c r="E75" s="815"/>
      <c r="F75" s="818" t="s">
        <v>1</v>
      </c>
      <c r="G75" s="819"/>
      <c r="H75" s="819"/>
      <c r="I75" s="820"/>
      <c r="J75" s="824" t="s">
        <v>2</v>
      </c>
      <c r="K75" s="824"/>
      <c r="L75" s="825"/>
      <c r="M75" s="792" t="s">
        <v>3</v>
      </c>
      <c r="N75" s="793"/>
      <c r="O75" s="793"/>
      <c r="P75" s="775" t="s">
        <v>4</v>
      </c>
      <c r="Q75" s="794" t="s">
        <v>5</v>
      </c>
      <c r="R75" s="795"/>
      <c r="S75" s="796"/>
      <c r="T75" s="775" t="s">
        <v>4</v>
      </c>
      <c r="U75" s="797" t="s">
        <v>6</v>
      </c>
      <c r="V75" s="797"/>
      <c r="W75" s="798"/>
      <c r="X75" s="812" t="s">
        <v>7</v>
      </c>
      <c r="Y75" s="813"/>
      <c r="Z75" s="775" t="s">
        <v>4</v>
      </c>
      <c r="AA75" s="777" t="s">
        <v>8</v>
      </c>
      <c r="AB75" s="778"/>
      <c r="AC75" s="778"/>
      <c r="AD75" s="778"/>
      <c r="AE75" s="779"/>
      <c r="AF75" s="775" t="s">
        <v>4</v>
      </c>
      <c r="AG75" s="780" t="s">
        <v>9</v>
      </c>
      <c r="AH75" s="780"/>
      <c r="AI75" s="781"/>
      <c r="AJ75" s="784" t="s">
        <v>10</v>
      </c>
      <c r="AK75" s="769" t="s">
        <v>11</v>
      </c>
    </row>
    <row r="76" spans="1:37" ht="12.75" hidden="1" thickBot="1" x14ac:dyDescent="0.25">
      <c r="A76" s="816"/>
      <c r="B76" s="817"/>
      <c r="C76" s="817"/>
      <c r="D76" s="817"/>
      <c r="E76" s="817"/>
      <c r="F76" s="821"/>
      <c r="G76" s="822"/>
      <c r="H76" s="822"/>
      <c r="I76" s="823"/>
      <c r="J76" s="826"/>
      <c r="K76" s="826"/>
      <c r="L76" s="827"/>
      <c r="M76" s="786" t="s">
        <v>12</v>
      </c>
      <c r="N76" s="786"/>
      <c r="O76" s="787"/>
      <c r="P76" s="776"/>
      <c r="Q76" s="788" t="s">
        <v>13</v>
      </c>
      <c r="R76" s="788"/>
      <c r="S76" s="788"/>
      <c r="T76" s="776"/>
      <c r="U76" s="799"/>
      <c r="V76" s="799"/>
      <c r="W76" s="800"/>
      <c r="X76" s="789" t="s">
        <v>14</v>
      </c>
      <c r="Y76" s="789"/>
      <c r="Z76" s="776"/>
      <c r="AA76" s="790" t="s">
        <v>15</v>
      </c>
      <c r="AB76" s="790"/>
      <c r="AC76" s="791"/>
      <c r="AD76" s="790" t="s">
        <v>16</v>
      </c>
      <c r="AE76" s="790"/>
      <c r="AF76" s="776"/>
      <c r="AG76" s="782"/>
      <c r="AH76" s="782"/>
      <c r="AI76" s="783"/>
      <c r="AJ76" s="785"/>
      <c r="AK76" s="770"/>
    </row>
    <row r="77" spans="1:37" ht="24.75" hidden="1" thickBot="1" x14ac:dyDescent="0.25">
      <c r="A77" s="262" t="s">
        <v>17</v>
      </c>
      <c r="B77" s="263" t="s">
        <v>18</v>
      </c>
      <c r="C77" s="263" t="s">
        <v>19</v>
      </c>
      <c r="D77" s="263" t="s">
        <v>20</v>
      </c>
      <c r="E77" s="264" t="s">
        <v>21</v>
      </c>
      <c r="F77" s="129" t="s">
        <v>23</v>
      </c>
      <c r="G77" s="58" t="s">
        <v>24</v>
      </c>
      <c r="H77" s="59" t="s">
        <v>25</v>
      </c>
      <c r="I77" s="297" t="s">
        <v>4</v>
      </c>
      <c r="J77" s="58" t="s">
        <v>23</v>
      </c>
      <c r="K77" s="59" t="s">
        <v>25</v>
      </c>
      <c r="L77" s="297" t="s">
        <v>4</v>
      </c>
      <c r="M77" s="56" t="s">
        <v>23</v>
      </c>
      <c r="N77" s="56" t="s">
        <v>25</v>
      </c>
      <c r="O77" s="57" t="s">
        <v>26</v>
      </c>
      <c r="P77" s="776"/>
      <c r="Q77" s="56" t="s">
        <v>23</v>
      </c>
      <c r="R77" s="56" t="s">
        <v>25</v>
      </c>
      <c r="S77" s="57" t="s">
        <v>26</v>
      </c>
      <c r="T77" s="776"/>
      <c r="U77" s="58" t="s">
        <v>23</v>
      </c>
      <c r="V77" s="59" t="s">
        <v>25</v>
      </c>
      <c r="W77" s="297" t="s">
        <v>4</v>
      </c>
      <c r="X77" s="58" t="s">
        <v>25</v>
      </c>
      <c r="Y77" s="59" t="s">
        <v>26</v>
      </c>
      <c r="Z77" s="776"/>
      <c r="AA77" s="58" t="s">
        <v>23</v>
      </c>
      <c r="AB77" s="58" t="s">
        <v>25</v>
      </c>
      <c r="AC77" s="58" t="s">
        <v>26</v>
      </c>
      <c r="AD77" s="58" t="s">
        <v>23</v>
      </c>
      <c r="AE77" s="59" t="s">
        <v>26</v>
      </c>
      <c r="AF77" s="776"/>
      <c r="AG77" s="58" t="s">
        <v>23</v>
      </c>
      <c r="AH77" s="59" t="s">
        <v>25</v>
      </c>
      <c r="AI77" s="297" t="s">
        <v>4</v>
      </c>
      <c r="AJ77" s="785"/>
      <c r="AK77" s="771"/>
    </row>
    <row r="78" spans="1:37" ht="24" hidden="1" x14ac:dyDescent="0.2">
      <c r="A78" s="142">
        <v>235</v>
      </c>
      <c r="B78" s="265" t="s">
        <v>519</v>
      </c>
      <c r="C78" s="266" t="s">
        <v>102</v>
      </c>
      <c r="D78" s="266" t="s">
        <v>520</v>
      </c>
      <c r="E78" s="267" t="s">
        <v>38</v>
      </c>
      <c r="F78" s="61"/>
      <c r="G78" s="62"/>
      <c r="H78" s="63">
        <v>2</v>
      </c>
      <c r="I78" s="64">
        <v>2</v>
      </c>
      <c r="J78" s="65"/>
      <c r="K78" s="63">
        <v>1</v>
      </c>
      <c r="L78" s="66">
        <v>1</v>
      </c>
      <c r="M78" s="67"/>
      <c r="N78" s="234"/>
      <c r="O78" s="234"/>
      <c r="P78" s="68">
        <v>0</v>
      </c>
      <c r="Q78" s="67"/>
      <c r="R78" s="234"/>
      <c r="S78" s="275"/>
      <c r="T78" s="69">
        <v>0</v>
      </c>
      <c r="U78" s="65"/>
      <c r="V78" s="63">
        <v>1</v>
      </c>
      <c r="W78" s="64">
        <v>1</v>
      </c>
      <c r="X78" s="67"/>
      <c r="Y78" s="70"/>
      <c r="Z78" s="71">
        <v>0</v>
      </c>
      <c r="AA78" s="61"/>
      <c r="AB78" s="62">
        <v>1</v>
      </c>
      <c r="AC78" s="72">
        <v>1</v>
      </c>
      <c r="AD78" s="65"/>
      <c r="AE78" s="72"/>
      <c r="AF78" s="64">
        <v>1</v>
      </c>
      <c r="AG78" s="65"/>
      <c r="AH78" s="72"/>
      <c r="AI78" s="66">
        <v>0</v>
      </c>
      <c r="AJ78" s="73">
        <v>5</v>
      </c>
      <c r="AK78" s="766" t="s">
        <v>31</v>
      </c>
    </row>
    <row r="79" spans="1:37" ht="24.75" hidden="1" thickBot="1" x14ac:dyDescent="0.25">
      <c r="A79" s="130">
        <v>236</v>
      </c>
      <c r="B79" s="258" t="s">
        <v>521</v>
      </c>
      <c r="C79" s="259" t="s">
        <v>102</v>
      </c>
      <c r="D79" s="259" t="s">
        <v>522</v>
      </c>
      <c r="E79" s="260" t="s">
        <v>38</v>
      </c>
      <c r="F79" s="131"/>
      <c r="G79" s="132"/>
      <c r="H79" s="133">
        <v>2</v>
      </c>
      <c r="I79" s="134">
        <v>2</v>
      </c>
      <c r="J79" s="135"/>
      <c r="K79" s="133">
        <v>1</v>
      </c>
      <c r="L79" s="136">
        <v>1</v>
      </c>
      <c r="M79" s="122"/>
      <c r="N79" s="272"/>
      <c r="O79" s="272"/>
      <c r="P79" s="123">
        <v>0</v>
      </c>
      <c r="Q79" s="122"/>
      <c r="R79" s="272"/>
      <c r="S79" s="274"/>
      <c r="T79" s="124">
        <v>0</v>
      </c>
      <c r="U79" s="137"/>
      <c r="V79" s="138">
        <v>1</v>
      </c>
      <c r="W79" s="139">
        <v>1</v>
      </c>
      <c r="X79" s="122"/>
      <c r="Y79" s="125"/>
      <c r="Z79" s="119">
        <v>0</v>
      </c>
      <c r="AA79" s="131"/>
      <c r="AB79" s="132"/>
      <c r="AC79" s="140"/>
      <c r="AD79" s="135"/>
      <c r="AE79" s="140"/>
      <c r="AF79" s="139">
        <v>0</v>
      </c>
      <c r="AG79" s="135"/>
      <c r="AH79" s="141"/>
      <c r="AI79" s="136">
        <v>0</v>
      </c>
      <c r="AJ79" s="115">
        <v>4</v>
      </c>
      <c r="AK79" s="768"/>
    </row>
    <row r="80" spans="1:37" hidden="1" x14ac:dyDescent="0.2">
      <c r="A80" s="127"/>
      <c r="B80" s="253"/>
      <c r="C80" s="253"/>
      <c r="D80" s="253"/>
      <c r="E80" s="254"/>
      <c r="F80" s="270"/>
      <c r="G80" s="270"/>
      <c r="H80" s="270"/>
      <c r="I80" s="128"/>
      <c r="J80" s="270"/>
      <c r="K80" s="270"/>
      <c r="L80" s="128"/>
      <c r="M80" s="270"/>
      <c r="N80" s="270"/>
      <c r="O80" s="270"/>
      <c r="P80" s="128"/>
      <c r="Q80" s="270"/>
      <c r="R80" s="270"/>
      <c r="S80" s="270"/>
      <c r="T80" s="128"/>
      <c r="U80" s="270"/>
      <c r="V80" s="270"/>
      <c r="W80" s="128"/>
      <c r="X80" s="270"/>
      <c r="Y80" s="270"/>
      <c r="Z80" s="128"/>
      <c r="AA80" s="270"/>
      <c r="AB80" s="270"/>
      <c r="AC80" s="270"/>
      <c r="AD80" s="270"/>
      <c r="AE80" s="270"/>
      <c r="AF80" s="128"/>
      <c r="AG80" s="270"/>
      <c r="AH80" s="270"/>
      <c r="AI80" s="128"/>
      <c r="AJ80" s="127"/>
    </row>
    <row r="81" spans="1:37" hidden="1" x14ac:dyDescent="0.2">
      <c r="A81" s="127"/>
      <c r="B81" s="253"/>
      <c r="C81" s="253"/>
      <c r="D81" s="253"/>
      <c r="E81" s="254"/>
      <c r="F81" s="270"/>
      <c r="G81" s="270"/>
      <c r="H81" s="270"/>
      <c r="I81" s="128"/>
      <c r="J81" s="270"/>
      <c r="K81" s="270"/>
      <c r="L81" s="128"/>
      <c r="M81" s="270"/>
      <c r="N81" s="270"/>
      <c r="O81" s="270"/>
      <c r="P81" s="128"/>
      <c r="Q81" s="270"/>
      <c r="R81" s="270"/>
      <c r="S81" s="270"/>
      <c r="T81" s="128"/>
      <c r="U81" s="270"/>
      <c r="V81" s="270"/>
      <c r="W81" s="128"/>
      <c r="X81" s="270"/>
      <c r="Y81" s="270"/>
      <c r="Z81" s="128"/>
      <c r="AA81" s="270"/>
      <c r="AB81" s="270"/>
      <c r="AC81" s="270"/>
      <c r="AD81" s="270"/>
      <c r="AE81" s="270"/>
      <c r="AF81" s="128"/>
      <c r="AG81" s="270"/>
      <c r="AH81" s="270"/>
      <c r="AI81" s="128"/>
      <c r="AJ81" s="127"/>
    </row>
    <row r="82" spans="1:37" ht="12.75" hidden="1" thickBot="1" x14ac:dyDescent="0.25">
      <c r="A82" s="127"/>
      <c r="B82" s="253"/>
      <c r="C82" s="253"/>
      <c r="D82" s="253"/>
      <c r="E82" s="254"/>
      <c r="F82" s="270"/>
      <c r="G82" s="270"/>
      <c r="H82" s="270"/>
      <c r="I82" s="128"/>
      <c r="J82" s="270"/>
      <c r="K82" s="270"/>
      <c r="L82" s="128"/>
      <c r="M82" s="270"/>
      <c r="N82" s="270"/>
      <c r="O82" s="270"/>
      <c r="P82" s="128"/>
      <c r="Q82" s="270"/>
      <c r="R82" s="270"/>
      <c r="S82" s="270"/>
      <c r="T82" s="128"/>
      <c r="U82" s="270"/>
      <c r="V82" s="270"/>
      <c r="W82" s="128"/>
      <c r="X82" s="270"/>
      <c r="Y82" s="270"/>
      <c r="Z82" s="128"/>
      <c r="AA82" s="270"/>
      <c r="AB82" s="270"/>
      <c r="AC82" s="270"/>
      <c r="AD82" s="270"/>
      <c r="AE82" s="270"/>
      <c r="AF82" s="128"/>
      <c r="AG82" s="270"/>
      <c r="AH82" s="270"/>
      <c r="AI82" s="128"/>
      <c r="AJ82" s="127"/>
    </row>
    <row r="83" spans="1:37" ht="12.75" hidden="1" thickBot="1" x14ac:dyDescent="0.25">
      <c r="A83" s="814" t="s">
        <v>523</v>
      </c>
      <c r="B83" s="815"/>
      <c r="C83" s="815"/>
      <c r="D83" s="815"/>
      <c r="E83" s="815"/>
      <c r="F83" s="818" t="s">
        <v>1</v>
      </c>
      <c r="G83" s="819"/>
      <c r="H83" s="819"/>
      <c r="I83" s="820"/>
      <c r="J83" s="824" t="s">
        <v>2</v>
      </c>
      <c r="K83" s="824"/>
      <c r="L83" s="825"/>
      <c r="M83" s="792" t="s">
        <v>3</v>
      </c>
      <c r="N83" s="793"/>
      <c r="O83" s="793"/>
      <c r="P83" s="775" t="s">
        <v>4</v>
      </c>
      <c r="Q83" s="794" t="s">
        <v>5</v>
      </c>
      <c r="R83" s="795"/>
      <c r="S83" s="796"/>
      <c r="T83" s="775" t="s">
        <v>4</v>
      </c>
      <c r="U83" s="797" t="s">
        <v>6</v>
      </c>
      <c r="V83" s="797"/>
      <c r="W83" s="798"/>
      <c r="X83" s="812" t="s">
        <v>7</v>
      </c>
      <c r="Y83" s="813"/>
      <c r="Z83" s="775" t="s">
        <v>4</v>
      </c>
      <c r="AA83" s="777" t="s">
        <v>8</v>
      </c>
      <c r="AB83" s="778"/>
      <c r="AC83" s="778"/>
      <c r="AD83" s="778"/>
      <c r="AE83" s="779"/>
      <c r="AF83" s="775" t="s">
        <v>4</v>
      </c>
      <c r="AG83" s="780" t="s">
        <v>9</v>
      </c>
      <c r="AH83" s="780"/>
      <c r="AI83" s="781"/>
      <c r="AJ83" s="784" t="s">
        <v>10</v>
      </c>
      <c r="AK83" s="769" t="s">
        <v>11</v>
      </c>
    </row>
    <row r="84" spans="1:37" ht="12.75" hidden="1" thickBot="1" x14ac:dyDescent="0.25">
      <c r="A84" s="816"/>
      <c r="B84" s="817"/>
      <c r="C84" s="817"/>
      <c r="D84" s="817"/>
      <c r="E84" s="817"/>
      <c r="F84" s="821"/>
      <c r="G84" s="822"/>
      <c r="H84" s="822"/>
      <c r="I84" s="823"/>
      <c r="J84" s="826"/>
      <c r="K84" s="826"/>
      <c r="L84" s="827"/>
      <c r="M84" s="786" t="s">
        <v>12</v>
      </c>
      <c r="N84" s="786"/>
      <c r="O84" s="787"/>
      <c r="P84" s="776"/>
      <c r="Q84" s="788" t="s">
        <v>13</v>
      </c>
      <c r="R84" s="788"/>
      <c r="S84" s="788"/>
      <c r="T84" s="776"/>
      <c r="U84" s="799"/>
      <c r="V84" s="799"/>
      <c r="W84" s="800"/>
      <c r="X84" s="789" t="s">
        <v>14</v>
      </c>
      <c r="Y84" s="789"/>
      <c r="Z84" s="776"/>
      <c r="AA84" s="790" t="s">
        <v>15</v>
      </c>
      <c r="AB84" s="790"/>
      <c r="AC84" s="791"/>
      <c r="AD84" s="790" t="s">
        <v>16</v>
      </c>
      <c r="AE84" s="790"/>
      <c r="AF84" s="776"/>
      <c r="AG84" s="782"/>
      <c r="AH84" s="782"/>
      <c r="AI84" s="783"/>
      <c r="AJ84" s="785"/>
      <c r="AK84" s="770"/>
    </row>
    <row r="85" spans="1:37" ht="24.75" hidden="1" thickBot="1" x14ac:dyDescent="0.25">
      <c r="A85" s="262" t="s">
        <v>17</v>
      </c>
      <c r="B85" s="263" t="s">
        <v>18</v>
      </c>
      <c r="C85" s="263" t="s">
        <v>19</v>
      </c>
      <c r="D85" s="263" t="s">
        <v>20</v>
      </c>
      <c r="E85" s="264" t="s">
        <v>21</v>
      </c>
      <c r="F85" s="129" t="s">
        <v>23</v>
      </c>
      <c r="G85" s="58" t="s">
        <v>24</v>
      </c>
      <c r="H85" s="59" t="s">
        <v>25</v>
      </c>
      <c r="I85" s="297" t="s">
        <v>4</v>
      </c>
      <c r="J85" s="58" t="s">
        <v>23</v>
      </c>
      <c r="K85" s="59" t="s">
        <v>25</v>
      </c>
      <c r="L85" s="297" t="s">
        <v>4</v>
      </c>
      <c r="M85" s="56" t="s">
        <v>23</v>
      </c>
      <c r="N85" s="56" t="s">
        <v>25</v>
      </c>
      <c r="O85" s="57" t="s">
        <v>26</v>
      </c>
      <c r="P85" s="776"/>
      <c r="Q85" s="56" t="s">
        <v>23</v>
      </c>
      <c r="R85" s="56" t="s">
        <v>25</v>
      </c>
      <c r="S85" s="57" t="s">
        <v>26</v>
      </c>
      <c r="T85" s="776"/>
      <c r="U85" s="58" t="s">
        <v>23</v>
      </c>
      <c r="V85" s="59" t="s">
        <v>25</v>
      </c>
      <c r="W85" s="297" t="s">
        <v>4</v>
      </c>
      <c r="X85" s="58" t="s">
        <v>25</v>
      </c>
      <c r="Y85" s="59" t="s">
        <v>26</v>
      </c>
      <c r="Z85" s="776"/>
      <c r="AA85" s="58" t="s">
        <v>23</v>
      </c>
      <c r="AB85" s="58" t="s">
        <v>25</v>
      </c>
      <c r="AC85" s="58" t="s">
        <v>26</v>
      </c>
      <c r="AD85" s="58" t="s">
        <v>23</v>
      </c>
      <c r="AE85" s="59" t="s">
        <v>26</v>
      </c>
      <c r="AF85" s="776"/>
      <c r="AG85" s="58" t="s">
        <v>23</v>
      </c>
      <c r="AH85" s="59" t="s">
        <v>25</v>
      </c>
      <c r="AI85" s="297" t="s">
        <v>4</v>
      </c>
      <c r="AJ85" s="785"/>
      <c r="AK85" s="771"/>
    </row>
    <row r="86" spans="1:37" hidden="1" x14ac:dyDescent="0.2">
      <c r="A86" s="142">
        <v>237</v>
      </c>
      <c r="B86" s="265" t="s">
        <v>524</v>
      </c>
      <c r="C86" s="266" t="s">
        <v>525</v>
      </c>
      <c r="D86" s="266" t="s">
        <v>468</v>
      </c>
      <c r="E86" s="267" t="s">
        <v>38</v>
      </c>
      <c r="F86" s="61"/>
      <c r="G86" s="62"/>
      <c r="H86" s="63">
        <v>1</v>
      </c>
      <c r="I86" s="64">
        <v>1</v>
      </c>
      <c r="J86" s="65">
        <v>1</v>
      </c>
      <c r="K86" s="63"/>
      <c r="L86" s="66">
        <v>1</v>
      </c>
      <c r="M86" s="67"/>
      <c r="N86" s="234">
        <v>1</v>
      </c>
      <c r="O86" s="234">
        <v>1</v>
      </c>
      <c r="P86" s="68">
        <v>1</v>
      </c>
      <c r="Q86" s="67">
        <v>1</v>
      </c>
      <c r="R86" s="234">
        <v>1</v>
      </c>
      <c r="S86" s="275">
        <v>2</v>
      </c>
      <c r="T86" s="69">
        <v>2</v>
      </c>
      <c r="U86" s="65"/>
      <c r="V86" s="63">
        <v>1</v>
      </c>
      <c r="W86" s="64">
        <v>1</v>
      </c>
      <c r="X86" s="67"/>
      <c r="Y86" s="70"/>
      <c r="Z86" s="71">
        <v>0</v>
      </c>
      <c r="AA86" s="61"/>
      <c r="AB86" s="62"/>
      <c r="AC86" s="72"/>
      <c r="AD86" s="65"/>
      <c r="AE86" s="72"/>
      <c r="AF86" s="64">
        <v>0</v>
      </c>
      <c r="AG86" s="65"/>
      <c r="AH86" s="72"/>
      <c r="AI86" s="66">
        <v>0</v>
      </c>
      <c r="AJ86" s="73">
        <v>6</v>
      </c>
      <c r="AK86" s="766" t="s">
        <v>31</v>
      </c>
    </row>
    <row r="87" spans="1:37" hidden="1" x14ac:dyDescent="0.2">
      <c r="A87" s="74">
        <v>238</v>
      </c>
      <c r="B87" s="228" t="s">
        <v>526</v>
      </c>
      <c r="C87" s="213" t="s">
        <v>527</v>
      </c>
      <c r="D87" s="213" t="s">
        <v>113</v>
      </c>
      <c r="E87" s="217" t="s">
        <v>38</v>
      </c>
      <c r="F87" s="75"/>
      <c r="G87" s="76"/>
      <c r="H87" s="77">
        <v>1</v>
      </c>
      <c r="I87" s="78">
        <v>1</v>
      </c>
      <c r="J87" s="79"/>
      <c r="K87" s="77">
        <v>1</v>
      </c>
      <c r="L87" s="80">
        <v>1</v>
      </c>
      <c r="M87" s="81"/>
      <c r="N87" s="221"/>
      <c r="O87" s="221"/>
      <c r="P87" s="82">
        <v>0</v>
      </c>
      <c r="Q87" s="81"/>
      <c r="R87" s="221">
        <v>1</v>
      </c>
      <c r="S87" s="215">
        <v>1</v>
      </c>
      <c r="T87" s="83">
        <v>1</v>
      </c>
      <c r="U87" s="84"/>
      <c r="V87" s="85"/>
      <c r="W87" s="86">
        <v>0</v>
      </c>
      <c r="X87" s="81">
        <v>1</v>
      </c>
      <c r="Y87" s="87">
        <v>1</v>
      </c>
      <c r="Z87" s="88">
        <v>1</v>
      </c>
      <c r="AA87" s="75"/>
      <c r="AB87" s="76"/>
      <c r="AC87" s="89"/>
      <c r="AD87" s="79"/>
      <c r="AE87" s="89"/>
      <c r="AF87" s="86">
        <v>0</v>
      </c>
      <c r="AG87" s="79"/>
      <c r="AH87" s="90"/>
      <c r="AI87" s="80">
        <v>0</v>
      </c>
      <c r="AJ87" s="91">
        <v>4</v>
      </c>
      <c r="AK87" s="767"/>
    </row>
    <row r="88" spans="1:37" hidden="1" x14ac:dyDescent="0.2">
      <c r="A88" s="74">
        <v>239</v>
      </c>
      <c r="B88" s="228" t="s">
        <v>528</v>
      </c>
      <c r="C88" s="213" t="s">
        <v>529</v>
      </c>
      <c r="D88" s="213" t="s">
        <v>37</v>
      </c>
      <c r="E88" s="214" t="s">
        <v>38</v>
      </c>
      <c r="F88" s="75"/>
      <c r="G88" s="76"/>
      <c r="H88" s="77">
        <v>1</v>
      </c>
      <c r="I88" s="78">
        <v>1</v>
      </c>
      <c r="J88" s="79"/>
      <c r="K88" s="77"/>
      <c r="L88" s="80">
        <v>0</v>
      </c>
      <c r="M88" s="81"/>
      <c r="N88" s="221"/>
      <c r="O88" s="221"/>
      <c r="P88" s="82">
        <v>0</v>
      </c>
      <c r="Q88" s="81"/>
      <c r="R88" s="221">
        <v>1</v>
      </c>
      <c r="S88" s="215">
        <v>1</v>
      </c>
      <c r="T88" s="83">
        <v>1</v>
      </c>
      <c r="U88" s="84"/>
      <c r="V88" s="85"/>
      <c r="W88" s="86">
        <v>0</v>
      </c>
      <c r="X88" s="81"/>
      <c r="Y88" s="87"/>
      <c r="Z88" s="88">
        <v>0</v>
      </c>
      <c r="AA88" s="75"/>
      <c r="AB88" s="76"/>
      <c r="AC88" s="89"/>
      <c r="AD88" s="79"/>
      <c r="AE88" s="89"/>
      <c r="AF88" s="86">
        <v>0</v>
      </c>
      <c r="AG88" s="79"/>
      <c r="AH88" s="90">
        <v>1</v>
      </c>
      <c r="AI88" s="80">
        <v>1</v>
      </c>
      <c r="AJ88" s="91">
        <v>3</v>
      </c>
      <c r="AK88" s="767"/>
    </row>
    <row r="89" spans="1:37" hidden="1" x14ac:dyDescent="0.2">
      <c r="A89" s="92">
        <v>240</v>
      </c>
      <c r="B89" s="228" t="s">
        <v>530</v>
      </c>
      <c r="C89" s="213" t="s">
        <v>531</v>
      </c>
      <c r="D89" s="213" t="s">
        <v>167</v>
      </c>
      <c r="E89" s="214" t="s">
        <v>38</v>
      </c>
      <c r="F89" s="75"/>
      <c r="G89" s="76"/>
      <c r="H89" s="77">
        <v>1</v>
      </c>
      <c r="I89" s="78">
        <v>1</v>
      </c>
      <c r="J89" s="79"/>
      <c r="K89" s="77"/>
      <c r="L89" s="80">
        <v>0</v>
      </c>
      <c r="M89" s="81"/>
      <c r="N89" s="221">
        <v>1</v>
      </c>
      <c r="O89" s="221">
        <v>1</v>
      </c>
      <c r="P89" s="82">
        <v>1</v>
      </c>
      <c r="Q89" s="81"/>
      <c r="R89" s="221">
        <v>1</v>
      </c>
      <c r="S89" s="215">
        <v>1</v>
      </c>
      <c r="T89" s="83">
        <v>1</v>
      </c>
      <c r="U89" s="84"/>
      <c r="V89" s="85"/>
      <c r="W89" s="86">
        <v>0</v>
      </c>
      <c r="X89" s="81">
        <v>1</v>
      </c>
      <c r="Y89" s="87">
        <v>1</v>
      </c>
      <c r="Z89" s="88">
        <v>1</v>
      </c>
      <c r="AA89" s="75"/>
      <c r="AB89" s="76"/>
      <c r="AC89" s="89"/>
      <c r="AD89" s="79"/>
      <c r="AE89" s="89"/>
      <c r="AF89" s="86">
        <v>0</v>
      </c>
      <c r="AG89" s="79"/>
      <c r="AH89" s="90">
        <v>1</v>
      </c>
      <c r="AI89" s="80">
        <v>1</v>
      </c>
      <c r="AJ89" s="91">
        <v>5</v>
      </c>
      <c r="AK89" s="767"/>
    </row>
    <row r="90" spans="1:37" hidden="1" x14ac:dyDescent="0.2">
      <c r="A90" s="74">
        <v>241</v>
      </c>
      <c r="B90" s="228" t="s">
        <v>532</v>
      </c>
      <c r="C90" s="213" t="s">
        <v>533</v>
      </c>
      <c r="D90" s="213" t="s">
        <v>167</v>
      </c>
      <c r="E90" s="214" t="s">
        <v>38</v>
      </c>
      <c r="F90" s="75"/>
      <c r="G90" s="76"/>
      <c r="H90" s="77">
        <v>1</v>
      </c>
      <c r="I90" s="78">
        <v>1</v>
      </c>
      <c r="J90" s="79"/>
      <c r="K90" s="77"/>
      <c r="L90" s="80">
        <v>0</v>
      </c>
      <c r="M90" s="81"/>
      <c r="N90" s="221">
        <v>1</v>
      </c>
      <c r="O90" s="221">
        <v>1</v>
      </c>
      <c r="P90" s="82">
        <v>1</v>
      </c>
      <c r="Q90" s="81"/>
      <c r="R90" s="221"/>
      <c r="S90" s="215"/>
      <c r="T90" s="83">
        <v>0</v>
      </c>
      <c r="U90" s="84"/>
      <c r="V90" s="85">
        <v>1</v>
      </c>
      <c r="W90" s="86">
        <v>1</v>
      </c>
      <c r="X90" s="81"/>
      <c r="Y90" s="87"/>
      <c r="Z90" s="88">
        <v>0</v>
      </c>
      <c r="AA90" s="75"/>
      <c r="AB90" s="76"/>
      <c r="AC90" s="89"/>
      <c r="AD90" s="79"/>
      <c r="AE90" s="89"/>
      <c r="AF90" s="86">
        <v>0</v>
      </c>
      <c r="AG90" s="79"/>
      <c r="AH90" s="90">
        <v>1</v>
      </c>
      <c r="AI90" s="80">
        <v>1</v>
      </c>
      <c r="AJ90" s="91">
        <v>4</v>
      </c>
      <c r="AK90" s="767"/>
    </row>
    <row r="91" spans="1:37" ht="24" hidden="1" x14ac:dyDescent="0.2">
      <c r="A91" s="74">
        <v>242</v>
      </c>
      <c r="B91" s="228" t="s">
        <v>534</v>
      </c>
      <c r="C91" s="213" t="s">
        <v>535</v>
      </c>
      <c r="D91" s="213" t="s">
        <v>37</v>
      </c>
      <c r="E91" s="217" t="s">
        <v>38</v>
      </c>
      <c r="F91" s="75"/>
      <c r="G91" s="76"/>
      <c r="H91" s="77">
        <v>1</v>
      </c>
      <c r="I91" s="78">
        <v>1</v>
      </c>
      <c r="J91" s="79"/>
      <c r="K91" s="77"/>
      <c r="L91" s="80">
        <v>0</v>
      </c>
      <c r="M91" s="81"/>
      <c r="N91" s="221"/>
      <c r="O91" s="221"/>
      <c r="P91" s="82">
        <v>0</v>
      </c>
      <c r="Q91" s="81"/>
      <c r="R91" s="221">
        <v>1</v>
      </c>
      <c r="S91" s="215">
        <v>1</v>
      </c>
      <c r="T91" s="83">
        <v>1</v>
      </c>
      <c r="U91" s="84"/>
      <c r="V91" s="85"/>
      <c r="W91" s="86">
        <v>0</v>
      </c>
      <c r="X91" s="81"/>
      <c r="Y91" s="87"/>
      <c r="Z91" s="88">
        <v>0</v>
      </c>
      <c r="AA91" s="75"/>
      <c r="AB91" s="76">
        <v>1</v>
      </c>
      <c r="AC91" s="89">
        <v>1</v>
      </c>
      <c r="AD91" s="79"/>
      <c r="AE91" s="89"/>
      <c r="AF91" s="86">
        <v>1</v>
      </c>
      <c r="AG91" s="79"/>
      <c r="AH91" s="90"/>
      <c r="AI91" s="80">
        <v>0</v>
      </c>
      <c r="AJ91" s="91">
        <v>3</v>
      </c>
      <c r="AK91" s="767"/>
    </row>
    <row r="92" spans="1:37" hidden="1" x14ac:dyDescent="0.2">
      <c r="A92" s="92">
        <v>243</v>
      </c>
      <c r="B92" s="229" t="s">
        <v>536</v>
      </c>
      <c r="C92" s="219" t="s">
        <v>537</v>
      </c>
      <c r="D92" s="219" t="s">
        <v>167</v>
      </c>
      <c r="E92" s="214" t="s">
        <v>38</v>
      </c>
      <c r="F92" s="75"/>
      <c r="G92" s="76"/>
      <c r="H92" s="77">
        <v>1</v>
      </c>
      <c r="I92" s="78">
        <v>1</v>
      </c>
      <c r="J92" s="79"/>
      <c r="K92" s="77"/>
      <c r="L92" s="80">
        <v>0</v>
      </c>
      <c r="M92" s="81">
        <v>1</v>
      </c>
      <c r="N92" s="221">
        <v>1</v>
      </c>
      <c r="O92" s="221">
        <v>2</v>
      </c>
      <c r="P92" s="82">
        <v>2</v>
      </c>
      <c r="Q92" s="81"/>
      <c r="R92" s="221">
        <v>1</v>
      </c>
      <c r="S92" s="215">
        <v>1</v>
      </c>
      <c r="T92" s="83">
        <v>1</v>
      </c>
      <c r="U92" s="84"/>
      <c r="V92" s="85"/>
      <c r="W92" s="86">
        <v>0</v>
      </c>
      <c r="X92" s="81"/>
      <c r="Y92" s="87"/>
      <c r="Z92" s="88">
        <v>0</v>
      </c>
      <c r="AA92" s="75">
        <v>1</v>
      </c>
      <c r="AB92" s="76"/>
      <c r="AC92" s="89">
        <v>1</v>
      </c>
      <c r="AD92" s="79"/>
      <c r="AE92" s="89"/>
      <c r="AF92" s="86">
        <v>1</v>
      </c>
      <c r="AG92" s="79"/>
      <c r="AH92" s="90"/>
      <c r="AI92" s="80">
        <v>0</v>
      </c>
      <c r="AJ92" s="91">
        <v>5</v>
      </c>
      <c r="AK92" s="767"/>
    </row>
    <row r="93" spans="1:37" ht="12.75" hidden="1" thickBot="1" x14ac:dyDescent="0.25">
      <c r="A93" s="130">
        <v>244</v>
      </c>
      <c r="B93" s="258" t="s">
        <v>538</v>
      </c>
      <c r="C93" s="259" t="s">
        <v>539</v>
      </c>
      <c r="D93" s="259" t="s">
        <v>167</v>
      </c>
      <c r="E93" s="268" t="s">
        <v>38</v>
      </c>
      <c r="F93" s="131"/>
      <c r="G93" s="132"/>
      <c r="H93" s="133">
        <v>1</v>
      </c>
      <c r="I93" s="134">
        <v>1</v>
      </c>
      <c r="J93" s="135"/>
      <c r="K93" s="133"/>
      <c r="L93" s="136">
        <v>0</v>
      </c>
      <c r="M93" s="122"/>
      <c r="N93" s="272">
        <v>1</v>
      </c>
      <c r="O93" s="272">
        <v>1</v>
      </c>
      <c r="P93" s="123">
        <v>1</v>
      </c>
      <c r="Q93" s="122"/>
      <c r="R93" s="272">
        <v>1</v>
      </c>
      <c r="S93" s="274">
        <v>1</v>
      </c>
      <c r="T93" s="124">
        <v>1</v>
      </c>
      <c r="U93" s="137"/>
      <c r="V93" s="138"/>
      <c r="W93" s="139">
        <v>0</v>
      </c>
      <c r="X93" s="122"/>
      <c r="Y93" s="125"/>
      <c r="Z93" s="119">
        <v>0</v>
      </c>
      <c r="AA93" s="131"/>
      <c r="AB93" s="132"/>
      <c r="AC93" s="140"/>
      <c r="AD93" s="135"/>
      <c r="AE93" s="140"/>
      <c r="AF93" s="139">
        <v>0</v>
      </c>
      <c r="AG93" s="135"/>
      <c r="AH93" s="141"/>
      <c r="AI93" s="136">
        <v>0</v>
      </c>
      <c r="AJ93" s="115">
        <v>3</v>
      </c>
      <c r="AK93" s="768"/>
    </row>
    <row r="94" spans="1:37" hidden="1" x14ac:dyDescent="0.2">
      <c r="A94" s="127"/>
      <c r="B94" s="253"/>
      <c r="C94" s="253"/>
      <c r="D94" s="253"/>
      <c r="E94" s="261"/>
      <c r="F94" s="270"/>
      <c r="G94" s="270"/>
      <c r="H94" s="270"/>
      <c r="I94" s="128"/>
      <c r="J94" s="270"/>
      <c r="K94" s="270"/>
      <c r="L94" s="128"/>
      <c r="M94" s="270"/>
      <c r="N94" s="270"/>
      <c r="O94" s="270"/>
      <c r="P94" s="128"/>
      <c r="Q94" s="270"/>
      <c r="R94" s="270"/>
      <c r="S94" s="270"/>
      <c r="T94" s="128"/>
      <c r="U94" s="270"/>
      <c r="V94" s="270"/>
      <c r="W94" s="128"/>
      <c r="X94" s="270"/>
      <c r="Y94" s="270"/>
      <c r="Z94" s="128"/>
      <c r="AA94" s="270"/>
      <c r="AB94" s="270"/>
      <c r="AC94" s="270"/>
      <c r="AD94" s="270"/>
      <c r="AE94" s="270"/>
      <c r="AF94" s="128"/>
      <c r="AG94" s="270"/>
      <c r="AH94" s="270"/>
      <c r="AI94" s="128"/>
      <c r="AJ94" s="127"/>
    </row>
    <row r="95" spans="1:37" hidden="1" x14ac:dyDescent="0.2">
      <c r="A95" s="127"/>
      <c r="B95" s="253"/>
      <c r="C95" s="253"/>
      <c r="D95" s="253"/>
      <c r="E95" s="261"/>
      <c r="F95" s="270"/>
      <c r="G95" s="270"/>
      <c r="H95" s="270"/>
      <c r="I95" s="128"/>
      <c r="J95" s="270"/>
      <c r="K95" s="270"/>
      <c r="L95" s="128"/>
      <c r="M95" s="270"/>
      <c r="N95" s="270"/>
      <c r="O95" s="270"/>
      <c r="P95" s="128"/>
      <c r="Q95" s="270"/>
      <c r="R95" s="270"/>
      <c r="S95" s="270"/>
      <c r="T95" s="128"/>
      <c r="U95" s="270"/>
      <c r="V95" s="270"/>
      <c r="W95" s="128"/>
      <c r="X95" s="270"/>
      <c r="Y95" s="270"/>
      <c r="Z95" s="128"/>
      <c r="AA95" s="270"/>
      <c r="AB95" s="270"/>
      <c r="AC95" s="270"/>
      <c r="AD95" s="270"/>
      <c r="AE95" s="270"/>
      <c r="AF95" s="128"/>
      <c r="AG95" s="270"/>
      <c r="AH95" s="270"/>
      <c r="AI95" s="128"/>
      <c r="AJ95" s="127"/>
    </row>
    <row r="96" spans="1:37" ht="12.75" hidden="1" thickBot="1" x14ac:dyDescent="0.25">
      <c r="A96" s="127"/>
      <c r="B96" s="253"/>
      <c r="C96" s="253"/>
      <c r="D96" s="253"/>
      <c r="E96" s="261"/>
      <c r="F96" s="270"/>
      <c r="G96" s="270"/>
      <c r="H96" s="270"/>
      <c r="I96" s="128"/>
      <c r="J96" s="270"/>
      <c r="K96" s="270"/>
      <c r="L96" s="128"/>
      <c r="M96" s="270"/>
      <c r="N96" s="270"/>
      <c r="O96" s="270"/>
      <c r="P96" s="128"/>
      <c r="Q96" s="270"/>
      <c r="R96" s="270"/>
      <c r="S96" s="270"/>
      <c r="T96" s="128"/>
      <c r="U96" s="270"/>
      <c r="V96" s="270"/>
      <c r="W96" s="128"/>
      <c r="X96" s="270"/>
      <c r="Y96" s="270"/>
      <c r="Z96" s="128"/>
      <c r="AA96" s="270"/>
      <c r="AB96" s="270"/>
      <c r="AC96" s="270"/>
      <c r="AD96" s="270"/>
      <c r="AE96" s="270"/>
      <c r="AF96" s="128"/>
      <c r="AG96" s="270"/>
      <c r="AH96" s="270"/>
      <c r="AI96" s="128"/>
      <c r="AJ96" s="127"/>
    </row>
    <row r="97" spans="1:37" ht="12.75" hidden="1" thickBot="1" x14ac:dyDescent="0.25">
      <c r="A97" s="814" t="s">
        <v>540</v>
      </c>
      <c r="B97" s="815"/>
      <c r="C97" s="815"/>
      <c r="D97" s="815"/>
      <c r="E97" s="815"/>
      <c r="F97" s="818" t="s">
        <v>1</v>
      </c>
      <c r="G97" s="819"/>
      <c r="H97" s="819"/>
      <c r="I97" s="820"/>
      <c r="J97" s="824" t="s">
        <v>2</v>
      </c>
      <c r="K97" s="824"/>
      <c r="L97" s="825"/>
      <c r="M97" s="792" t="s">
        <v>3</v>
      </c>
      <c r="N97" s="793"/>
      <c r="O97" s="793"/>
      <c r="P97" s="775" t="s">
        <v>4</v>
      </c>
      <c r="Q97" s="794" t="s">
        <v>5</v>
      </c>
      <c r="R97" s="795"/>
      <c r="S97" s="796"/>
      <c r="T97" s="775" t="s">
        <v>4</v>
      </c>
      <c r="U97" s="797" t="s">
        <v>6</v>
      </c>
      <c r="V97" s="797"/>
      <c r="W97" s="798"/>
      <c r="X97" s="812" t="s">
        <v>7</v>
      </c>
      <c r="Y97" s="813"/>
      <c r="Z97" s="775" t="s">
        <v>4</v>
      </c>
      <c r="AA97" s="777" t="s">
        <v>8</v>
      </c>
      <c r="AB97" s="778"/>
      <c r="AC97" s="778"/>
      <c r="AD97" s="778"/>
      <c r="AE97" s="779"/>
      <c r="AF97" s="775" t="s">
        <v>4</v>
      </c>
      <c r="AG97" s="780" t="s">
        <v>9</v>
      </c>
      <c r="AH97" s="780"/>
      <c r="AI97" s="781"/>
      <c r="AJ97" s="784" t="s">
        <v>10</v>
      </c>
      <c r="AK97" s="769" t="s">
        <v>11</v>
      </c>
    </row>
    <row r="98" spans="1:37" ht="12.75" hidden="1" thickBot="1" x14ac:dyDescent="0.25">
      <c r="A98" s="816"/>
      <c r="B98" s="817"/>
      <c r="C98" s="817"/>
      <c r="D98" s="817"/>
      <c r="E98" s="817"/>
      <c r="F98" s="821"/>
      <c r="G98" s="822"/>
      <c r="H98" s="822"/>
      <c r="I98" s="823"/>
      <c r="J98" s="826"/>
      <c r="K98" s="826"/>
      <c r="L98" s="827"/>
      <c r="M98" s="786" t="s">
        <v>12</v>
      </c>
      <c r="N98" s="786"/>
      <c r="O98" s="787"/>
      <c r="P98" s="776"/>
      <c r="Q98" s="788" t="s">
        <v>13</v>
      </c>
      <c r="R98" s="788"/>
      <c r="S98" s="788"/>
      <c r="T98" s="776"/>
      <c r="U98" s="799"/>
      <c r="V98" s="799"/>
      <c r="W98" s="800"/>
      <c r="X98" s="789" t="s">
        <v>14</v>
      </c>
      <c r="Y98" s="789"/>
      <c r="Z98" s="776"/>
      <c r="AA98" s="790" t="s">
        <v>15</v>
      </c>
      <c r="AB98" s="790"/>
      <c r="AC98" s="791"/>
      <c r="AD98" s="790" t="s">
        <v>16</v>
      </c>
      <c r="AE98" s="790"/>
      <c r="AF98" s="776"/>
      <c r="AG98" s="782"/>
      <c r="AH98" s="782"/>
      <c r="AI98" s="783"/>
      <c r="AJ98" s="785"/>
      <c r="AK98" s="770"/>
    </row>
    <row r="99" spans="1:37" ht="24.75" hidden="1" thickBot="1" x14ac:dyDescent="0.25">
      <c r="A99" s="262" t="s">
        <v>17</v>
      </c>
      <c r="B99" s="263" t="s">
        <v>18</v>
      </c>
      <c r="C99" s="263" t="s">
        <v>19</v>
      </c>
      <c r="D99" s="263" t="s">
        <v>20</v>
      </c>
      <c r="E99" s="264" t="s">
        <v>21</v>
      </c>
      <c r="F99" s="129" t="s">
        <v>23</v>
      </c>
      <c r="G99" s="58" t="s">
        <v>24</v>
      </c>
      <c r="H99" s="59" t="s">
        <v>25</v>
      </c>
      <c r="I99" s="297" t="s">
        <v>4</v>
      </c>
      <c r="J99" s="58" t="s">
        <v>23</v>
      </c>
      <c r="K99" s="59" t="s">
        <v>25</v>
      </c>
      <c r="L99" s="297" t="s">
        <v>4</v>
      </c>
      <c r="M99" s="56" t="s">
        <v>23</v>
      </c>
      <c r="N99" s="56" t="s">
        <v>25</v>
      </c>
      <c r="O99" s="57" t="s">
        <v>26</v>
      </c>
      <c r="P99" s="776"/>
      <c r="Q99" s="56" t="s">
        <v>23</v>
      </c>
      <c r="R99" s="56" t="s">
        <v>25</v>
      </c>
      <c r="S99" s="57" t="s">
        <v>26</v>
      </c>
      <c r="T99" s="776"/>
      <c r="U99" s="58" t="s">
        <v>23</v>
      </c>
      <c r="V99" s="59" t="s">
        <v>25</v>
      </c>
      <c r="W99" s="297" t="s">
        <v>4</v>
      </c>
      <c r="X99" s="58" t="s">
        <v>25</v>
      </c>
      <c r="Y99" s="59" t="s">
        <v>26</v>
      </c>
      <c r="Z99" s="776"/>
      <c r="AA99" s="58" t="s">
        <v>23</v>
      </c>
      <c r="AB99" s="58" t="s">
        <v>25</v>
      </c>
      <c r="AC99" s="58" t="s">
        <v>26</v>
      </c>
      <c r="AD99" s="58" t="s">
        <v>23</v>
      </c>
      <c r="AE99" s="59" t="s">
        <v>26</v>
      </c>
      <c r="AF99" s="776"/>
      <c r="AG99" s="58" t="s">
        <v>23</v>
      </c>
      <c r="AH99" s="59" t="s">
        <v>25</v>
      </c>
      <c r="AI99" s="297" t="s">
        <v>4</v>
      </c>
      <c r="AJ99" s="785"/>
      <c r="AK99" s="771"/>
    </row>
    <row r="100" spans="1:37" hidden="1" x14ac:dyDescent="0.2">
      <c r="A100" s="73">
        <v>245</v>
      </c>
      <c r="B100" s="233" t="s">
        <v>541</v>
      </c>
      <c r="C100" s="234" t="s">
        <v>542</v>
      </c>
      <c r="D100" s="235" t="s">
        <v>81</v>
      </c>
      <c r="E100" s="236" t="s">
        <v>38</v>
      </c>
      <c r="F100" s="145"/>
      <c r="G100" s="234">
        <v>3</v>
      </c>
      <c r="H100" s="70"/>
      <c r="I100" s="64">
        <v>3</v>
      </c>
      <c r="J100" s="67"/>
      <c r="K100" s="70"/>
      <c r="L100" s="66">
        <v>0</v>
      </c>
      <c r="M100" s="67"/>
      <c r="N100" s="234"/>
      <c r="O100" s="234"/>
      <c r="P100" s="68">
        <v>0</v>
      </c>
      <c r="Q100" s="67"/>
      <c r="R100" s="234"/>
      <c r="S100" s="275"/>
      <c r="T100" s="69">
        <v>0</v>
      </c>
      <c r="U100" s="67"/>
      <c r="V100" s="70"/>
      <c r="W100" s="64">
        <v>0</v>
      </c>
      <c r="X100" s="67"/>
      <c r="Y100" s="70"/>
      <c r="Z100" s="71">
        <v>0</v>
      </c>
      <c r="AA100" s="146"/>
      <c r="AB100" s="147"/>
      <c r="AC100" s="72"/>
      <c r="AD100" s="148"/>
      <c r="AE100" s="72"/>
      <c r="AF100" s="64">
        <v>0</v>
      </c>
      <c r="AG100" s="67"/>
      <c r="AH100" s="275"/>
      <c r="AI100" s="66">
        <v>0</v>
      </c>
      <c r="AJ100" s="73">
        <v>3</v>
      </c>
      <c r="AK100" s="766" t="s">
        <v>31</v>
      </c>
    </row>
    <row r="101" spans="1:37" hidden="1" x14ac:dyDescent="0.2">
      <c r="A101" s="91">
        <v>246</v>
      </c>
      <c r="B101" s="230" t="s">
        <v>543</v>
      </c>
      <c r="C101" s="221" t="s">
        <v>544</v>
      </c>
      <c r="D101" s="220" t="s">
        <v>320</v>
      </c>
      <c r="E101" s="215" t="s">
        <v>38</v>
      </c>
      <c r="F101" s="149"/>
      <c r="G101" s="221">
        <v>3</v>
      </c>
      <c r="H101" s="87"/>
      <c r="I101" s="78">
        <v>3</v>
      </c>
      <c r="J101" s="81"/>
      <c r="K101" s="87"/>
      <c r="L101" s="80">
        <v>0</v>
      </c>
      <c r="M101" s="81"/>
      <c r="N101" s="221"/>
      <c r="O101" s="221"/>
      <c r="P101" s="82">
        <v>0</v>
      </c>
      <c r="Q101" s="81"/>
      <c r="R101" s="221"/>
      <c r="S101" s="215"/>
      <c r="T101" s="83">
        <v>0</v>
      </c>
      <c r="U101" s="81"/>
      <c r="V101" s="87"/>
      <c r="W101" s="86">
        <v>0</v>
      </c>
      <c r="X101" s="81"/>
      <c r="Y101" s="87"/>
      <c r="Z101" s="88">
        <v>0</v>
      </c>
      <c r="AA101" s="150"/>
      <c r="AB101" s="151"/>
      <c r="AC101" s="89"/>
      <c r="AD101" s="152"/>
      <c r="AE101" s="89"/>
      <c r="AF101" s="86">
        <v>0</v>
      </c>
      <c r="AG101" s="81"/>
      <c r="AH101" s="215"/>
      <c r="AI101" s="80">
        <v>0</v>
      </c>
      <c r="AJ101" s="91">
        <v>3</v>
      </c>
      <c r="AK101" s="767"/>
    </row>
    <row r="102" spans="1:37" hidden="1" x14ac:dyDescent="0.2">
      <c r="A102" s="91">
        <v>247</v>
      </c>
      <c r="B102" s="230" t="s">
        <v>545</v>
      </c>
      <c r="C102" s="221" t="s">
        <v>546</v>
      </c>
      <c r="D102" s="220" t="s">
        <v>320</v>
      </c>
      <c r="E102" s="214" t="s">
        <v>38</v>
      </c>
      <c r="F102" s="149"/>
      <c r="G102" s="221">
        <v>3</v>
      </c>
      <c r="H102" s="87"/>
      <c r="I102" s="78">
        <v>3</v>
      </c>
      <c r="J102" s="81"/>
      <c r="K102" s="87"/>
      <c r="L102" s="80">
        <v>0</v>
      </c>
      <c r="M102" s="81"/>
      <c r="N102" s="221"/>
      <c r="O102" s="221"/>
      <c r="P102" s="82">
        <v>0</v>
      </c>
      <c r="Q102" s="81"/>
      <c r="R102" s="221"/>
      <c r="S102" s="215"/>
      <c r="T102" s="83">
        <v>0</v>
      </c>
      <c r="U102" s="81"/>
      <c r="V102" s="87"/>
      <c r="W102" s="86">
        <v>0</v>
      </c>
      <c r="X102" s="81"/>
      <c r="Y102" s="87"/>
      <c r="Z102" s="88">
        <v>0</v>
      </c>
      <c r="AA102" s="150"/>
      <c r="AB102" s="151"/>
      <c r="AC102" s="89"/>
      <c r="AD102" s="152"/>
      <c r="AE102" s="89"/>
      <c r="AF102" s="86">
        <v>0</v>
      </c>
      <c r="AG102" s="81"/>
      <c r="AH102" s="215"/>
      <c r="AI102" s="80">
        <v>0</v>
      </c>
      <c r="AJ102" s="91">
        <v>3</v>
      </c>
      <c r="AK102" s="767"/>
    </row>
    <row r="103" spans="1:37" ht="24" hidden="1" x14ac:dyDescent="0.2">
      <c r="A103" s="91">
        <v>248</v>
      </c>
      <c r="B103" s="230" t="s">
        <v>547</v>
      </c>
      <c r="C103" s="221" t="s">
        <v>548</v>
      </c>
      <c r="D103" s="220" t="s">
        <v>549</v>
      </c>
      <c r="E103" s="214" t="s">
        <v>38</v>
      </c>
      <c r="F103" s="149"/>
      <c r="G103" s="221">
        <v>1</v>
      </c>
      <c r="H103" s="87"/>
      <c r="I103" s="78">
        <v>1</v>
      </c>
      <c r="J103" s="81"/>
      <c r="K103" s="87"/>
      <c r="L103" s="80">
        <v>0</v>
      </c>
      <c r="M103" s="81"/>
      <c r="N103" s="221"/>
      <c r="O103" s="221"/>
      <c r="P103" s="82">
        <v>0</v>
      </c>
      <c r="Q103" s="81"/>
      <c r="R103" s="221"/>
      <c r="S103" s="215"/>
      <c r="T103" s="83">
        <v>0</v>
      </c>
      <c r="U103" s="81"/>
      <c r="V103" s="87"/>
      <c r="W103" s="86">
        <v>0</v>
      </c>
      <c r="X103" s="81"/>
      <c r="Y103" s="87"/>
      <c r="Z103" s="88">
        <v>0</v>
      </c>
      <c r="AA103" s="150"/>
      <c r="AB103" s="151"/>
      <c r="AC103" s="89"/>
      <c r="AD103" s="152"/>
      <c r="AE103" s="89"/>
      <c r="AF103" s="86">
        <v>0</v>
      </c>
      <c r="AG103" s="81"/>
      <c r="AH103" s="215"/>
      <c r="AI103" s="80">
        <v>0</v>
      </c>
      <c r="AJ103" s="91">
        <v>1</v>
      </c>
      <c r="AK103" s="767"/>
    </row>
    <row r="104" spans="1:37" ht="24" hidden="1" x14ac:dyDescent="0.2">
      <c r="A104" s="91">
        <v>249</v>
      </c>
      <c r="B104" s="230" t="s">
        <v>550</v>
      </c>
      <c r="C104" s="221" t="s">
        <v>551</v>
      </c>
      <c r="D104" s="220" t="s">
        <v>552</v>
      </c>
      <c r="E104" s="214" t="s">
        <v>38</v>
      </c>
      <c r="F104" s="149"/>
      <c r="G104" s="221">
        <v>1</v>
      </c>
      <c r="H104" s="87"/>
      <c r="I104" s="78">
        <v>1</v>
      </c>
      <c r="J104" s="81"/>
      <c r="K104" s="87"/>
      <c r="L104" s="80">
        <v>0</v>
      </c>
      <c r="M104" s="81"/>
      <c r="N104" s="221"/>
      <c r="O104" s="221"/>
      <c r="P104" s="82">
        <v>0</v>
      </c>
      <c r="Q104" s="81"/>
      <c r="R104" s="221"/>
      <c r="S104" s="215"/>
      <c r="T104" s="83">
        <v>0</v>
      </c>
      <c r="U104" s="81"/>
      <c r="V104" s="87"/>
      <c r="W104" s="86">
        <v>0</v>
      </c>
      <c r="X104" s="81"/>
      <c r="Y104" s="87"/>
      <c r="Z104" s="88">
        <v>0</v>
      </c>
      <c r="AA104" s="150"/>
      <c r="AB104" s="151"/>
      <c r="AC104" s="89"/>
      <c r="AD104" s="152"/>
      <c r="AE104" s="89"/>
      <c r="AF104" s="86">
        <v>0</v>
      </c>
      <c r="AG104" s="81"/>
      <c r="AH104" s="215"/>
      <c r="AI104" s="80">
        <v>0</v>
      </c>
      <c r="AJ104" s="91">
        <v>1</v>
      </c>
      <c r="AK104" s="767"/>
    </row>
    <row r="105" spans="1:37" ht="24" hidden="1" x14ac:dyDescent="0.2">
      <c r="A105" s="91">
        <v>250</v>
      </c>
      <c r="B105" s="230" t="s">
        <v>553</v>
      </c>
      <c r="C105" s="221" t="s">
        <v>554</v>
      </c>
      <c r="D105" s="220" t="s">
        <v>549</v>
      </c>
      <c r="E105" s="214" t="s">
        <v>38</v>
      </c>
      <c r="F105" s="149"/>
      <c r="G105" s="221">
        <v>1</v>
      </c>
      <c r="H105" s="87"/>
      <c r="I105" s="78">
        <v>1</v>
      </c>
      <c r="J105" s="81"/>
      <c r="K105" s="87"/>
      <c r="L105" s="80">
        <v>0</v>
      </c>
      <c r="M105" s="81"/>
      <c r="N105" s="221"/>
      <c r="O105" s="221"/>
      <c r="P105" s="82">
        <v>0</v>
      </c>
      <c r="Q105" s="81"/>
      <c r="R105" s="221"/>
      <c r="S105" s="215"/>
      <c r="T105" s="83">
        <v>0</v>
      </c>
      <c r="U105" s="81"/>
      <c r="V105" s="87"/>
      <c r="W105" s="86">
        <v>0</v>
      </c>
      <c r="X105" s="81"/>
      <c r="Y105" s="87"/>
      <c r="Z105" s="88">
        <v>0</v>
      </c>
      <c r="AA105" s="150"/>
      <c r="AB105" s="151"/>
      <c r="AC105" s="89"/>
      <c r="AD105" s="152"/>
      <c r="AE105" s="89"/>
      <c r="AF105" s="86">
        <v>0</v>
      </c>
      <c r="AG105" s="81"/>
      <c r="AH105" s="215"/>
      <c r="AI105" s="80">
        <v>0</v>
      </c>
      <c r="AJ105" s="91">
        <v>1</v>
      </c>
      <c r="AK105" s="767"/>
    </row>
    <row r="106" spans="1:37" ht="24" hidden="1" x14ac:dyDescent="0.2">
      <c r="A106" s="91">
        <v>251</v>
      </c>
      <c r="B106" s="230" t="s">
        <v>555</v>
      </c>
      <c r="C106" s="221" t="s">
        <v>556</v>
      </c>
      <c r="D106" s="220" t="s">
        <v>557</v>
      </c>
      <c r="E106" s="215" t="s">
        <v>38</v>
      </c>
      <c r="F106" s="149"/>
      <c r="G106" s="221">
        <v>1</v>
      </c>
      <c r="H106" s="87"/>
      <c r="I106" s="78">
        <v>1</v>
      </c>
      <c r="J106" s="81"/>
      <c r="K106" s="87"/>
      <c r="L106" s="80">
        <v>0</v>
      </c>
      <c r="M106" s="81"/>
      <c r="N106" s="221"/>
      <c r="O106" s="221"/>
      <c r="P106" s="82">
        <v>0</v>
      </c>
      <c r="Q106" s="81"/>
      <c r="R106" s="221"/>
      <c r="S106" s="215"/>
      <c r="T106" s="83">
        <v>0</v>
      </c>
      <c r="U106" s="81"/>
      <c r="V106" s="87"/>
      <c r="W106" s="86">
        <v>0</v>
      </c>
      <c r="X106" s="81"/>
      <c r="Y106" s="87"/>
      <c r="Z106" s="88">
        <v>0</v>
      </c>
      <c r="AA106" s="150"/>
      <c r="AB106" s="151"/>
      <c r="AC106" s="89"/>
      <c r="AD106" s="152"/>
      <c r="AE106" s="89"/>
      <c r="AF106" s="86">
        <v>0</v>
      </c>
      <c r="AG106" s="81"/>
      <c r="AH106" s="215"/>
      <c r="AI106" s="80">
        <v>0</v>
      </c>
      <c r="AJ106" s="91">
        <v>1</v>
      </c>
      <c r="AK106" s="767"/>
    </row>
    <row r="107" spans="1:37" hidden="1" x14ac:dyDescent="0.2">
      <c r="A107" s="91">
        <v>252</v>
      </c>
      <c r="B107" s="230" t="s">
        <v>558</v>
      </c>
      <c r="C107" s="221" t="s">
        <v>559</v>
      </c>
      <c r="D107" s="220" t="s">
        <v>560</v>
      </c>
      <c r="E107" s="215" t="s">
        <v>30</v>
      </c>
      <c r="F107" s="149"/>
      <c r="G107" s="221">
        <v>1</v>
      </c>
      <c r="H107" s="87"/>
      <c r="I107" s="78">
        <v>1</v>
      </c>
      <c r="J107" s="81"/>
      <c r="K107" s="87"/>
      <c r="L107" s="80">
        <v>0</v>
      </c>
      <c r="M107" s="81"/>
      <c r="N107" s="221"/>
      <c r="O107" s="221"/>
      <c r="P107" s="82">
        <v>0</v>
      </c>
      <c r="Q107" s="81"/>
      <c r="R107" s="221"/>
      <c r="S107" s="215"/>
      <c r="T107" s="83">
        <v>0</v>
      </c>
      <c r="U107" s="81"/>
      <c r="V107" s="87"/>
      <c r="W107" s="86">
        <v>0</v>
      </c>
      <c r="X107" s="81"/>
      <c r="Y107" s="87"/>
      <c r="Z107" s="88">
        <v>0</v>
      </c>
      <c r="AA107" s="150"/>
      <c r="AB107" s="151"/>
      <c r="AC107" s="89"/>
      <c r="AD107" s="152"/>
      <c r="AE107" s="89"/>
      <c r="AF107" s="86">
        <v>0</v>
      </c>
      <c r="AG107" s="81"/>
      <c r="AH107" s="215"/>
      <c r="AI107" s="80">
        <v>0</v>
      </c>
      <c r="AJ107" s="91">
        <v>1</v>
      </c>
      <c r="AK107" s="767"/>
    </row>
    <row r="108" spans="1:37" hidden="1" x14ac:dyDescent="0.2">
      <c r="A108" s="91">
        <v>253</v>
      </c>
      <c r="B108" s="230" t="s">
        <v>561</v>
      </c>
      <c r="C108" s="221" t="s">
        <v>562</v>
      </c>
      <c r="D108" s="220" t="s">
        <v>563</v>
      </c>
      <c r="E108" s="215" t="s">
        <v>38</v>
      </c>
      <c r="F108" s="149"/>
      <c r="G108" s="221">
        <v>2</v>
      </c>
      <c r="H108" s="87"/>
      <c r="I108" s="78">
        <v>2</v>
      </c>
      <c r="J108" s="81"/>
      <c r="K108" s="87"/>
      <c r="L108" s="80">
        <v>0</v>
      </c>
      <c r="M108" s="81"/>
      <c r="N108" s="221"/>
      <c r="O108" s="221"/>
      <c r="P108" s="82">
        <v>0</v>
      </c>
      <c r="Q108" s="81"/>
      <c r="R108" s="221"/>
      <c r="S108" s="215"/>
      <c r="T108" s="83">
        <v>0</v>
      </c>
      <c r="U108" s="81"/>
      <c r="V108" s="87"/>
      <c r="W108" s="86">
        <v>0</v>
      </c>
      <c r="X108" s="81"/>
      <c r="Y108" s="87"/>
      <c r="Z108" s="88">
        <v>0</v>
      </c>
      <c r="AA108" s="150"/>
      <c r="AB108" s="151"/>
      <c r="AC108" s="89"/>
      <c r="AD108" s="152"/>
      <c r="AE108" s="89"/>
      <c r="AF108" s="86">
        <v>0</v>
      </c>
      <c r="AG108" s="81"/>
      <c r="AH108" s="215"/>
      <c r="AI108" s="80">
        <v>0</v>
      </c>
      <c r="AJ108" s="91">
        <v>2</v>
      </c>
      <c r="AK108" s="767"/>
    </row>
    <row r="109" spans="1:37" ht="12.75" hidden="1" thickBot="1" x14ac:dyDescent="0.25">
      <c r="A109" s="115">
        <v>254</v>
      </c>
      <c r="B109" s="271" t="s">
        <v>564</v>
      </c>
      <c r="C109" s="272" t="s">
        <v>565</v>
      </c>
      <c r="D109" s="273" t="s">
        <v>566</v>
      </c>
      <c r="E109" s="274" t="s">
        <v>38</v>
      </c>
      <c r="F109" s="153"/>
      <c r="G109" s="272">
        <v>1</v>
      </c>
      <c r="H109" s="125"/>
      <c r="I109" s="134">
        <v>1</v>
      </c>
      <c r="J109" s="122"/>
      <c r="K109" s="125"/>
      <c r="L109" s="136">
        <v>0</v>
      </c>
      <c r="M109" s="122"/>
      <c r="N109" s="272"/>
      <c r="O109" s="272"/>
      <c r="P109" s="123">
        <v>0</v>
      </c>
      <c r="Q109" s="122"/>
      <c r="R109" s="272"/>
      <c r="S109" s="274"/>
      <c r="T109" s="124">
        <v>0</v>
      </c>
      <c r="U109" s="122"/>
      <c r="V109" s="125"/>
      <c r="W109" s="139">
        <v>0</v>
      </c>
      <c r="X109" s="122"/>
      <c r="Y109" s="125"/>
      <c r="Z109" s="119">
        <v>0</v>
      </c>
      <c r="AA109" s="116"/>
      <c r="AB109" s="117"/>
      <c r="AC109" s="140"/>
      <c r="AD109" s="120"/>
      <c r="AE109" s="140"/>
      <c r="AF109" s="139">
        <v>0</v>
      </c>
      <c r="AG109" s="122"/>
      <c r="AH109" s="274"/>
      <c r="AI109" s="136">
        <v>0</v>
      </c>
      <c r="AJ109" s="115">
        <v>1</v>
      </c>
      <c r="AK109" s="768"/>
    </row>
    <row r="110" spans="1:37" hidden="1" x14ac:dyDescent="0.2">
      <c r="A110" s="127"/>
      <c r="B110" s="269"/>
      <c r="C110" s="270"/>
      <c r="D110" s="269"/>
      <c r="E110" s="270"/>
      <c r="F110" s="270"/>
      <c r="G110" s="270"/>
      <c r="H110" s="270"/>
      <c r="I110" s="128"/>
      <c r="J110" s="270"/>
      <c r="K110" s="270"/>
      <c r="L110" s="128"/>
      <c r="M110" s="270"/>
      <c r="N110" s="270"/>
      <c r="O110" s="270"/>
      <c r="P110" s="128"/>
      <c r="Q110" s="270"/>
      <c r="R110" s="270"/>
      <c r="S110" s="270"/>
      <c r="T110" s="128"/>
      <c r="U110" s="270"/>
      <c r="V110" s="270"/>
      <c r="W110" s="128"/>
      <c r="X110" s="270"/>
      <c r="Y110" s="270"/>
      <c r="Z110" s="128"/>
      <c r="AA110" s="270"/>
      <c r="AB110" s="270"/>
      <c r="AC110" s="270"/>
      <c r="AD110" s="270"/>
      <c r="AE110" s="270"/>
      <c r="AF110" s="128"/>
      <c r="AG110" s="270"/>
      <c r="AH110" s="270"/>
      <c r="AI110" s="128"/>
      <c r="AJ110" s="127"/>
    </row>
    <row r="111" spans="1:37" hidden="1" x14ac:dyDescent="0.2">
      <c r="A111" s="127"/>
      <c r="B111" s="269"/>
      <c r="C111" s="270"/>
      <c r="D111" s="269"/>
      <c r="E111" s="270"/>
      <c r="F111" s="270"/>
      <c r="G111" s="270"/>
      <c r="H111" s="270"/>
      <c r="I111" s="128"/>
      <c r="J111" s="270"/>
      <c r="K111" s="270"/>
      <c r="L111" s="128"/>
      <c r="M111" s="270"/>
      <c r="N111" s="270"/>
      <c r="O111" s="270"/>
      <c r="P111" s="128"/>
      <c r="Q111" s="270"/>
      <c r="R111" s="270"/>
      <c r="S111" s="270"/>
      <c r="T111" s="128"/>
      <c r="U111" s="270"/>
      <c r="V111" s="270"/>
      <c r="W111" s="128"/>
      <c r="X111" s="270"/>
      <c r="Y111" s="270"/>
      <c r="Z111" s="128"/>
      <c r="AA111" s="270"/>
      <c r="AB111" s="270"/>
      <c r="AC111" s="270"/>
      <c r="AD111" s="270"/>
      <c r="AE111" s="270"/>
      <c r="AF111" s="128"/>
      <c r="AG111" s="270"/>
      <c r="AH111" s="270"/>
      <c r="AI111" s="128"/>
      <c r="AJ111" s="127"/>
    </row>
    <row r="112" spans="1:37" ht="12.75" hidden="1" thickBot="1" x14ac:dyDescent="0.25">
      <c r="A112" s="127"/>
      <c r="B112" s="269"/>
      <c r="C112" s="270"/>
      <c r="D112" s="269"/>
      <c r="E112" s="270"/>
      <c r="F112" s="270"/>
      <c r="G112" s="270"/>
      <c r="H112" s="270"/>
      <c r="I112" s="128"/>
      <c r="J112" s="270"/>
      <c r="K112" s="270"/>
      <c r="L112" s="128"/>
      <c r="M112" s="270"/>
      <c r="N112" s="270"/>
      <c r="O112" s="270"/>
      <c r="P112" s="128"/>
      <c r="Q112" s="270"/>
      <c r="R112" s="270"/>
      <c r="S112" s="270"/>
      <c r="T112" s="128"/>
      <c r="U112" s="270"/>
      <c r="V112" s="270"/>
      <c r="W112" s="128"/>
      <c r="X112" s="270"/>
      <c r="Y112" s="270"/>
      <c r="Z112" s="128"/>
      <c r="AA112" s="270"/>
      <c r="AB112" s="270"/>
      <c r="AC112" s="270"/>
      <c r="AD112" s="270"/>
      <c r="AE112" s="270"/>
      <c r="AF112" s="128"/>
      <c r="AG112" s="270"/>
      <c r="AH112" s="270"/>
      <c r="AI112" s="128"/>
      <c r="AJ112" s="127"/>
    </row>
    <row r="113" spans="1:37" ht="12.75" hidden="1" thickBot="1" x14ac:dyDescent="0.25">
      <c r="A113" s="814" t="s">
        <v>567</v>
      </c>
      <c r="B113" s="815"/>
      <c r="C113" s="815"/>
      <c r="D113" s="815"/>
      <c r="E113" s="815"/>
      <c r="F113" s="818" t="s">
        <v>1</v>
      </c>
      <c r="G113" s="819"/>
      <c r="H113" s="819"/>
      <c r="I113" s="820"/>
      <c r="J113" s="824" t="s">
        <v>2</v>
      </c>
      <c r="K113" s="824"/>
      <c r="L113" s="825"/>
      <c r="M113" s="792" t="s">
        <v>3</v>
      </c>
      <c r="N113" s="793"/>
      <c r="O113" s="793"/>
      <c r="P113" s="775" t="s">
        <v>4</v>
      </c>
      <c r="Q113" s="794" t="s">
        <v>5</v>
      </c>
      <c r="R113" s="795"/>
      <c r="S113" s="796"/>
      <c r="T113" s="775" t="s">
        <v>4</v>
      </c>
      <c r="U113" s="797" t="s">
        <v>6</v>
      </c>
      <c r="V113" s="797"/>
      <c r="W113" s="798"/>
      <c r="X113" s="812" t="s">
        <v>7</v>
      </c>
      <c r="Y113" s="813"/>
      <c r="Z113" s="775" t="s">
        <v>4</v>
      </c>
      <c r="AA113" s="777" t="s">
        <v>8</v>
      </c>
      <c r="AB113" s="778"/>
      <c r="AC113" s="778"/>
      <c r="AD113" s="778"/>
      <c r="AE113" s="779"/>
      <c r="AF113" s="775" t="s">
        <v>4</v>
      </c>
      <c r="AG113" s="780" t="s">
        <v>9</v>
      </c>
      <c r="AH113" s="780"/>
      <c r="AI113" s="781"/>
      <c r="AJ113" s="784" t="s">
        <v>10</v>
      </c>
      <c r="AK113" s="769" t="s">
        <v>11</v>
      </c>
    </row>
    <row r="114" spans="1:37" ht="12.75" hidden="1" thickBot="1" x14ac:dyDescent="0.25">
      <c r="A114" s="816"/>
      <c r="B114" s="817"/>
      <c r="C114" s="817"/>
      <c r="D114" s="817"/>
      <c r="E114" s="817"/>
      <c r="F114" s="821"/>
      <c r="G114" s="822"/>
      <c r="H114" s="822"/>
      <c r="I114" s="823"/>
      <c r="J114" s="826"/>
      <c r="K114" s="826"/>
      <c r="L114" s="827"/>
      <c r="M114" s="786" t="s">
        <v>12</v>
      </c>
      <c r="N114" s="786"/>
      <c r="O114" s="787"/>
      <c r="P114" s="776"/>
      <c r="Q114" s="788" t="s">
        <v>13</v>
      </c>
      <c r="R114" s="788"/>
      <c r="S114" s="788"/>
      <c r="T114" s="776"/>
      <c r="U114" s="799"/>
      <c r="V114" s="799"/>
      <c r="W114" s="800"/>
      <c r="X114" s="789" t="s">
        <v>14</v>
      </c>
      <c r="Y114" s="789"/>
      <c r="Z114" s="776"/>
      <c r="AA114" s="790" t="s">
        <v>15</v>
      </c>
      <c r="AB114" s="790"/>
      <c r="AC114" s="791"/>
      <c r="AD114" s="790" t="s">
        <v>16</v>
      </c>
      <c r="AE114" s="790"/>
      <c r="AF114" s="776"/>
      <c r="AG114" s="782"/>
      <c r="AH114" s="782"/>
      <c r="AI114" s="783"/>
      <c r="AJ114" s="785"/>
      <c r="AK114" s="770"/>
    </row>
    <row r="115" spans="1:37" ht="24.75" hidden="1" thickBot="1" x14ac:dyDescent="0.25">
      <c r="A115" s="262" t="s">
        <v>17</v>
      </c>
      <c r="B115" s="263" t="s">
        <v>18</v>
      </c>
      <c r="C115" s="263" t="s">
        <v>19</v>
      </c>
      <c r="D115" s="263" t="s">
        <v>20</v>
      </c>
      <c r="E115" s="264" t="s">
        <v>21</v>
      </c>
      <c r="F115" s="129" t="s">
        <v>23</v>
      </c>
      <c r="G115" s="58" t="s">
        <v>24</v>
      </c>
      <c r="H115" s="59" t="s">
        <v>25</v>
      </c>
      <c r="I115" s="297" t="s">
        <v>4</v>
      </c>
      <c r="J115" s="58" t="s">
        <v>23</v>
      </c>
      <c r="K115" s="59" t="s">
        <v>25</v>
      </c>
      <c r="L115" s="297" t="s">
        <v>4</v>
      </c>
      <c r="M115" s="56" t="s">
        <v>23</v>
      </c>
      <c r="N115" s="56" t="s">
        <v>25</v>
      </c>
      <c r="O115" s="57" t="s">
        <v>26</v>
      </c>
      <c r="P115" s="776"/>
      <c r="Q115" s="56" t="s">
        <v>23</v>
      </c>
      <c r="R115" s="56" t="s">
        <v>25</v>
      </c>
      <c r="S115" s="57" t="s">
        <v>26</v>
      </c>
      <c r="T115" s="776"/>
      <c r="U115" s="58" t="s">
        <v>23</v>
      </c>
      <c r="V115" s="59" t="s">
        <v>25</v>
      </c>
      <c r="W115" s="297" t="s">
        <v>4</v>
      </c>
      <c r="X115" s="58" t="s">
        <v>25</v>
      </c>
      <c r="Y115" s="59" t="s">
        <v>26</v>
      </c>
      <c r="Z115" s="776"/>
      <c r="AA115" s="58" t="s">
        <v>23</v>
      </c>
      <c r="AB115" s="58" t="s">
        <v>25</v>
      </c>
      <c r="AC115" s="58" t="s">
        <v>26</v>
      </c>
      <c r="AD115" s="58" t="s">
        <v>23</v>
      </c>
      <c r="AE115" s="59" t="s">
        <v>26</v>
      </c>
      <c r="AF115" s="776"/>
      <c r="AG115" s="58" t="s">
        <v>23</v>
      </c>
      <c r="AH115" s="59" t="s">
        <v>25</v>
      </c>
      <c r="AI115" s="297" t="s">
        <v>4</v>
      </c>
      <c r="AJ115" s="785"/>
      <c r="AK115" s="771"/>
    </row>
    <row r="116" spans="1:37" hidden="1" x14ac:dyDescent="0.2">
      <c r="A116" s="142">
        <v>255</v>
      </c>
      <c r="B116" s="233" t="s">
        <v>568</v>
      </c>
      <c r="C116" s="234" t="s">
        <v>569</v>
      </c>
      <c r="D116" s="235" t="s">
        <v>196</v>
      </c>
      <c r="E116" s="275" t="s">
        <v>38</v>
      </c>
      <c r="F116" s="145"/>
      <c r="G116" s="234"/>
      <c r="H116" s="70">
        <v>1</v>
      </c>
      <c r="I116" s="64">
        <v>1</v>
      </c>
      <c r="J116" s="67"/>
      <c r="K116" s="70"/>
      <c r="L116" s="66">
        <v>0</v>
      </c>
      <c r="M116" s="67"/>
      <c r="N116" s="234"/>
      <c r="O116" s="234"/>
      <c r="P116" s="68">
        <v>0</v>
      </c>
      <c r="Q116" s="67"/>
      <c r="R116" s="234"/>
      <c r="S116" s="275"/>
      <c r="T116" s="69">
        <v>0</v>
      </c>
      <c r="U116" s="67"/>
      <c r="V116" s="70"/>
      <c r="W116" s="64">
        <v>0</v>
      </c>
      <c r="X116" s="67"/>
      <c r="Y116" s="70"/>
      <c r="Z116" s="71">
        <v>0</v>
      </c>
      <c r="AA116" s="146"/>
      <c r="AB116" s="147"/>
      <c r="AC116" s="72"/>
      <c r="AD116" s="148"/>
      <c r="AE116" s="72"/>
      <c r="AF116" s="64">
        <v>0</v>
      </c>
      <c r="AG116" s="67"/>
      <c r="AH116" s="275"/>
      <c r="AI116" s="66">
        <v>0</v>
      </c>
      <c r="AJ116" s="73">
        <v>1</v>
      </c>
      <c r="AK116" s="766" t="s">
        <v>31</v>
      </c>
    </row>
    <row r="117" spans="1:37" ht="24" hidden="1" x14ac:dyDescent="0.2">
      <c r="A117" s="92">
        <v>256</v>
      </c>
      <c r="B117" s="230" t="s">
        <v>570</v>
      </c>
      <c r="C117" s="221" t="s">
        <v>571</v>
      </c>
      <c r="D117" s="220" t="s">
        <v>167</v>
      </c>
      <c r="E117" s="215" t="s">
        <v>38</v>
      </c>
      <c r="F117" s="149"/>
      <c r="G117" s="221"/>
      <c r="H117" s="87">
        <v>1</v>
      </c>
      <c r="I117" s="78">
        <v>1</v>
      </c>
      <c r="J117" s="81"/>
      <c r="K117" s="87"/>
      <c r="L117" s="80">
        <v>0</v>
      </c>
      <c r="M117" s="81"/>
      <c r="N117" s="221"/>
      <c r="O117" s="221"/>
      <c r="P117" s="82">
        <v>0</v>
      </c>
      <c r="Q117" s="81"/>
      <c r="R117" s="221"/>
      <c r="S117" s="215"/>
      <c r="T117" s="83">
        <v>0</v>
      </c>
      <c r="U117" s="81"/>
      <c r="V117" s="87"/>
      <c r="W117" s="86">
        <v>0</v>
      </c>
      <c r="X117" s="81"/>
      <c r="Y117" s="87"/>
      <c r="Z117" s="88">
        <v>0</v>
      </c>
      <c r="AA117" s="150"/>
      <c r="AB117" s="151"/>
      <c r="AC117" s="89"/>
      <c r="AD117" s="152"/>
      <c r="AE117" s="89"/>
      <c r="AF117" s="86">
        <v>0</v>
      </c>
      <c r="AG117" s="81"/>
      <c r="AH117" s="215"/>
      <c r="AI117" s="80">
        <v>0</v>
      </c>
      <c r="AJ117" s="91">
        <v>1</v>
      </c>
      <c r="AK117" s="767"/>
    </row>
    <row r="118" spans="1:37" hidden="1" x14ac:dyDescent="0.2">
      <c r="A118" s="74">
        <v>257</v>
      </c>
      <c r="B118" s="230" t="s">
        <v>572</v>
      </c>
      <c r="C118" s="221" t="s">
        <v>256</v>
      </c>
      <c r="D118" s="220" t="s">
        <v>29</v>
      </c>
      <c r="E118" s="214" t="s">
        <v>30</v>
      </c>
      <c r="F118" s="149"/>
      <c r="G118" s="221"/>
      <c r="H118" s="87">
        <v>2</v>
      </c>
      <c r="I118" s="78">
        <v>2</v>
      </c>
      <c r="J118" s="81"/>
      <c r="K118" s="87"/>
      <c r="L118" s="80">
        <v>0</v>
      </c>
      <c r="M118" s="81"/>
      <c r="N118" s="221"/>
      <c r="O118" s="221"/>
      <c r="P118" s="82">
        <v>0</v>
      </c>
      <c r="Q118" s="81"/>
      <c r="R118" s="221"/>
      <c r="S118" s="215"/>
      <c r="T118" s="83">
        <v>0</v>
      </c>
      <c r="U118" s="81"/>
      <c r="V118" s="87"/>
      <c r="W118" s="86">
        <v>0</v>
      </c>
      <c r="X118" s="81"/>
      <c r="Y118" s="87"/>
      <c r="Z118" s="88">
        <v>0</v>
      </c>
      <c r="AA118" s="150"/>
      <c r="AB118" s="151"/>
      <c r="AC118" s="89"/>
      <c r="AD118" s="152"/>
      <c r="AE118" s="89"/>
      <c r="AF118" s="86">
        <v>0</v>
      </c>
      <c r="AG118" s="81"/>
      <c r="AH118" s="215"/>
      <c r="AI118" s="80">
        <v>0</v>
      </c>
      <c r="AJ118" s="91">
        <v>2</v>
      </c>
      <c r="AK118" s="767"/>
    </row>
    <row r="119" spans="1:37" ht="24" hidden="1" x14ac:dyDescent="0.2">
      <c r="A119" s="74">
        <v>258</v>
      </c>
      <c r="B119" s="230" t="s">
        <v>573</v>
      </c>
      <c r="C119" s="221" t="s">
        <v>574</v>
      </c>
      <c r="D119" s="220" t="s">
        <v>29</v>
      </c>
      <c r="E119" s="215" t="s">
        <v>38</v>
      </c>
      <c r="F119" s="149"/>
      <c r="G119" s="221"/>
      <c r="H119" s="87">
        <v>2</v>
      </c>
      <c r="I119" s="78">
        <v>2</v>
      </c>
      <c r="J119" s="81"/>
      <c r="K119" s="87"/>
      <c r="L119" s="80">
        <v>0</v>
      </c>
      <c r="M119" s="81"/>
      <c r="N119" s="221"/>
      <c r="O119" s="221"/>
      <c r="P119" s="82">
        <v>0</v>
      </c>
      <c r="Q119" s="81"/>
      <c r="R119" s="221"/>
      <c r="S119" s="215"/>
      <c r="T119" s="83">
        <v>0</v>
      </c>
      <c r="U119" s="81"/>
      <c r="V119" s="87"/>
      <c r="W119" s="86">
        <v>0</v>
      </c>
      <c r="X119" s="81"/>
      <c r="Y119" s="87"/>
      <c r="Z119" s="88">
        <v>0</v>
      </c>
      <c r="AA119" s="150"/>
      <c r="AB119" s="151"/>
      <c r="AC119" s="89"/>
      <c r="AD119" s="152"/>
      <c r="AE119" s="89"/>
      <c r="AF119" s="86">
        <v>0</v>
      </c>
      <c r="AG119" s="81"/>
      <c r="AH119" s="215"/>
      <c r="AI119" s="80">
        <v>0</v>
      </c>
      <c r="AJ119" s="91">
        <v>2</v>
      </c>
      <c r="AK119" s="767"/>
    </row>
    <row r="120" spans="1:37" ht="24" hidden="1" x14ac:dyDescent="0.2">
      <c r="A120" s="92">
        <v>259</v>
      </c>
      <c r="B120" s="230" t="s">
        <v>575</v>
      </c>
      <c r="C120" s="221" t="s">
        <v>576</v>
      </c>
      <c r="D120" s="220" t="s">
        <v>29</v>
      </c>
      <c r="E120" s="214" t="s">
        <v>30</v>
      </c>
      <c r="F120" s="149"/>
      <c r="G120" s="221"/>
      <c r="H120" s="87">
        <v>2</v>
      </c>
      <c r="I120" s="78">
        <v>2</v>
      </c>
      <c r="J120" s="81"/>
      <c r="K120" s="87"/>
      <c r="L120" s="80">
        <v>0</v>
      </c>
      <c r="M120" s="81"/>
      <c r="N120" s="221"/>
      <c r="O120" s="221"/>
      <c r="P120" s="82">
        <v>0</v>
      </c>
      <c r="Q120" s="81"/>
      <c r="R120" s="221"/>
      <c r="S120" s="215"/>
      <c r="T120" s="83">
        <v>0</v>
      </c>
      <c r="U120" s="81"/>
      <c r="V120" s="87"/>
      <c r="W120" s="86">
        <v>0</v>
      </c>
      <c r="X120" s="81"/>
      <c r="Y120" s="87"/>
      <c r="Z120" s="88">
        <v>0</v>
      </c>
      <c r="AA120" s="150"/>
      <c r="AB120" s="151"/>
      <c r="AC120" s="89"/>
      <c r="AD120" s="152"/>
      <c r="AE120" s="89"/>
      <c r="AF120" s="86">
        <v>0</v>
      </c>
      <c r="AG120" s="81"/>
      <c r="AH120" s="215"/>
      <c r="AI120" s="80">
        <v>0</v>
      </c>
      <c r="AJ120" s="91">
        <v>2</v>
      </c>
      <c r="AK120" s="767"/>
    </row>
    <row r="121" spans="1:37" ht="36" hidden="1" x14ac:dyDescent="0.2">
      <c r="A121" s="74">
        <v>260</v>
      </c>
      <c r="B121" s="230" t="s">
        <v>577</v>
      </c>
      <c r="C121" s="221" t="s">
        <v>102</v>
      </c>
      <c r="D121" s="220" t="s">
        <v>148</v>
      </c>
      <c r="E121" s="215" t="s">
        <v>30</v>
      </c>
      <c r="F121" s="149"/>
      <c r="G121" s="221"/>
      <c r="H121" s="87">
        <v>20</v>
      </c>
      <c r="I121" s="78">
        <v>20</v>
      </c>
      <c r="J121" s="81"/>
      <c r="K121" s="87"/>
      <c r="L121" s="80">
        <v>0</v>
      </c>
      <c r="M121" s="81"/>
      <c r="N121" s="221"/>
      <c r="O121" s="221"/>
      <c r="P121" s="82">
        <v>0</v>
      </c>
      <c r="Q121" s="81"/>
      <c r="R121" s="221"/>
      <c r="S121" s="215"/>
      <c r="T121" s="83">
        <v>0</v>
      </c>
      <c r="U121" s="81"/>
      <c r="V121" s="87"/>
      <c r="W121" s="86">
        <v>0</v>
      </c>
      <c r="X121" s="81"/>
      <c r="Y121" s="87"/>
      <c r="Z121" s="88">
        <v>0</v>
      </c>
      <c r="AA121" s="150"/>
      <c r="AB121" s="151"/>
      <c r="AC121" s="89"/>
      <c r="AD121" s="152"/>
      <c r="AE121" s="89"/>
      <c r="AF121" s="86">
        <v>0</v>
      </c>
      <c r="AG121" s="81"/>
      <c r="AH121" s="215"/>
      <c r="AI121" s="80">
        <v>0</v>
      </c>
      <c r="AJ121" s="91">
        <v>20</v>
      </c>
      <c r="AK121" s="767"/>
    </row>
    <row r="122" spans="1:37" hidden="1" x14ac:dyDescent="0.2">
      <c r="A122" s="74">
        <v>261</v>
      </c>
      <c r="B122" s="230" t="s">
        <v>578</v>
      </c>
      <c r="C122" s="221" t="s">
        <v>579</v>
      </c>
      <c r="D122" s="220" t="s">
        <v>29</v>
      </c>
      <c r="E122" s="215" t="s">
        <v>30</v>
      </c>
      <c r="F122" s="149"/>
      <c r="G122" s="221"/>
      <c r="H122" s="87">
        <v>1</v>
      </c>
      <c r="I122" s="78">
        <v>1</v>
      </c>
      <c r="J122" s="81"/>
      <c r="K122" s="87"/>
      <c r="L122" s="80">
        <v>0</v>
      </c>
      <c r="M122" s="81"/>
      <c r="N122" s="221"/>
      <c r="O122" s="221"/>
      <c r="P122" s="82">
        <v>0</v>
      </c>
      <c r="Q122" s="81"/>
      <c r="R122" s="221"/>
      <c r="S122" s="215"/>
      <c r="T122" s="83">
        <v>0</v>
      </c>
      <c r="U122" s="81"/>
      <c r="V122" s="87"/>
      <c r="W122" s="86">
        <v>0</v>
      </c>
      <c r="X122" s="81"/>
      <c r="Y122" s="87"/>
      <c r="Z122" s="88">
        <v>0</v>
      </c>
      <c r="AA122" s="150"/>
      <c r="AB122" s="151"/>
      <c r="AC122" s="89"/>
      <c r="AD122" s="152"/>
      <c r="AE122" s="89"/>
      <c r="AF122" s="86">
        <v>0</v>
      </c>
      <c r="AG122" s="81"/>
      <c r="AH122" s="215"/>
      <c r="AI122" s="80">
        <v>0</v>
      </c>
      <c r="AJ122" s="91">
        <v>1</v>
      </c>
      <c r="AK122" s="767"/>
    </row>
    <row r="123" spans="1:37" ht="24" hidden="1" x14ac:dyDescent="0.2">
      <c r="A123" s="92">
        <v>262</v>
      </c>
      <c r="B123" s="230" t="s">
        <v>580</v>
      </c>
      <c r="C123" s="221" t="s">
        <v>581</v>
      </c>
      <c r="D123" s="220" t="s">
        <v>29</v>
      </c>
      <c r="E123" s="215" t="s">
        <v>30</v>
      </c>
      <c r="F123" s="149"/>
      <c r="G123" s="221"/>
      <c r="H123" s="87">
        <v>1</v>
      </c>
      <c r="I123" s="78">
        <v>1</v>
      </c>
      <c r="J123" s="81"/>
      <c r="K123" s="87"/>
      <c r="L123" s="80">
        <v>0</v>
      </c>
      <c r="M123" s="81"/>
      <c r="N123" s="221"/>
      <c r="O123" s="221"/>
      <c r="P123" s="82">
        <v>0</v>
      </c>
      <c r="Q123" s="81"/>
      <c r="R123" s="221"/>
      <c r="S123" s="215"/>
      <c r="T123" s="83">
        <v>0</v>
      </c>
      <c r="U123" s="81"/>
      <c r="V123" s="87"/>
      <c r="W123" s="86">
        <v>0</v>
      </c>
      <c r="X123" s="81"/>
      <c r="Y123" s="87"/>
      <c r="Z123" s="88">
        <v>0</v>
      </c>
      <c r="AA123" s="150"/>
      <c r="AB123" s="151"/>
      <c r="AC123" s="89"/>
      <c r="AD123" s="152"/>
      <c r="AE123" s="89"/>
      <c r="AF123" s="86">
        <v>0</v>
      </c>
      <c r="AG123" s="81"/>
      <c r="AH123" s="215"/>
      <c r="AI123" s="80">
        <v>0</v>
      </c>
      <c r="AJ123" s="91">
        <v>1</v>
      </c>
      <c r="AK123" s="767"/>
    </row>
    <row r="124" spans="1:37" hidden="1" x14ac:dyDescent="0.2">
      <c r="A124" s="74">
        <v>263</v>
      </c>
      <c r="B124" s="230" t="s">
        <v>582</v>
      </c>
      <c r="C124" s="221" t="s">
        <v>583</v>
      </c>
      <c r="D124" s="220" t="s">
        <v>29</v>
      </c>
      <c r="E124" s="215" t="s">
        <v>30</v>
      </c>
      <c r="F124" s="149"/>
      <c r="G124" s="221"/>
      <c r="H124" s="87">
        <v>1</v>
      </c>
      <c r="I124" s="78">
        <v>1</v>
      </c>
      <c r="J124" s="81"/>
      <c r="K124" s="87"/>
      <c r="L124" s="80">
        <v>0</v>
      </c>
      <c r="M124" s="81"/>
      <c r="N124" s="221"/>
      <c r="O124" s="221"/>
      <c r="P124" s="82">
        <v>0</v>
      </c>
      <c r="Q124" s="81"/>
      <c r="R124" s="221"/>
      <c r="S124" s="215"/>
      <c r="T124" s="83">
        <v>0</v>
      </c>
      <c r="U124" s="81"/>
      <c r="V124" s="87"/>
      <c r="W124" s="86">
        <v>0</v>
      </c>
      <c r="X124" s="81"/>
      <c r="Y124" s="87"/>
      <c r="Z124" s="88">
        <v>0</v>
      </c>
      <c r="AA124" s="150"/>
      <c r="AB124" s="151"/>
      <c r="AC124" s="89"/>
      <c r="AD124" s="152"/>
      <c r="AE124" s="89"/>
      <c r="AF124" s="86">
        <v>0</v>
      </c>
      <c r="AG124" s="81"/>
      <c r="AH124" s="215"/>
      <c r="AI124" s="80">
        <v>0</v>
      </c>
      <c r="AJ124" s="91">
        <v>1</v>
      </c>
      <c r="AK124" s="767"/>
    </row>
    <row r="125" spans="1:37" hidden="1" x14ac:dyDescent="0.2">
      <c r="A125" s="74">
        <v>264</v>
      </c>
      <c r="B125" s="230" t="s">
        <v>584</v>
      </c>
      <c r="C125" s="221" t="s">
        <v>585</v>
      </c>
      <c r="D125" s="220" t="s">
        <v>29</v>
      </c>
      <c r="E125" s="215" t="s">
        <v>38</v>
      </c>
      <c r="F125" s="149"/>
      <c r="G125" s="221"/>
      <c r="H125" s="87">
        <v>1</v>
      </c>
      <c r="I125" s="78">
        <v>1</v>
      </c>
      <c r="J125" s="81"/>
      <c r="K125" s="87"/>
      <c r="L125" s="80">
        <v>0</v>
      </c>
      <c r="M125" s="81"/>
      <c r="N125" s="221"/>
      <c r="O125" s="221"/>
      <c r="P125" s="82">
        <v>0</v>
      </c>
      <c r="Q125" s="81"/>
      <c r="R125" s="221"/>
      <c r="S125" s="215"/>
      <c r="T125" s="83">
        <v>0</v>
      </c>
      <c r="U125" s="81"/>
      <c r="V125" s="87"/>
      <c r="W125" s="86">
        <v>0</v>
      </c>
      <c r="X125" s="81"/>
      <c r="Y125" s="87"/>
      <c r="Z125" s="88">
        <v>0</v>
      </c>
      <c r="AA125" s="150"/>
      <c r="AB125" s="151"/>
      <c r="AC125" s="89"/>
      <c r="AD125" s="152"/>
      <c r="AE125" s="89"/>
      <c r="AF125" s="86">
        <v>0</v>
      </c>
      <c r="AG125" s="81"/>
      <c r="AH125" s="215"/>
      <c r="AI125" s="80">
        <v>0</v>
      </c>
      <c r="AJ125" s="91">
        <v>1</v>
      </c>
      <c r="AK125" s="767"/>
    </row>
    <row r="126" spans="1:37" hidden="1" x14ac:dyDescent="0.2">
      <c r="A126" s="92">
        <v>265</v>
      </c>
      <c r="B126" s="230" t="s">
        <v>586</v>
      </c>
      <c r="C126" s="221" t="s">
        <v>587</v>
      </c>
      <c r="D126" s="220" t="s">
        <v>29</v>
      </c>
      <c r="E126" s="215" t="s">
        <v>38</v>
      </c>
      <c r="F126" s="149"/>
      <c r="G126" s="221"/>
      <c r="H126" s="87">
        <v>1</v>
      </c>
      <c r="I126" s="78">
        <v>1</v>
      </c>
      <c r="J126" s="81"/>
      <c r="K126" s="87"/>
      <c r="L126" s="80">
        <v>0</v>
      </c>
      <c r="M126" s="81"/>
      <c r="N126" s="221"/>
      <c r="O126" s="221"/>
      <c r="P126" s="82">
        <v>0</v>
      </c>
      <c r="Q126" s="81"/>
      <c r="R126" s="221"/>
      <c r="S126" s="215"/>
      <c r="T126" s="83">
        <v>0</v>
      </c>
      <c r="U126" s="81"/>
      <c r="V126" s="87"/>
      <c r="W126" s="86">
        <v>0</v>
      </c>
      <c r="X126" s="81"/>
      <c r="Y126" s="87"/>
      <c r="Z126" s="88">
        <v>0</v>
      </c>
      <c r="AA126" s="150"/>
      <c r="AB126" s="151"/>
      <c r="AC126" s="89"/>
      <c r="AD126" s="152"/>
      <c r="AE126" s="89"/>
      <c r="AF126" s="86">
        <v>0</v>
      </c>
      <c r="AG126" s="81"/>
      <c r="AH126" s="215"/>
      <c r="AI126" s="80">
        <v>0</v>
      </c>
      <c r="AJ126" s="91">
        <v>1</v>
      </c>
      <c r="AK126" s="767"/>
    </row>
    <row r="127" spans="1:37" ht="12.75" hidden="1" thickBot="1" x14ac:dyDescent="0.25">
      <c r="A127" s="130">
        <v>266</v>
      </c>
      <c r="B127" s="271" t="s">
        <v>588</v>
      </c>
      <c r="C127" s="272" t="s">
        <v>589</v>
      </c>
      <c r="D127" s="273" t="s">
        <v>29</v>
      </c>
      <c r="E127" s="268" t="s">
        <v>30</v>
      </c>
      <c r="F127" s="153"/>
      <c r="G127" s="272"/>
      <c r="H127" s="125">
        <v>1</v>
      </c>
      <c r="I127" s="134">
        <v>1</v>
      </c>
      <c r="J127" s="122"/>
      <c r="K127" s="125"/>
      <c r="L127" s="136">
        <v>0</v>
      </c>
      <c r="M127" s="122"/>
      <c r="N127" s="272"/>
      <c r="O127" s="272"/>
      <c r="P127" s="123">
        <v>0</v>
      </c>
      <c r="Q127" s="122"/>
      <c r="R127" s="272"/>
      <c r="S127" s="274"/>
      <c r="T127" s="124">
        <v>0</v>
      </c>
      <c r="U127" s="122"/>
      <c r="V127" s="125"/>
      <c r="W127" s="139">
        <v>0</v>
      </c>
      <c r="X127" s="122"/>
      <c r="Y127" s="125"/>
      <c r="Z127" s="119">
        <v>0</v>
      </c>
      <c r="AA127" s="116"/>
      <c r="AB127" s="117"/>
      <c r="AC127" s="140"/>
      <c r="AD127" s="120"/>
      <c r="AE127" s="140"/>
      <c r="AF127" s="139">
        <v>0</v>
      </c>
      <c r="AG127" s="122"/>
      <c r="AH127" s="274"/>
      <c r="AI127" s="136">
        <v>0</v>
      </c>
      <c r="AJ127" s="115">
        <v>1</v>
      </c>
      <c r="AK127" s="768"/>
    </row>
    <row r="128" spans="1:37" hidden="1" x14ac:dyDescent="0.2">
      <c r="A128" s="127"/>
      <c r="B128" s="269"/>
      <c r="C128" s="270"/>
      <c r="D128" s="269"/>
      <c r="E128" s="261"/>
      <c r="F128" s="270"/>
      <c r="G128" s="270"/>
      <c r="H128" s="270"/>
      <c r="I128" s="128"/>
      <c r="J128" s="270"/>
      <c r="K128" s="270"/>
      <c r="L128" s="128"/>
      <c r="M128" s="270"/>
      <c r="N128" s="270"/>
      <c r="O128" s="270"/>
      <c r="P128" s="128"/>
      <c r="Q128" s="270"/>
      <c r="R128" s="270"/>
      <c r="S128" s="270"/>
      <c r="T128" s="128"/>
      <c r="U128" s="270"/>
      <c r="V128" s="270"/>
      <c r="W128" s="128"/>
      <c r="X128" s="270"/>
      <c r="Y128" s="270"/>
      <c r="Z128" s="128"/>
      <c r="AA128" s="270"/>
      <c r="AB128" s="270"/>
      <c r="AC128" s="270"/>
      <c r="AD128" s="270"/>
      <c r="AE128" s="270"/>
      <c r="AF128" s="128"/>
      <c r="AG128" s="270"/>
      <c r="AH128" s="270"/>
      <c r="AI128" s="128"/>
      <c r="AJ128" s="127"/>
    </row>
    <row r="129" spans="1:37" hidden="1" x14ac:dyDescent="0.2">
      <c r="A129" s="127"/>
      <c r="B129" s="269"/>
      <c r="C129" s="270"/>
      <c r="D129" s="269"/>
      <c r="E129" s="261"/>
      <c r="F129" s="270"/>
      <c r="G129" s="270"/>
      <c r="H129" s="270"/>
      <c r="I129" s="128"/>
      <c r="J129" s="270"/>
      <c r="K129" s="270"/>
      <c r="L129" s="128"/>
      <c r="M129" s="270"/>
      <c r="N129" s="270"/>
      <c r="O129" s="270"/>
      <c r="P129" s="128"/>
      <c r="Q129" s="270"/>
      <c r="R129" s="270"/>
      <c r="S129" s="270"/>
      <c r="T129" s="128"/>
      <c r="U129" s="270"/>
      <c r="V129" s="270"/>
      <c r="W129" s="128"/>
      <c r="X129" s="270"/>
      <c r="Y129" s="270"/>
      <c r="Z129" s="128"/>
      <c r="AA129" s="270"/>
      <c r="AB129" s="270"/>
      <c r="AC129" s="270"/>
      <c r="AD129" s="270"/>
      <c r="AE129" s="270"/>
      <c r="AF129" s="128"/>
      <c r="AG129" s="270"/>
      <c r="AH129" s="270"/>
      <c r="AI129" s="128"/>
      <c r="AJ129" s="127"/>
    </row>
    <row r="130" spans="1:37" ht="12.75" hidden="1" thickBot="1" x14ac:dyDescent="0.25">
      <c r="A130" s="127"/>
      <c r="B130" s="269"/>
      <c r="C130" s="270"/>
      <c r="D130" s="269"/>
      <c r="E130" s="261"/>
      <c r="F130" s="270"/>
      <c r="G130" s="270"/>
      <c r="H130" s="270"/>
      <c r="I130" s="128"/>
      <c r="J130" s="270"/>
      <c r="K130" s="270"/>
      <c r="L130" s="128"/>
      <c r="M130" s="270"/>
      <c r="N130" s="270"/>
      <c r="O130" s="270"/>
      <c r="P130" s="128"/>
      <c r="Q130" s="270"/>
      <c r="R130" s="270"/>
      <c r="S130" s="270"/>
      <c r="T130" s="128"/>
      <c r="U130" s="270"/>
      <c r="V130" s="270"/>
      <c r="W130" s="128"/>
      <c r="X130" s="270"/>
      <c r="Y130" s="270"/>
      <c r="Z130" s="128"/>
      <c r="AA130" s="270"/>
      <c r="AB130" s="270"/>
      <c r="AC130" s="270"/>
      <c r="AD130" s="270"/>
      <c r="AE130" s="270"/>
      <c r="AF130" s="128"/>
      <c r="AG130" s="270"/>
      <c r="AH130" s="270"/>
      <c r="AI130" s="128"/>
      <c r="AJ130" s="127"/>
    </row>
    <row r="131" spans="1:37" ht="12.75" hidden="1" thickBot="1" x14ac:dyDescent="0.25">
      <c r="A131" s="814" t="s">
        <v>590</v>
      </c>
      <c r="B131" s="815"/>
      <c r="C131" s="815"/>
      <c r="D131" s="815"/>
      <c r="E131" s="815"/>
      <c r="F131" s="818" t="s">
        <v>1</v>
      </c>
      <c r="G131" s="819"/>
      <c r="H131" s="819"/>
      <c r="I131" s="820"/>
      <c r="J131" s="824" t="s">
        <v>2</v>
      </c>
      <c r="K131" s="824"/>
      <c r="L131" s="825"/>
      <c r="M131" s="792" t="s">
        <v>3</v>
      </c>
      <c r="N131" s="793"/>
      <c r="O131" s="793"/>
      <c r="P131" s="775" t="s">
        <v>4</v>
      </c>
      <c r="Q131" s="794" t="s">
        <v>5</v>
      </c>
      <c r="R131" s="795"/>
      <c r="S131" s="796"/>
      <c r="T131" s="775" t="s">
        <v>4</v>
      </c>
      <c r="U131" s="797" t="s">
        <v>6</v>
      </c>
      <c r="V131" s="797"/>
      <c r="W131" s="798"/>
      <c r="X131" s="812" t="s">
        <v>7</v>
      </c>
      <c r="Y131" s="813"/>
      <c r="Z131" s="775" t="s">
        <v>4</v>
      </c>
      <c r="AA131" s="777" t="s">
        <v>8</v>
      </c>
      <c r="AB131" s="778"/>
      <c r="AC131" s="778"/>
      <c r="AD131" s="778"/>
      <c r="AE131" s="779"/>
      <c r="AF131" s="775" t="s">
        <v>4</v>
      </c>
      <c r="AG131" s="780" t="s">
        <v>9</v>
      </c>
      <c r="AH131" s="780"/>
      <c r="AI131" s="781"/>
      <c r="AJ131" s="784" t="s">
        <v>10</v>
      </c>
      <c r="AK131" s="769" t="s">
        <v>11</v>
      </c>
    </row>
    <row r="132" spans="1:37" ht="12.75" hidden="1" thickBot="1" x14ac:dyDescent="0.25">
      <c r="A132" s="816"/>
      <c r="B132" s="817"/>
      <c r="C132" s="817"/>
      <c r="D132" s="817"/>
      <c r="E132" s="817"/>
      <c r="F132" s="821"/>
      <c r="G132" s="822"/>
      <c r="H132" s="822"/>
      <c r="I132" s="823"/>
      <c r="J132" s="826"/>
      <c r="K132" s="826"/>
      <c r="L132" s="827"/>
      <c r="M132" s="786" t="s">
        <v>12</v>
      </c>
      <c r="N132" s="786"/>
      <c r="O132" s="787"/>
      <c r="P132" s="776"/>
      <c r="Q132" s="788" t="s">
        <v>13</v>
      </c>
      <c r="R132" s="788"/>
      <c r="S132" s="788"/>
      <c r="T132" s="776"/>
      <c r="U132" s="799"/>
      <c r="V132" s="799"/>
      <c r="W132" s="800"/>
      <c r="X132" s="789" t="s">
        <v>14</v>
      </c>
      <c r="Y132" s="789"/>
      <c r="Z132" s="776"/>
      <c r="AA132" s="790" t="s">
        <v>15</v>
      </c>
      <c r="AB132" s="790"/>
      <c r="AC132" s="791"/>
      <c r="AD132" s="790" t="s">
        <v>16</v>
      </c>
      <c r="AE132" s="790"/>
      <c r="AF132" s="776"/>
      <c r="AG132" s="782"/>
      <c r="AH132" s="782"/>
      <c r="AI132" s="783"/>
      <c r="AJ132" s="785"/>
      <c r="AK132" s="770"/>
    </row>
    <row r="133" spans="1:37" ht="24.75" hidden="1" thickBot="1" x14ac:dyDescent="0.25">
      <c r="A133" s="237" t="s">
        <v>17</v>
      </c>
      <c r="B133" s="238" t="s">
        <v>18</v>
      </c>
      <c r="C133" s="238" t="s">
        <v>19</v>
      </c>
      <c r="D133" s="238" t="s">
        <v>20</v>
      </c>
      <c r="E133" s="239" t="s">
        <v>21</v>
      </c>
      <c r="F133" s="52" t="s">
        <v>23</v>
      </c>
      <c r="G133" s="53" t="s">
        <v>24</v>
      </c>
      <c r="H133" s="54" t="s">
        <v>25</v>
      </c>
      <c r="I133" s="55" t="s">
        <v>4</v>
      </c>
      <c r="J133" s="53" t="s">
        <v>23</v>
      </c>
      <c r="K133" s="54" t="s">
        <v>25</v>
      </c>
      <c r="L133" s="55" t="s">
        <v>4</v>
      </c>
      <c r="M133" s="56" t="s">
        <v>23</v>
      </c>
      <c r="N133" s="56" t="s">
        <v>25</v>
      </c>
      <c r="O133" s="57" t="s">
        <v>26</v>
      </c>
      <c r="P133" s="776"/>
      <c r="Q133" s="56" t="s">
        <v>23</v>
      </c>
      <c r="R133" s="56" t="s">
        <v>25</v>
      </c>
      <c r="S133" s="57" t="s">
        <v>26</v>
      </c>
      <c r="T133" s="776"/>
      <c r="U133" s="53" t="s">
        <v>23</v>
      </c>
      <c r="V133" s="54" t="s">
        <v>25</v>
      </c>
      <c r="W133" s="55" t="s">
        <v>4</v>
      </c>
      <c r="X133" s="58" t="s">
        <v>25</v>
      </c>
      <c r="Y133" s="59" t="s">
        <v>26</v>
      </c>
      <c r="Z133" s="776"/>
      <c r="AA133" s="53" t="s">
        <v>23</v>
      </c>
      <c r="AB133" s="53" t="s">
        <v>25</v>
      </c>
      <c r="AC133" s="53" t="s">
        <v>26</v>
      </c>
      <c r="AD133" s="53" t="s">
        <v>23</v>
      </c>
      <c r="AE133" s="54" t="s">
        <v>26</v>
      </c>
      <c r="AF133" s="841"/>
      <c r="AG133" s="53" t="s">
        <v>23</v>
      </c>
      <c r="AH133" s="54" t="s">
        <v>25</v>
      </c>
      <c r="AI133" s="55" t="s">
        <v>4</v>
      </c>
      <c r="AJ133" s="785"/>
      <c r="AK133" s="771"/>
    </row>
    <row r="134" spans="1:37" hidden="1" x14ac:dyDescent="0.2">
      <c r="A134" s="74">
        <v>267</v>
      </c>
      <c r="B134" s="230" t="s">
        <v>591</v>
      </c>
      <c r="C134" s="221" t="s">
        <v>592</v>
      </c>
      <c r="D134" s="220" t="s">
        <v>477</v>
      </c>
      <c r="E134" s="215" t="s">
        <v>38</v>
      </c>
      <c r="F134" s="149">
        <v>2</v>
      </c>
      <c r="G134" s="221"/>
      <c r="H134" s="87"/>
      <c r="I134" s="78">
        <v>2</v>
      </c>
      <c r="J134" s="81"/>
      <c r="K134" s="87"/>
      <c r="L134" s="80">
        <v>0</v>
      </c>
      <c r="M134" s="81"/>
      <c r="N134" s="221"/>
      <c r="O134" s="221"/>
      <c r="P134" s="82">
        <v>0</v>
      </c>
      <c r="Q134" s="81"/>
      <c r="R134" s="221"/>
      <c r="S134" s="215"/>
      <c r="T134" s="83">
        <v>0</v>
      </c>
      <c r="U134" s="81"/>
      <c r="V134" s="87"/>
      <c r="W134" s="86">
        <v>0</v>
      </c>
      <c r="X134" s="81">
        <v>1</v>
      </c>
      <c r="Y134" s="87">
        <v>1</v>
      </c>
      <c r="Z134" s="88">
        <v>1</v>
      </c>
      <c r="AA134" s="150"/>
      <c r="AB134" s="151"/>
      <c r="AC134" s="89"/>
      <c r="AD134" s="152"/>
      <c r="AE134" s="89"/>
      <c r="AF134" s="86">
        <v>0</v>
      </c>
      <c r="AG134" s="81"/>
      <c r="AH134" s="215"/>
      <c r="AI134" s="80">
        <v>0</v>
      </c>
      <c r="AJ134" s="91">
        <v>3</v>
      </c>
      <c r="AK134" s="766" t="s">
        <v>31</v>
      </c>
    </row>
    <row r="135" spans="1:37" hidden="1" x14ac:dyDescent="0.2">
      <c r="A135" s="92">
        <v>268</v>
      </c>
      <c r="B135" s="230" t="s">
        <v>593</v>
      </c>
      <c r="C135" s="221" t="s">
        <v>594</v>
      </c>
      <c r="D135" s="220" t="s">
        <v>167</v>
      </c>
      <c r="E135" s="215" t="s">
        <v>38</v>
      </c>
      <c r="F135" s="149">
        <v>1</v>
      </c>
      <c r="G135" s="221"/>
      <c r="H135" s="87"/>
      <c r="I135" s="78">
        <v>1</v>
      </c>
      <c r="J135" s="81"/>
      <c r="K135" s="87"/>
      <c r="L135" s="80">
        <v>0</v>
      </c>
      <c r="M135" s="81"/>
      <c r="N135" s="221"/>
      <c r="O135" s="221"/>
      <c r="P135" s="82">
        <v>0</v>
      </c>
      <c r="Q135" s="81"/>
      <c r="R135" s="221"/>
      <c r="S135" s="215"/>
      <c r="T135" s="83">
        <v>0</v>
      </c>
      <c r="U135" s="81"/>
      <c r="V135" s="87"/>
      <c r="W135" s="86">
        <v>0</v>
      </c>
      <c r="X135" s="81"/>
      <c r="Y135" s="87"/>
      <c r="Z135" s="88">
        <v>0</v>
      </c>
      <c r="AA135" s="150"/>
      <c r="AB135" s="151"/>
      <c r="AC135" s="89"/>
      <c r="AD135" s="152"/>
      <c r="AE135" s="89"/>
      <c r="AF135" s="86">
        <v>0</v>
      </c>
      <c r="AG135" s="81"/>
      <c r="AH135" s="215"/>
      <c r="AI135" s="80">
        <v>0</v>
      </c>
      <c r="AJ135" s="91">
        <v>1</v>
      </c>
      <c r="AK135" s="767"/>
    </row>
    <row r="136" spans="1:37" hidden="1" x14ac:dyDescent="0.2">
      <c r="A136" s="74">
        <v>269</v>
      </c>
      <c r="B136" s="230" t="s">
        <v>595</v>
      </c>
      <c r="C136" s="221" t="s">
        <v>596</v>
      </c>
      <c r="D136" s="220" t="s">
        <v>167</v>
      </c>
      <c r="E136" s="215" t="s">
        <v>38</v>
      </c>
      <c r="F136" s="149">
        <v>1</v>
      </c>
      <c r="G136" s="221"/>
      <c r="H136" s="87"/>
      <c r="I136" s="78">
        <v>1</v>
      </c>
      <c r="J136" s="81"/>
      <c r="K136" s="87"/>
      <c r="L136" s="80">
        <v>0</v>
      </c>
      <c r="M136" s="81"/>
      <c r="N136" s="221"/>
      <c r="O136" s="221"/>
      <c r="P136" s="82">
        <v>0</v>
      </c>
      <c r="Q136" s="81"/>
      <c r="R136" s="221"/>
      <c r="S136" s="215"/>
      <c r="T136" s="83">
        <v>0</v>
      </c>
      <c r="U136" s="81"/>
      <c r="V136" s="87"/>
      <c r="W136" s="86">
        <v>0</v>
      </c>
      <c r="X136" s="81"/>
      <c r="Y136" s="87"/>
      <c r="Z136" s="88">
        <v>0</v>
      </c>
      <c r="AA136" s="150"/>
      <c r="AB136" s="151"/>
      <c r="AC136" s="89"/>
      <c r="AD136" s="152"/>
      <c r="AE136" s="89"/>
      <c r="AF136" s="86">
        <v>0</v>
      </c>
      <c r="AG136" s="81"/>
      <c r="AH136" s="215"/>
      <c r="AI136" s="80">
        <v>0</v>
      </c>
      <c r="AJ136" s="91">
        <v>1</v>
      </c>
      <c r="AK136" s="767"/>
    </row>
    <row r="137" spans="1:37" hidden="1" x14ac:dyDescent="0.2">
      <c r="A137" s="74">
        <v>270</v>
      </c>
      <c r="B137" s="230" t="s">
        <v>597</v>
      </c>
      <c r="C137" s="221" t="s">
        <v>598</v>
      </c>
      <c r="D137" s="220" t="s">
        <v>113</v>
      </c>
      <c r="E137" s="215" t="s">
        <v>38</v>
      </c>
      <c r="F137" s="149">
        <v>2</v>
      </c>
      <c r="G137" s="221"/>
      <c r="H137" s="87"/>
      <c r="I137" s="78">
        <v>2</v>
      </c>
      <c r="J137" s="81"/>
      <c r="K137" s="87"/>
      <c r="L137" s="80">
        <v>0</v>
      </c>
      <c r="M137" s="81"/>
      <c r="N137" s="221"/>
      <c r="O137" s="221"/>
      <c r="P137" s="82">
        <v>0</v>
      </c>
      <c r="Q137" s="81"/>
      <c r="R137" s="221"/>
      <c r="S137" s="215"/>
      <c r="T137" s="83">
        <v>0</v>
      </c>
      <c r="U137" s="81"/>
      <c r="V137" s="87"/>
      <c r="W137" s="86">
        <v>0</v>
      </c>
      <c r="X137" s="81"/>
      <c r="Y137" s="87"/>
      <c r="Z137" s="88">
        <v>0</v>
      </c>
      <c r="AA137" s="150"/>
      <c r="AB137" s="151"/>
      <c r="AC137" s="89"/>
      <c r="AD137" s="152"/>
      <c r="AE137" s="89"/>
      <c r="AF137" s="86">
        <v>0</v>
      </c>
      <c r="AG137" s="81"/>
      <c r="AH137" s="215"/>
      <c r="AI137" s="80">
        <v>0</v>
      </c>
      <c r="AJ137" s="91">
        <v>2</v>
      </c>
      <c r="AK137" s="767"/>
    </row>
    <row r="138" spans="1:37" hidden="1" x14ac:dyDescent="0.2">
      <c r="A138" s="92">
        <v>271</v>
      </c>
      <c r="B138" s="230" t="s">
        <v>599</v>
      </c>
      <c r="C138" s="221" t="s">
        <v>600</v>
      </c>
      <c r="D138" s="220" t="s">
        <v>29</v>
      </c>
      <c r="E138" s="215" t="s">
        <v>30</v>
      </c>
      <c r="F138" s="149"/>
      <c r="G138" s="221"/>
      <c r="H138" s="87"/>
      <c r="I138" s="78">
        <v>0</v>
      </c>
      <c r="J138" s="81"/>
      <c r="K138" s="87">
        <v>2</v>
      </c>
      <c r="L138" s="80">
        <v>2</v>
      </c>
      <c r="M138" s="81"/>
      <c r="N138" s="221"/>
      <c r="O138" s="221"/>
      <c r="P138" s="82">
        <v>0</v>
      </c>
      <c r="Q138" s="81"/>
      <c r="R138" s="221"/>
      <c r="S138" s="215"/>
      <c r="T138" s="83">
        <v>0</v>
      </c>
      <c r="U138" s="81"/>
      <c r="V138" s="87"/>
      <c r="W138" s="86">
        <v>0</v>
      </c>
      <c r="X138" s="81"/>
      <c r="Y138" s="87"/>
      <c r="Z138" s="88">
        <v>0</v>
      </c>
      <c r="AA138" s="150"/>
      <c r="AB138" s="151"/>
      <c r="AC138" s="89"/>
      <c r="AD138" s="152"/>
      <c r="AE138" s="89"/>
      <c r="AF138" s="86">
        <v>0</v>
      </c>
      <c r="AG138" s="81"/>
      <c r="AH138" s="215"/>
      <c r="AI138" s="80">
        <v>0</v>
      </c>
      <c r="AJ138" s="91">
        <v>2</v>
      </c>
      <c r="AK138" s="767"/>
    </row>
    <row r="139" spans="1:37" hidden="1" x14ac:dyDescent="0.2">
      <c r="A139" s="74">
        <v>272</v>
      </c>
      <c r="B139" s="230" t="s">
        <v>601</v>
      </c>
      <c r="C139" s="221" t="s">
        <v>602</v>
      </c>
      <c r="D139" s="220" t="s">
        <v>29</v>
      </c>
      <c r="E139" s="215" t="s">
        <v>38</v>
      </c>
      <c r="F139" s="149"/>
      <c r="G139" s="221"/>
      <c r="H139" s="87"/>
      <c r="I139" s="78">
        <v>0</v>
      </c>
      <c r="J139" s="81"/>
      <c r="K139" s="87">
        <v>2</v>
      </c>
      <c r="L139" s="80">
        <v>2</v>
      </c>
      <c r="M139" s="81"/>
      <c r="N139" s="221"/>
      <c r="O139" s="221"/>
      <c r="P139" s="82">
        <v>0</v>
      </c>
      <c r="Q139" s="81"/>
      <c r="R139" s="221"/>
      <c r="S139" s="215"/>
      <c r="T139" s="83">
        <v>0</v>
      </c>
      <c r="U139" s="81"/>
      <c r="V139" s="87"/>
      <c r="W139" s="86">
        <v>0</v>
      </c>
      <c r="X139" s="81"/>
      <c r="Y139" s="87"/>
      <c r="Z139" s="88">
        <v>0</v>
      </c>
      <c r="AA139" s="150"/>
      <c r="AB139" s="151"/>
      <c r="AC139" s="89"/>
      <c r="AD139" s="152"/>
      <c r="AE139" s="89"/>
      <c r="AF139" s="86">
        <v>0</v>
      </c>
      <c r="AG139" s="81"/>
      <c r="AH139" s="215"/>
      <c r="AI139" s="80">
        <v>0</v>
      </c>
      <c r="AJ139" s="91">
        <v>2</v>
      </c>
      <c r="AK139" s="767"/>
    </row>
    <row r="140" spans="1:37" ht="24" hidden="1" x14ac:dyDescent="0.2">
      <c r="A140" s="74">
        <v>273</v>
      </c>
      <c r="B140" s="230" t="s">
        <v>603</v>
      </c>
      <c r="C140" s="221" t="s">
        <v>604</v>
      </c>
      <c r="D140" s="220" t="s">
        <v>29</v>
      </c>
      <c r="E140" s="215" t="s">
        <v>30</v>
      </c>
      <c r="F140" s="149"/>
      <c r="G140" s="221"/>
      <c r="H140" s="87"/>
      <c r="I140" s="78">
        <v>0</v>
      </c>
      <c r="J140" s="81"/>
      <c r="K140" s="87">
        <v>2</v>
      </c>
      <c r="L140" s="80">
        <v>2</v>
      </c>
      <c r="M140" s="81"/>
      <c r="N140" s="221"/>
      <c r="O140" s="221"/>
      <c r="P140" s="82">
        <v>0</v>
      </c>
      <c r="Q140" s="81"/>
      <c r="R140" s="221"/>
      <c r="S140" s="215"/>
      <c r="T140" s="83">
        <v>0</v>
      </c>
      <c r="U140" s="81"/>
      <c r="V140" s="87"/>
      <c r="W140" s="86">
        <v>0</v>
      </c>
      <c r="X140" s="81"/>
      <c r="Y140" s="87"/>
      <c r="Z140" s="88">
        <v>0</v>
      </c>
      <c r="AA140" s="150"/>
      <c r="AB140" s="151"/>
      <c r="AC140" s="89"/>
      <c r="AD140" s="152"/>
      <c r="AE140" s="89"/>
      <c r="AF140" s="86">
        <v>0</v>
      </c>
      <c r="AG140" s="81"/>
      <c r="AH140" s="215"/>
      <c r="AI140" s="80">
        <v>0</v>
      </c>
      <c r="AJ140" s="91">
        <v>2</v>
      </c>
      <c r="AK140" s="767"/>
    </row>
    <row r="141" spans="1:37" hidden="1" x14ac:dyDescent="0.2">
      <c r="A141" s="92">
        <v>274</v>
      </c>
      <c r="B141" s="230" t="s">
        <v>605</v>
      </c>
      <c r="C141" s="221" t="s">
        <v>606</v>
      </c>
      <c r="D141" s="220" t="s">
        <v>113</v>
      </c>
      <c r="E141" s="215" t="s">
        <v>38</v>
      </c>
      <c r="F141" s="149"/>
      <c r="G141" s="221"/>
      <c r="H141" s="87"/>
      <c r="I141" s="78">
        <v>0</v>
      </c>
      <c r="J141" s="81"/>
      <c r="K141" s="87">
        <v>1</v>
      </c>
      <c r="L141" s="80">
        <v>1</v>
      </c>
      <c r="M141" s="81"/>
      <c r="N141" s="221"/>
      <c r="O141" s="221"/>
      <c r="P141" s="82">
        <v>0</v>
      </c>
      <c r="Q141" s="81"/>
      <c r="R141" s="221"/>
      <c r="S141" s="215"/>
      <c r="T141" s="83">
        <v>0</v>
      </c>
      <c r="U141" s="81"/>
      <c r="V141" s="87"/>
      <c r="W141" s="86">
        <v>0</v>
      </c>
      <c r="X141" s="81"/>
      <c r="Y141" s="87"/>
      <c r="Z141" s="88">
        <v>0</v>
      </c>
      <c r="AA141" s="150"/>
      <c r="AB141" s="151"/>
      <c r="AC141" s="89"/>
      <c r="AD141" s="152"/>
      <c r="AE141" s="89"/>
      <c r="AF141" s="86">
        <v>0</v>
      </c>
      <c r="AG141" s="81"/>
      <c r="AH141" s="215"/>
      <c r="AI141" s="80">
        <v>0</v>
      </c>
      <c r="AJ141" s="91">
        <v>1</v>
      </c>
      <c r="AK141" s="767"/>
    </row>
    <row r="142" spans="1:37" hidden="1" x14ac:dyDescent="0.2">
      <c r="A142" s="74">
        <v>275</v>
      </c>
      <c r="B142" s="230" t="s">
        <v>607</v>
      </c>
      <c r="C142" s="221" t="s">
        <v>608</v>
      </c>
      <c r="D142" s="220" t="s">
        <v>37</v>
      </c>
      <c r="E142" s="215" t="s">
        <v>38</v>
      </c>
      <c r="F142" s="149"/>
      <c r="G142" s="221"/>
      <c r="H142" s="87"/>
      <c r="I142" s="78">
        <v>0</v>
      </c>
      <c r="J142" s="81"/>
      <c r="K142" s="87">
        <v>1</v>
      </c>
      <c r="L142" s="80">
        <v>1</v>
      </c>
      <c r="M142" s="81"/>
      <c r="N142" s="221"/>
      <c r="O142" s="221"/>
      <c r="P142" s="82">
        <v>0</v>
      </c>
      <c r="Q142" s="81"/>
      <c r="R142" s="221"/>
      <c r="S142" s="215"/>
      <c r="T142" s="83">
        <v>0</v>
      </c>
      <c r="U142" s="81"/>
      <c r="V142" s="87"/>
      <c r="W142" s="86">
        <v>0</v>
      </c>
      <c r="X142" s="81"/>
      <c r="Y142" s="87"/>
      <c r="Z142" s="88">
        <v>0</v>
      </c>
      <c r="AA142" s="150"/>
      <c r="AB142" s="151"/>
      <c r="AC142" s="89"/>
      <c r="AD142" s="152"/>
      <c r="AE142" s="89"/>
      <c r="AF142" s="86">
        <v>0</v>
      </c>
      <c r="AG142" s="81"/>
      <c r="AH142" s="215"/>
      <c r="AI142" s="80">
        <v>0</v>
      </c>
      <c r="AJ142" s="91">
        <v>1</v>
      </c>
      <c r="AK142" s="767"/>
    </row>
    <row r="143" spans="1:37" hidden="1" x14ac:dyDescent="0.2">
      <c r="A143" s="74">
        <v>276</v>
      </c>
      <c r="B143" s="230" t="s">
        <v>609</v>
      </c>
      <c r="C143" s="220" t="s">
        <v>610</v>
      </c>
      <c r="D143" s="220" t="s">
        <v>41</v>
      </c>
      <c r="E143" s="215" t="s">
        <v>38</v>
      </c>
      <c r="F143" s="149"/>
      <c r="G143" s="221"/>
      <c r="H143" s="87"/>
      <c r="I143" s="78">
        <v>0</v>
      </c>
      <c r="J143" s="81"/>
      <c r="K143" s="87"/>
      <c r="L143" s="80">
        <v>0</v>
      </c>
      <c r="M143" s="81">
        <v>2</v>
      </c>
      <c r="N143" s="221"/>
      <c r="O143" s="221">
        <v>2</v>
      </c>
      <c r="P143" s="82">
        <v>2</v>
      </c>
      <c r="Q143" s="81"/>
      <c r="R143" s="221"/>
      <c r="S143" s="215"/>
      <c r="T143" s="83">
        <v>0</v>
      </c>
      <c r="U143" s="81"/>
      <c r="V143" s="87"/>
      <c r="W143" s="86">
        <v>0</v>
      </c>
      <c r="X143" s="81"/>
      <c r="Y143" s="87"/>
      <c r="Z143" s="88">
        <v>0</v>
      </c>
      <c r="AA143" s="150"/>
      <c r="AB143" s="151"/>
      <c r="AC143" s="89"/>
      <c r="AD143" s="152"/>
      <c r="AE143" s="89"/>
      <c r="AF143" s="86">
        <v>0</v>
      </c>
      <c r="AG143" s="81"/>
      <c r="AH143" s="215"/>
      <c r="AI143" s="80">
        <v>0</v>
      </c>
      <c r="AJ143" s="91">
        <v>2</v>
      </c>
      <c r="AK143" s="767"/>
    </row>
    <row r="144" spans="1:37" ht="24" hidden="1" x14ac:dyDescent="0.2">
      <c r="A144" s="92">
        <v>277</v>
      </c>
      <c r="B144" s="230" t="s">
        <v>611</v>
      </c>
      <c r="C144" s="220" t="s">
        <v>612</v>
      </c>
      <c r="D144" s="220" t="s">
        <v>167</v>
      </c>
      <c r="E144" s="215" t="s">
        <v>38</v>
      </c>
      <c r="F144" s="149"/>
      <c r="G144" s="221"/>
      <c r="H144" s="87"/>
      <c r="I144" s="78">
        <v>0</v>
      </c>
      <c r="J144" s="81"/>
      <c r="K144" s="87"/>
      <c r="L144" s="80">
        <v>0</v>
      </c>
      <c r="M144" s="81">
        <v>1</v>
      </c>
      <c r="N144" s="221"/>
      <c r="O144" s="221">
        <v>1</v>
      </c>
      <c r="P144" s="82">
        <v>1</v>
      </c>
      <c r="Q144" s="81"/>
      <c r="R144" s="221"/>
      <c r="S144" s="215"/>
      <c r="T144" s="83">
        <v>0</v>
      </c>
      <c r="U144" s="81"/>
      <c r="V144" s="87"/>
      <c r="W144" s="86">
        <v>0</v>
      </c>
      <c r="X144" s="81"/>
      <c r="Y144" s="87"/>
      <c r="Z144" s="88">
        <v>0</v>
      </c>
      <c r="AA144" s="150"/>
      <c r="AB144" s="151"/>
      <c r="AC144" s="89"/>
      <c r="AD144" s="152"/>
      <c r="AE144" s="89"/>
      <c r="AF144" s="86">
        <v>0</v>
      </c>
      <c r="AG144" s="81"/>
      <c r="AH144" s="215"/>
      <c r="AI144" s="80">
        <v>0</v>
      </c>
      <c r="AJ144" s="91">
        <v>1</v>
      </c>
      <c r="AK144" s="767"/>
    </row>
    <row r="145" spans="1:37" hidden="1" x14ac:dyDescent="0.2">
      <c r="A145" s="74">
        <v>278</v>
      </c>
      <c r="B145" s="230" t="s">
        <v>613</v>
      </c>
      <c r="C145" s="221" t="s">
        <v>614</v>
      </c>
      <c r="D145" s="220" t="s">
        <v>167</v>
      </c>
      <c r="E145" s="215" t="s">
        <v>38</v>
      </c>
      <c r="F145" s="149"/>
      <c r="G145" s="221"/>
      <c r="H145" s="87"/>
      <c r="I145" s="78">
        <v>0</v>
      </c>
      <c r="J145" s="81"/>
      <c r="K145" s="87"/>
      <c r="L145" s="80">
        <v>0</v>
      </c>
      <c r="M145" s="81">
        <v>1</v>
      </c>
      <c r="N145" s="221"/>
      <c r="O145" s="221">
        <v>1</v>
      </c>
      <c r="P145" s="82">
        <v>1</v>
      </c>
      <c r="Q145" s="81"/>
      <c r="R145" s="221"/>
      <c r="S145" s="215"/>
      <c r="T145" s="83">
        <v>0</v>
      </c>
      <c r="U145" s="81"/>
      <c r="V145" s="87"/>
      <c r="W145" s="86">
        <v>0</v>
      </c>
      <c r="X145" s="81"/>
      <c r="Y145" s="87"/>
      <c r="Z145" s="88">
        <v>0</v>
      </c>
      <c r="AA145" s="150"/>
      <c r="AB145" s="151"/>
      <c r="AC145" s="89"/>
      <c r="AD145" s="152"/>
      <c r="AE145" s="89"/>
      <c r="AF145" s="86">
        <v>0</v>
      </c>
      <c r="AG145" s="81"/>
      <c r="AH145" s="215"/>
      <c r="AI145" s="80">
        <v>0</v>
      </c>
      <c r="AJ145" s="91">
        <v>1</v>
      </c>
      <c r="AK145" s="767"/>
    </row>
    <row r="146" spans="1:37" hidden="1" x14ac:dyDescent="0.2">
      <c r="A146" s="74">
        <v>279</v>
      </c>
      <c r="B146" s="230" t="s">
        <v>615</v>
      </c>
      <c r="C146" s="221" t="s">
        <v>616</v>
      </c>
      <c r="D146" s="220" t="s">
        <v>167</v>
      </c>
      <c r="E146" s="215" t="s">
        <v>38</v>
      </c>
      <c r="F146" s="149"/>
      <c r="G146" s="221"/>
      <c r="H146" s="87"/>
      <c r="I146" s="78">
        <v>0</v>
      </c>
      <c r="J146" s="81"/>
      <c r="K146" s="87"/>
      <c r="L146" s="80">
        <v>0</v>
      </c>
      <c r="M146" s="81"/>
      <c r="N146" s="221"/>
      <c r="O146" s="221"/>
      <c r="P146" s="82">
        <v>0</v>
      </c>
      <c r="Q146" s="81"/>
      <c r="R146" s="221"/>
      <c r="S146" s="215"/>
      <c r="T146" s="83">
        <v>0</v>
      </c>
      <c r="U146" s="81"/>
      <c r="V146" s="87">
        <v>1</v>
      </c>
      <c r="W146" s="86">
        <v>1</v>
      </c>
      <c r="X146" s="81"/>
      <c r="Y146" s="87"/>
      <c r="Z146" s="88">
        <v>0</v>
      </c>
      <c r="AA146" s="150"/>
      <c r="AB146" s="151"/>
      <c r="AC146" s="89"/>
      <c r="AD146" s="152"/>
      <c r="AE146" s="89"/>
      <c r="AF146" s="86">
        <v>0</v>
      </c>
      <c r="AG146" s="81"/>
      <c r="AH146" s="215"/>
      <c r="AI146" s="80">
        <v>0</v>
      </c>
      <c r="AJ146" s="91">
        <v>1</v>
      </c>
      <c r="AK146" s="767"/>
    </row>
    <row r="147" spans="1:37" hidden="1" x14ac:dyDescent="0.2">
      <c r="A147" s="92">
        <v>280</v>
      </c>
      <c r="B147" s="230" t="s">
        <v>617</v>
      </c>
      <c r="C147" s="221" t="s">
        <v>618</v>
      </c>
      <c r="D147" s="220" t="s">
        <v>29</v>
      </c>
      <c r="E147" s="215" t="s">
        <v>30</v>
      </c>
      <c r="F147" s="149"/>
      <c r="G147" s="221"/>
      <c r="H147" s="87"/>
      <c r="I147" s="78">
        <v>0</v>
      </c>
      <c r="J147" s="81"/>
      <c r="K147" s="87"/>
      <c r="L147" s="80">
        <v>0</v>
      </c>
      <c r="M147" s="81"/>
      <c r="N147" s="221"/>
      <c r="O147" s="221"/>
      <c r="P147" s="82">
        <v>0</v>
      </c>
      <c r="Q147" s="81"/>
      <c r="R147" s="221"/>
      <c r="S147" s="215"/>
      <c r="T147" s="83">
        <v>0</v>
      </c>
      <c r="U147" s="81"/>
      <c r="V147" s="87">
        <v>1</v>
      </c>
      <c r="W147" s="86">
        <v>1</v>
      </c>
      <c r="X147" s="81"/>
      <c r="Y147" s="87"/>
      <c r="Z147" s="88">
        <v>0</v>
      </c>
      <c r="AA147" s="150"/>
      <c r="AB147" s="151"/>
      <c r="AC147" s="89"/>
      <c r="AD147" s="152"/>
      <c r="AE147" s="89"/>
      <c r="AF147" s="86">
        <v>0</v>
      </c>
      <c r="AG147" s="81"/>
      <c r="AH147" s="215"/>
      <c r="AI147" s="80">
        <v>0</v>
      </c>
      <c r="AJ147" s="91">
        <v>1</v>
      </c>
      <c r="AK147" s="767"/>
    </row>
    <row r="148" spans="1:37" hidden="1" x14ac:dyDescent="0.2">
      <c r="A148" s="74">
        <v>281</v>
      </c>
      <c r="B148" s="230" t="s">
        <v>619</v>
      </c>
      <c r="C148" s="221" t="s">
        <v>620</v>
      </c>
      <c r="D148" s="220" t="s">
        <v>29</v>
      </c>
      <c r="E148" s="215" t="s">
        <v>30</v>
      </c>
      <c r="F148" s="149"/>
      <c r="G148" s="221"/>
      <c r="H148" s="87"/>
      <c r="I148" s="78">
        <v>0</v>
      </c>
      <c r="J148" s="81"/>
      <c r="K148" s="87"/>
      <c r="L148" s="80">
        <v>0</v>
      </c>
      <c r="M148" s="81"/>
      <c r="N148" s="221"/>
      <c r="O148" s="221"/>
      <c r="P148" s="82">
        <v>0</v>
      </c>
      <c r="Q148" s="81"/>
      <c r="R148" s="221"/>
      <c r="S148" s="215"/>
      <c r="T148" s="83">
        <v>0</v>
      </c>
      <c r="U148" s="81"/>
      <c r="V148" s="87">
        <v>1</v>
      </c>
      <c r="W148" s="86">
        <v>1</v>
      </c>
      <c r="X148" s="81"/>
      <c r="Y148" s="87"/>
      <c r="Z148" s="88">
        <v>0</v>
      </c>
      <c r="AA148" s="150"/>
      <c r="AB148" s="151"/>
      <c r="AC148" s="89"/>
      <c r="AD148" s="152"/>
      <c r="AE148" s="89"/>
      <c r="AF148" s="86">
        <v>0</v>
      </c>
      <c r="AG148" s="81"/>
      <c r="AH148" s="215"/>
      <c r="AI148" s="80">
        <v>0</v>
      </c>
      <c r="AJ148" s="91">
        <v>1</v>
      </c>
      <c r="AK148" s="767"/>
    </row>
    <row r="149" spans="1:37" hidden="1" x14ac:dyDescent="0.2">
      <c r="A149" s="74">
        <v>282</v>
      </c>
      <c r="B149" s="230" t="s">
        <v>621</v>
      </c>
      <c r="C149" s="221" t="s">
        <v>622</v>
      </c>
      <c r="D149" s="220" t="s">
        <v>113</v>
      </c>
      <c r="E149" s="215" t="s">
        <v>38</v>
      </c>
      <c r="F149" s="149"/>
      <c r="G149" s="221"/>
      <c r="H149" s="87"/>
      <c r="I149" s="78">
        <v>0</v>
      </c>
      <c r="J149" s="81"/>
      <c r="K149" s="87"/>
      <c r="L149" s="80">
        <v>0</v>
      </c>
      <c r="M149" s="81"/>
      <c r="N149" s="221"/>
      <c r="O149" s="221"/>
      <c r="P149" s="82">
        <v>0</v>
      </c>
      <c r="Q149" s="81"/>
      <c r="R149" s="221"/>
      <c r="S149" s="215"/>
      <c r="T149" s="83">
        <v>0</v>
      </c>
      <c r="U149" s="81"/>
      <c r="V149" s="87"/>
      <c r="W149" s="86">
        <v>0</v>
      </c>
      <c r="X149" s="81"/>
      <c r="Y149" s="87"/>
      <c r="Z149" s="88">
        <v>0</v>
      </c>
      <c r="AA149" s="150"/>
      <c r="AB149" s="151"/>
      <c r="AC149" s="89"/>
      <c r="AD149" s="152"/>
      <c r="AE149" s="89"/>
      <c r="AF149" s="86">
        <v>0</v>
      </c>
      <c r="AG149" s="81"/>
      <c r="AH149" s="215">
        <v>1</v>
      </c>
      <c r="AI149" s="80">
        <v>1</v>
      </c>
      <c r="AJ149" s="91">
        <v>1</v>
      </c>
      <c r="AK149" s="767"/>
    </row>
    <row r="150" spans="1:37" hidden="1" x14ac:dyDescent="0.2">
      <c r="A150" s="92">
        <v>283</v>
      </c>
      <c r="B150" s="230" t="s">
        <v>623</v>
      </c>
      <c r="C150" s="221" t="s">
        <v>624</v>
      </c>
      <c r="D150" s="220" t="s">
        <v>477</v>
      </c>
      <c r="E150" s="215" t="s">
        <v>38</v>
      </c>
      <c r="F150" s="149"/>
      <c r="G150" s="221"/>
      <c r="H150" s="87"/>
      <c r="I150" s="78">
        <v>0</v>
      </c>
      <c r="J150" s="81"/>
      <c r="K150" s="87"/>
      <c r="L150" s="80">
        <v>0</v>
      </c>
      <c r="M150" s="81"/>
      <c r="N150" s="221"/>
      <c r="O150" s="221"/>
      <c r="P150" s="82">
        <v>0</v>
      </c>
      <c r="Q150" s="81"/>
      <c r="R150" s="221"/>
      <c r="S150" s="215"/>
      <c r="T150" s="83">
        <v>0</v>
      </c>
      <c r="U150" s="81"/>
      <c r="V150" s="87"/>
      <c r="W150" s="86">
        <v>0</v>
      </c>
      <c r="X150" s="81"/>
      <c r="Y150" s="87"/>
      <c r="Z150" s="88">
        <v>0</v>
      </c>
      <c r="AA150" s="150"/>
      <c r="AB150" s="151"/>
      <c r="AC150" s="89"/>
      <c r="AD150" s="152"/>
      <c r="AE150" s="89"/>
      <c r="AF150" s="86">
        <v>0</v>
      </c>
      <c r="AG150" s="81"/>
      <c r="AH150" s="215">
        <v>1</v>
      </c>
      <c r="AI150" s="80">
        <v>1</v>
      </c>
      <c r="AJ150" s="91">
        <v>1</v>
      </c>
      <c r="AK150" s="767"/>
    </row>
    <row r="151" spans="1:37" hidden="1" x14ac:dyDescent="0.2">
      <c r="A151" s="74">
        <v>284</v>
      </c>
      <c r="B151" s="230" t="s">
        <v>625</v>
      </c>
      <c r="C151" s="221" t="s">
        <v>470</v>
      </c>
      <c r="D151" s="220" t="s">
        <v>167</v>
      </c>
      <c r="E151" s="215" t="s">
        <v>38</v>
      </c>
      <c r="F151" s="149"/>
      <c r="G151" s="221"/>
      <c r="H151" s="87"/>
      <c r="I151" s="78">
        <v>0</v>
      </c>
      <c r="J151" s="81"/>
      <c r="K151" s="87"/>
      <c r="L151" s="80">
        <v>0</v>
      </c>
      <c r="M151" s="81"/>
      <c r="N151" s="221"/>
      <c r="O151" s="221"/>
      <c r="P151" s="82">
        <v>0</v>
      </c>
      <c r="Q151" s="81"/>
      <c r="R151" s="221"/>
      <c r="S151" s="215"/>
      <c r="T151" s="83">
        <v>0</v>
      </c>
      <c r="U151" s="81"/>
      <c r="V151" s="87"/>
      <c r="W151" s="86">
        <v>0</v>
      </c>
      <c r="X151" s="81"/>
      <c r="Y151" s="87"/>
      <c r="Z151" s="88">
        <v>0</v>
      </c>
      <c r="AA151" s="150"/>
      <c r="AB151" s="151"/>
      <c r="AC151" s="89"/>
      <c r="AD151" s="152"/>
      <c r="AE151" s="89"/>
      <c r="AF151" s="86">
        <v>0</v>
      </c>
      <c r="AG151" s="81"/>
      <c r="AH151" s="215">
        <v>1</v>
      </c>
      <c r="AI151" s="80">
        <v>1</v>
      </c>
      <c r="AJ151" s="91">
        <v>1</v>
      </c>
      <c r="AK151" s="767"/>
    </row>
    <row r="152" spans="1:37" hidden="1" x14ac:dyDescent="0.2">
      <c r="A152" s="74">
        <v>285</v>
      </c>
      <c r="B152" s="230" t="s">
        <v>626</v>
      </c>
      <c r="C152" s="221" t="s">
        <v>627</v>
      </c>
      <c r="D152" s="220" t="s">
        <v>167</v>
      </c>
      <c r="E152" s="215" t="s">
        <v>38</v>
      </c>
      <c r="F152" s="149"/>
      <c r="G152" s="221"/>
      <c r="H152" s="87"/>
      <c r="I152" s="78">
        <v>0</v>
      </c>
      <c r="J152" s="81"/>
      <c r="K152" s="87"/>
      <c r="L152" s="80">
        <v>0</v>
      </c>
      <c r="M152" s="81"/>
      <c r="N152" s="221"/>
      <c r="O152" s="221"/>
      <c r="P152" s="82">
        <v>0</v>
      </c>
      <c r="Q152" s="81"/>
      <c r="R152" s="221"/>
      <c r="S152" s="215"/>
      <c r="T152" s="83">
        <v>0</v>
      </c>
      <c r="U152" s="81"/>
      <c r="V152" s="87"/>
      <c r="W152" s="86">
        <v>0</v>
      </c>
      <c r="X152" s="81"/>
      <c r="Y152" s="87"/>
      <c r="Z152" s="88">
        <v>0</v>
      </c>
      <c r="AA152" s="150"/>
      <c r="AB152" s="151"/>
      <c r="AC152" s="89"/>
      <c r="AD152" s="152"/>
      <c r="AE152" s="89"/>
      <c r="AF152" s="86">
        <v>0</v>
      </c>
      <c r="AG152" s="81"/>
      <c r="AH152" s="215">
        <v>1</v>
      </c>
      <c r="AI152" s="80">
        <v>1</v>
      </c>
      <c r="AJ152" s="91">
        <v>1</v>
      </c>
      <c r="AK152" s="767"/>
    </row>
    <row r="153" spans="1:37" hidden="1" x14ac:dyDescent="0.2">
      <c r="A153" s="92">
        <v>286</v>
      </c>
      <c r="B153" s="230" t="s">
        <v>628</v>
      </c>
      <c r="C153" s="221" t="s">
        <v>629</v>
      </c>
      <c r="D153" s="220" t="s">
        <v>81</v>
      </c>
      <c r="E153" s="215" t="s">
        <v>38</v>
      </c>
      <c r="F153" s="149"/>
      <c r="G153" s="221"/>
      <c r="H153" s="87"/>
      <c r="I153" s="78">
        <v>0</v>
      </c>
      <c r="J153" s="81"/>
      <c r="K153" s="87"/>
      <c r="L153" s="80">
        <v>0</v>
      </c>
      <c r="M153" s="81"/>
      <c r="N153" s="221"/>
      <c r="O153" s="221"/>
      <c r="P153" s="82">
        <v>0</v>
      </c>
      <c r="Q153" s="81"/>
      <c r="R153" s="221"/>
      <c r="S153" s="215"/>
      <c r="T153" s="83">
        <v>0</v>
      </c>
      <c r="U153" s="81"/>
      <c r="V153" s="87"/>
      <c r="W153" s="86">
        <v>0</v>
      </c>
      <c r="X153" s="81"/>
      <c r="Y153" s="87"/>
      <c r="Z153" s="88">
        <v>0</v>
      </c>
      <c r="AA153" s="150"/>
      <c r="AB153" s="151"/>
      <c r="AC153" s="89"/>
      <c r="AD153" s="152"/>
      <c r="AE153" s="89"/>
      <c r="AF153" s="86">
        <v>0</v>
      </c>
      <c r="AG153" s="81"/>
      <c r="AH153" s="215">
        <v>2</v>
      </c>
      <c r="AI153" s="80">
        <v>2</v>
      </c>
      <c r="AJ153" s="91">
        <v>2</v>
      </c>
      <c r="AK153" s="767"/>
    </row>
    <row r="154" spans="1:37" hidden="1" x14ac:dyDescent="0.2">
      <c r="A154" s="74">
        <v>287</v>
      </c>
      <c r="B154" s="230" t="s">
        <v>630</v>
      </c>
      <c r="C154" s="221" t="s">
        <v>631</v>
      </c>
      <c r="D154" s="220" t="s">
        <v>81</v>
      </c>
      <c r="E154" s="215" t="s">
        <v>38</v>
      </c>
      <c r="F154" s="149"/>
      <c r="G154" s="221"/>
      <c r="H154" s="87"/>
      <c r="I154" s="78">
        <v>0</v>
      </c>
      <c r="J154" s="81"/>
      <c r="K154" s="87"/>
      <c r="L154" s="80">
        <v>0</v>
      </c>
      <c r="M154" s="81"/>
      <c r="N154" s="221"/>
      <c r="O154" s="221"/>
      <c r="P154" s="82">
        <v>0</v>
      </c>
      <c r="Q154" s="81"/>
      <c r="R154" s="221"/>
      <c r="S154" s="215"/>
      <c r="T154" s="83">
        <v>0</v>
      </c>
      <c r="U154" s="81"/>
      <c r="V154" s="87"/>
      <c r="W154" s="86">
        <v>0</v>
      </c>
      <c r="X154" s="81"/>
      <c r="Y154" s="87"/>
      <c r="Z154" s="88">
        <v>0</v>
      </c>
      <c r="AA154" s="150"/>
      <c r="AB154" s="151"/>
      <c r="AC154" s="89"/>
      <c r="AD154" s="152"/>
      <c r="AE154" s="89"/>
      <c r="AF154" s="86">
        <v>0</v>
      </c>
      <c r="AG154" s="81"/>
      <c r="AH154" s="215">
        <v>2</v>
      </c>
      <c r="AI154" s="80">
        <v>2</v>
      </c>
      <c r="AJ154" s="91">
        <v>2</v>
      </c>
      <c r="AK154" s="767"/>
    </row>
    <row r="155" spans="1:37" ht="36" hidden="1" x14ac:dyDescent="0.2">
      <c r="A155" s="74">
        <v>288</v>
      </c>
      <c r="B155" s="230" t="s">
        <v>632</v>
      </c>
      <c r="C155" s="221" t="s">
        <v>102</v>
      </c>
      <c r="D155" s="220" t="s">
        <v>633</v>
      </c>
      <c r="E155" s="215" t="s">
        <v>30</v>
      </c>
      <c r="F155" s="155"/>
      <c r="G155" s="103"/>
      <c r="H155" s="110">
        <v>2</v>
      </c>
      <c r="I155" s="78">
        <v>2</v>
      </c>
      <c r="J155" s="102"/>
      <c r="K155" s="110"/>
      <c r="L155" s="80">
        <v>0</v>
      </c>
      <c r="M155" s="81"/>
      <c r="N155" s="221"/>
      <c r="O155" s="221"/>
      <c r="P155" s="82">
        <v>0</v>
      </c>
      <c r="Q155" s="81"/>
      <c r="R155" s="221"/>
      <c r="S155" s="215"/>
      <c r="T155" s="83">
        <v>0</v>
      </c>
      <c r="U155" s="102"/>
      <c r="V155" s="110"/>
      <c r="W155" s="86">
        <v>0</v>
      </c>
      <c r="X155" s="81"/>
      <c r="Y155" s="87"/>
      <c r="Z155" s="88">
        <v>0</v>
      </c>
      <c r="AA155" s="156"/>
      <c r="AB155" s="157"/>
      <c r="AC155" s="89"/>
      <c r="AD155" s="158"/>
      <c r="AE155" s="89"/>
      <c r="AF155" s="86">
        <v>0</v>
      </c>
      <c r="AG155" s="102"/>
      <c r="AH155" s="105"/>
      <c r="AI155" s="80">
        <v>0</v>
      </c>
      <c r="AJ155" s="91">
        <v>2</v>
      </c>
      <c r="AK155" s="767"/>
    </row>
    <row r="156" spans="1:37" hidden="1" x14ac:dyDescent="0.2">
      <c r="A156" s="92">
        <v>289</v>
      </c>
      <c r="B156" s="231" t="s">
        <v>634</v>
      </c>
      <c r="C156" s="223" t="s">
        <v>635</v>
      </c>
      <c r="D156" s="222" t="s">
        <v>81</v>
      </c>
      <c r="E156" s="224" t="s">
        <v>38</v>
      </c>
      <c r="F156" s="149"/>
      <c r="G156" s="221"/>
      <c r="H156" s="87"/>
      <c r="I156" s="78">
        <v>0</v>
      </c>
      <c r="J156" s="81"/>
      <c r="K156" s="87"/>
      <c r="L156" s="80">
        <v>0</v>
      </c>
      <c r="M156" s="81"/>
      <c r="N156" s="221"/>
      <c r="O156" s="221"/>
      <c r="P156" s="82">
        <v>0</v>
      </c>
      <c r="Q156" s="81"/>
      <c r="R156" s="221"/>
      <c r="S156" s="215"/>
      <c r="T156" s="83">
        <v>0</v>
      </c>
      <c r="U156" s="81"/>
      <c r="V156" s="87"/>
      <c r="W156" s="86">
        <v>0</v>
      </c>
      <c r="X156" s="81"/>
      <c r="Y156" s="87"/>
      <c r="Z156" s="88">
        <v>0</v>
      </c>
      <c r="AA156" s="150"/>
      <c r="AB156" s="151"/>
      <c r="AC156" s="89"/>
      <c r="AD156" s="152"/>
      <c r="AE156" s="89"/>
      <c r="AF156" s="86">
        <v>0</v>
      </c>
      <c r="AG156" s="81"/>
      <c r="AH156" s="215">
        <v>2</v>
      </c>
      <c r="AI156" s="80">
        <v>2</v>
      </c>
      <c r="AJ156" s="91">
        <v>2</v>
      </c>
      <c r="AK156" s="767"/>
    </row>
    <row r="157" spans="1:37" ht="24.75" hidden="1" thickBot="1" x14ac:dyDescent="0.25">
      <c r="A157" s="115">
        <v>290</v>
      </c>
      <c r="B157" s="232" t="s">
        <v>636</v>
      </c>
      <c r="C157" s="226" t="s">
        <v>637</v>
      </c>
      <c r="D157" s="225" t="s">
        <v>29</v>
      </c>
      <c r="E157" s="227" t="s">
        <v>30</v>
      </c>
      <c r="F157" s="159">
        <v>1</v>
      </c>
      <c r="G157" s="226"/>
      <c r="H157" s="160"/>
      <c r="I157" s="134">
        <v>1</v>
      </c>
      <c r="J157" s="161"/>
      <c r="K157" s="160"/>
      <c r="L157" s="136">
        <v>0</v>
      </c>
      <c r="M157" s="122">
        <v>1</v>
      </c>
      <c r="N157" s="272"/>
      <c r="O157" s="272">
        <v>1</v>
      </c>
      <c r="P157" s="123">
        <v>1</v>
      </c>
      <c r="Q157" s="122"/>
      <c r="R157" s="272"/>
      <c r="S157" s="274"/>
      <c r="T157" s="124">
        <v>0</v>
      </c>
      <c r="U157" s="161"/>
      <c r="V157" s="160"/>
      <c r="W157" s="139">
        <v>0</v>
      </c>
      <c r="X157" s="122"/>
      <c r="Y157" s="125"/>
      <c r="Z157" s="119">
        <v>0</v>
      </c>
      <c r="AA157" s="162"/>
      <c r="AB157" s="163"/>
      <c r="AC157" s="140"/>
      <c r="AD157" s="137"/>
      <c r="AE157" s="140"/>
      <c r="AF157" s="139">
        <v>0</v>
      </c>
      <c r="AG157" s="161"/>
      <c r="AH157" s="227"/>
      <c r="AI157" s="136">
        <v>0</v>
      </c>
      <c r="AJ157" s="115">
        <v>2</v>
      </c>
      <c r="AK157" s="768"/>
    </row>
    <row r="158" spans="1:37" hidden="1" x14ac:dyDescent="0.2">
      <c r="A158" s="212"/>
      <c r="B158" s="211"/>
      <c r="C158" s="212"/>
      <c r="D158" s="211"/>
      <c r="E158" s="212"/>
      <c r="F158" s="164"/>
      <c r="G158" s="164"/>
      <c r="H158" s="164"/>
      <c r="I158" s="164"/>
      <c r="J158" s="164"/>
      <c r="K158" s="164"/>
      <c r="L158" s="164"/>
      <c r="M158" s="164"/>
      <c r="N158" s="164"/>
      <c r="O158" s="164"/>
      <c r="P158" s="164"/>
      <c r="Q158" s="164"/>
      <c r="R158" s="164"/>
      <c r="S158" s="164"/>
      <c r="T158" s="164"/>
      <c r="U158" s="164"/>
      <c r="V158" s="164"/>
      <c r="W158" s="164"/>
      <c r="X158" s="164"/>
      <c r="Y158" s="164"/>
      <c r="Z158" s="164"/>
      <c r="AA158" s="164"/>
      <c r="AB158" s="164"/>
      <c r="AC158" s="164"/>
      <c r="AD158" s="164"/>
      <c r="AE158" s="164"/>
      <c r="AF158" s="164"/>
      <c r="AG158" s="164"/>
      <c r="AH158" s="164"/>
      <c r="AI158" s="164"/>
      <c r="AJ158" s="164"/>
    </row>
    <row r="159" spans="1:37" hidden="1" x14ac:dyDescent="0.2">
      <c r="G159" s="270"/>
      <c r="H159" s="270"/>
      <c r="L159" s="128"/>
      <c r="M159" s="270"/>
      <c r="N159" s="270"/>
      <c r="O159" s="128"/>
      <c r="Q159" s="270"/>
      <c r="R159" s="270"/>
      <c r="V159" s="270"/>
      <c r="X159" s="270"/>
      <c r="Z159" s="128"/>
      <c r="AA159" s="270"/>
      <c r="AB159" s="270"/>
      <c r="AD159" s="270"/>
      <c r="AE159" s="270"/>
      <c r="AF159" s="128"/>
      <c r="AI159" s="128"/>
      <c r="AJ159" s="127"/>
    </row>
    <row r="160" spans="1:37" ht="12.75" thickBot="1" x14ac:dyDescent="0.25"/>
    <row r="161" spans="1:7" ht="12.75" thickBot="1" x14ac:dyDescent="0.25">
      <c r="A161" s="801" t="s">
        <v>638</v>
      </c>
      <c r="B161" s="802"/>
      <c r="C161" s="802"/>
      <c r="D161" s="803"/>
      <c r="E161" s="772" t="s">
        <v>11</v>
      </c>
      <c r="F161" s="210"/>
      <c r="G161" s="210"/>
    </row>
    <row r="162" spans="1:7" x14ac:dyDescent="0.2">
      <c r="A162" s="804" t="s">
        <v>639</v>
      </c>
      <c r="B162" s="806" t="s">
        <v>640</v>
      </c>
      <c r="C162" s="808" t="s">
        <v>641</v>
      </c>
      <c r="D162" s="806" t="s">
        <v>642</v>
      </c>
      <c r="E162" s="773"/>
    </row>
    <row r="163" spans="1:7" ht="12.75" thickBot="1" x14ac:dyDescent="0.25">
      <c r="A163" s="805"/>
      <c r="B163" s="807"/>
      <c r="C163" s="807"/>
      <c r="D163" s="807"/>
      <c r="E163" s="774"/>
    </row>
    <row r="164" spans="1:7" ht="24" x14ac:dyDescent="0.2">
      <c r="A164" s="305">
        <v>291</v>
      </c>
      <c r="B164" s="306" t="s">
        <v>643</v>
      </c>
      <c r="C164" s="307" t="s">
        <v>644</v>
      </c>
      <c r="D164" s="308">
        <v>2</v>
      </c>
      <c r="E164" s="766" t="s">
        <v>31</v>
      </c>
    </row>
    <row r="165" spans="1:7" ht="24" x14ac:dyDescent="0.2">
      <c r="A165" s="11">
        <v>292</v>
      </c>
      <c r="B165" s="8" t="s">
        <v>645</v>
      </c>
      <c r="C165" s="9" t="s">
        <v>644</v>
      </c>
      <c r="D165" s="10">
        <v>2</v>
      </c>
      <c r="E165" s="767"/>
    </row>
    <row r="166" spans="1:7" ht="24" x14ac:dyDescent="0.2">
      <c r="A166" s="11">
        <v>293</v>
      </c>
      <c r="B166" s="8" t="s">
        <v>646</v>
      </c>
      <c r="C166" s="9" t="s">
        <v>644</v>
      </c>
      <c r="D166" s="10">
        <v>2</v>
      </c>
      <c r="E166" s="767"/>
    </row>
    <row r="167" spans="1:7" ht="24.75" thickBot="1" x14ac:dyDescent="0.25">
      <c r="A167" s="12">
        <v>294</v>
      </c>
      <c r="B167" s="13" t="s">
        <v>647</v>
      </c>
      <c r="C167" s="14" t="s">
        <v>644</v>
      </c>
      <c r="D167" s="15">
        <v>2</v>
      </c>
      <c r="E167" s="768"/>
    </row>
    <row r="168" spans="1:7" x14ac:dyDescent="0.2">
      <c r="A168" s="127"/>
      <c r="B168" s="302"/>
      <c r="C168" s="303"/>
      <c r="D168" s="304"/>
      <c r="E168" s="554"/>
    </row>
    <row r="169" spans="1:7" ht="12.75" thickBot="1" x14ac:dyDescent="0.25">
      <c r="A169" s="127"/>
      <c r="B169" s="302"/>
      <c r="C169" s="303"/>
      <c r="D169" s="304"/>
      <c r="E169" s="554"/>
    </row>
    <row r="170" spans="1:7" ht="12.75" thickBot="1" x14ac:dyDescent="0.25">
      <c r="A170" s="801" t="s">
        <v>649</v>
      </c>
      <c r="B170" s="802"/>
      <c r="C170" s="802"/>
      <c r="D170" s="803"/>
      <c r="E170" s="772" t="s">
        <v>11</v>
      </c>
    </row>
    <row r="171" spans="1:7" x14ac:dyDescent="0.2">
      <c r="A171" s="804" t="s">
        <v>639</v>
      </c>
      <c r="B171" s="806" t="s">
        <v>640</v>
      </c>
      <c r="C171" s="808" t="s">
        <v>641</v>
      </c>
      <c r="D171" s="806" t="s">
        <v>642</v>
      </c>
      <c r="E171" s="773"/>
    </row>
    <row r="172" spans="1:7" ht="12.75" thickBot="1" x14ac:dyDescent="0.25">
      <c r="A172" s="805"/>
      <c r="B172" s="807"/>
      <c r="C172" s="807"/>
      <c r="D172" s="807"/>
      <c r="E172" s="774"/>
    </row>
    <row r="173" spans="1:7" ht="24.75" thickBot="1" x14ac:dyDescent="0.25">
      <c r="A173" s="298">
        <v>295</v>
      </c>
      <c r="B173" s="299" t="s">
        <v>648</v>
      </c>
      <c r="C173" s="300" t="s">
        <v>706</v>
      </c>
      <c r="D173" s="301">
        <v>1000</v>
      </c>
      <c r="E173" s="553" t="s">
        <v>31</v>
      </c>
    </row>
    <row r="174" spans="1:7" x14ac:dyDescent="0.2">
      <c r="A174" s="166"/>
      <c r="B174" s="166"/>
      <c r="C174" s="166"/>
      <c r="D174" s="166"/>
      <c r="E174" s="166"/>
    </row>
    <row r="175" spans="1:7" x14ac:dyDescent="0.2">
      <c r="A175" s="166"/>
      <c r="B175" s="166"/>
      <c r="C175" s="166"/>
      <c r="D175" s="166"/>
      <c r="E175" s="166"/>
    </row>
    <row r="176" spans="1:7" x14ac:dyDescent="0.2">
      <c r="A176" s="166"/>
      <c r="B176" s="166"/>
      <c r="C176" s="166"/>
      <c r="D176" s="166"/>
      <c r="E176" s="166"/>
    </row>
    <row r="177" spans="1:5" ht="12.75" thickBot="1" x14ac:dyDescent="0.25">
      <c r="A177" s="166"/>
      <c r="B177" s="166"/>
      <c r="C177" s="166"/>
      <c r="D177" s="166"/>
      <c r="E177" s="166"/>
    </row>
    <row r="178" spans="1:5" ht="12.75" thickBot="1" x14ac:dyDescent="0.25">
      <c r="A178" s="838" t="s">
        <v>654</v>
      </c>
      <c r="B178" s="839"/>
      <c r="C178" s="839"/>
      <c r="D178" s="840"/>
      <c r="E178" s="772" t="s">
        <v>11</v>
      </c>
    </row>
    <row r="179" spans="1:5" x14ac:dyDescent="0.2">
      <c r="A179" s="828" t="s">
        <v>639</v>
      </c>
      <c r="B179" s="830" t="s">
        <v>640</v>
      </c>
      <c r="C179" s="832" t="s">
        <v>641</v>
      </c>
      <c r="D179" s="806" t="s">
        <v>642</v>
      </c>
      <c r="E179" s="773"/>
    </row>
    <row r="180" spans="1:5" ht="12.75" thickBot="1" x14ac:dyDescent="0.25">
      <c r="A180" s="829"/>
      <c r="B180" s="831"/>
      <c r="C180" s="831"/>
      <c r="D180" s="807"/>
      <c r="E180" s="774"/>
    </row>
    <row r="181" spans="1:5" ht="24.75" thickBot="1" x14ac:dyDescent="0.25">
      <c r="A181" s="16">
        <v>297</v>
      </c>
      <c r="B181" s="17" t="s">
        <v>710</v>
      </c>
      <c r="C181" s="14" t="s">
        <v>653</v>
      </c>
      <c r="D181" s="15">
        <v>2</v>
      </c>
      <c r="E181" s="555" t="s">
        <v>31</v>
      </c>
    </row>
  </sheetData>
  <mergeCells count="208">
    <mergeCell ref="A3:E4"/>
    <mergeCell ref="F3:I4"/>
    <mergeCell ref="J3:L4"/>
    <mergeCell ref="M3:O3"/>
    <mergeCell ref="P3:P5"/>
    <mergeCell ref="Q3:S3"/>
    <mergeCell ref="T3:T5"/>
    <mergeCell ref="U3:W4"/>
    <mergeCell ref="X3:Y3"/>
    <mergeCell ref="Z3:Z5"/>
    <mergeCell ref="AA3:AE3"/>
    <mergeCell ref="AF3:AF5"/>
    <mergeCell ref="AG3:AI4"/>
    <mergeCell ref="AJ3:AJ5"/>
    <mergeCell ref="M4:O4"/>
    <mergeCell ref="Q4:S4"/>
    <mergeCell ref="X4:Y4"/>
    <mergeCell ref="AA4:AC4"/>
    <mergeCell ref="AD4:AE4"/>
    <mergeCell ref="A19:E20"/>
    <mergeCell ref="F19:I20"/>
    <mergeCell ref="J19:L20"/>
    <mergeCell ref="M19:O19"/>
    <mergeCell ref="P19:P21"/>
    <mergeCell ref="Q19:S19"/>
    <mergeCell ref="T19:T21"/>
    <mergeCell ref="U19:W20"/>
    <mergeCell ref="X19:Y19"/>
    <mergeCell ref="Z19:Z21"/>
    <mergeCell ref="AA19:AE19"/>
    <mergeCell ref="AF19:AF21"/>
    <mergeCell ref="AG19:AI20"/>
    <mergeCell ref="AJ19:AJ21"/>
    <mergeCell ref="M20:O20"/>
    <mergeCell ref="Q20:S20"/>
    <mergeCell ref="X20:Y20"/>
    <mergeCell ref="AA20:AC20"/>
    <mergeCell ref="AD20:AE20"/>
    <mergeCell ref="A29:E30"/>
    <mergeCell ref="F29:I30"/>
    <mergeCell ref="J29:L30"/>
    <mergeCell ref="M29:O29"/>
    <mergeCell ref="P29:P31"/>
    <mergeCell ref="Q29:S29"/>
    <mergeCell ref="T29:T31"/>
    <mergeCell ref="U29:W30"/>
    <mergeCell ref="X29:Y29"/>
    <mergeCell ref="Z29:Z31"/>
    <mergeCell ref="AA29:AE29"/>
    <mergeCell ref="AF29:AF31"/>
    <mergeCell ref="AG29:AI30"/>
    <mergeCell ref="AJ29:AJ31"/>
    <mergeCell ref="M30:O30"/>
    <mergeCell ref="Q30:S30"/>
    <mergeCell ref="X30:Y30"/>
    <mergeCell ref="AA30:AC30"/>
    <mergeCell ref="AD30:AE30"/>
    <mergeCell ref="A66:E67"/>
    <mergeCell ref="F66:I67"/>
    <mergeCell ref="J66:L67"/>
    <mergeCell ref="M66:O66"/>
    <mergeCell ref="P66:P68"/>
    <mergeCell ref="Q66:S66"/>
    <mergeCell ref="T66:T68"/>
    <mergeCell ref="U66:W67"/>
    <mergeCell ref="X66:Y66"/>
    <mergeCell ref="Z66:Z68"/>
    <mergeCell ref="AA66:AE66"/>
    <mergeCell ref="AF66:AF68"/>
    <mergeCell ref="AG66:AI67"/>
    <mergeCell ref="AJ66:AJ68"/>
    <mergeCell ref="M67:O67"/>
    <mergeCell ref="Q67:S67"/>
    <mergeCell ref="X67:Y67"/>
    <mergeCell ref="AA67:AC67"/>
    <mergeCell ref="AD67:AE67"/>
    <mergeCell ref="A75:E76"/>
    <mergeCell ref="F75:I76"/>
    <mergeCell ref="J75:L76"/>
    <mergeCell ref="M75:O75"/>
    <mergeCell ref="P75:P77"/>
    <mergeCell ref="Q75:S75"/>
    <mergeCell ref="T75:T77"/>
    <mergeCell ref="U75:W76"/>
    <mergeCell ref="X75:Y75"/>
    <mergeCell ref="Z75:Z77"/>
    <mergeCell ref="AA75:AE75"/>
    <mergeCell ref="AF75:AF77"/>
    <mergeCell ref="AG75:AI76"/>
    <mergeCell ref="AJ75:AJ77"/>
    <mergeCell ref="M76:O76"/>
    <mergeCell ref="Q76:S76"/>
    <mergeCell ref="X76:Y76"/>
    <mergeCell ref="AA76:AC76"/>
    <mergeCell ref="AD76:AE76"/>
    <mergeCell ref="A83:E84"/>
    <mergeCell ref="F83:I84"/>
    <mergeCell ref="J83:L84"/>
    <mergeCell ref="M83:O83"/>
    <mergeCell ref="P83:P85"/>
    <mergeCell ref="Q83:S83"/>
    <mergeCell ref="T83:T85"/>
    <mergeCell ref="U83:W84"/>
    <mergeCell ref="X83:Y83"/>
    <mergeCell ref="Z83:Z85"/>
    <mergeCell ref="AA83:AE83"/>
    <mergeCell ref="AF83:AF85"/>
    <mergeCell ref="AG83:AI84"/>
    <mergeCell ref="AJ83:AJ85"/>
    <mergeCell ref="M84:O84"/>
    <mergeCell ref="Q84:S84"/>
    <mergeCell ref="X84:Y84"/>
    <mergeCell ref="AA84:AC84"/>
    <mergeCell ref="AD84:AE84"/>
    <mergeCell ref="A97:E98"/>
    <mergeCell ref="F97:I98"/>
    <mergeCell ref="J97:L98"/>
    <mergeCell ref="M97:O97"/>
    <mergeCell ref="P97:P99"/>
    <mergeCell ref="Q97:S97"/>
    <mergeCell ref="T97:T99"/>
    <mergeCell ref="U97:W98"/>
    <mergeCell ref="X97:Y97"/>
    <mergeCell ref="Z97:Z99"/>
    <mergeCell ref="AA97:AE97"/>
    <mergeCell ref="AF97:AF99"/>
    <mergeCell ref="AG97:AI98"/>
    <mergeCell ref="AJ97:AJ99"/>
    <mergeCell ref="M98:O98"/>
    <mergeCell ref="Q98:S98"/>
    <mergeCell ref="X98:Y98"/>
    <mergeCell ref="AA98:AC98"/>
    <mergeCell ref="AD98:AE98"/>
    <mergeCell ref="A161:D161"/>
    <mergeCell ref="AJ113:AJ115"/>
    <mergeCell ref="M114:O114"/>
    <mergeCell ref="Q114:S114"/>
    <mergeCell ref="X114:Y114"/>
    <mergeCell ref="AA114:AC114"/>
    <mergeCell ref="AD114:AE114"/>
    <mergeCell ref="A113:E114"/>
    <mergeCell ref="F113:I114"/>
    <mergeCell ref="J113:L114"/>
    <mergeCell ref="M113:O113"/>
    <mergeCell ref="P113:P115"/>
    <mergeCell ref="Q113:S113"/>
    <mergeCell ref="T113:T115"/>
    <mergeCell ref="U113:W114"/>
    <mergeCell ref="X113:Y113"/>
    <mergeCell ref="A131:E132"/>
    <mergeCell ref="F131:I132"/>
    <mergeCell ref="Z113:Z115"/>
    <mergeCell ref="AA113:AE113"/>
    <mergeCell ref="AF113:AF115"/>
    <mergeCell ref="AG113:AI114"/>
    <mergeCell ref="AA131:AE131"/>
    <mergeCell ref="AF131:AF133"/>
    <mergeCell ref="AG131:AI132"/>
    <mergeCell ref="J131:L132"/>
    <mergeCell ref="AJ131:AJ133"/>
    <mergeCell ref="M132:O132"/>
    <mergeCell ref="Q132:S132"/>
    <mergeCell ref="X132:Y132"/>
    <mergeCell ref="AA132:AC132"/>
    <mergeCell ref="AD132:AE132"/>
    <mergeCell ref="M131:O131"/>
    <mergeCell ref="P131:P133"/>
    <mergeCell ref="Q131:S131"/>
    <mergeCell ref="T131:T133"/>
    <mergeCell ref="U131:W132"/>
    <mergeCell ref="X131:Y131"/>
    <mergeCell ref="Z131:Z133"/>
    <mergeCell ref="A179:A180"/>
    <mergeCell ref="B179:B180"/>
    <mergeCell ref="C179:C180"/>
    <mergeCell ref="D179:D180"/>
    <mergeCell ref="A178:D178"/>
    <mergeCell ref="A170:D170"/>
    <mergeCell ref="E170:E172"/>
    <mergeCell ref="A171:A172"/>
    <mergeCell ref="B171:B172"/>
    <mergeCell ref="C171:C172"/>
    <mergeCell ref="D171:D172"/>
    <mergeCell ref="A162:A163"/>
    <mergeCell ref="B162:B163"/>
    <mergeCell ref="C162:C163"/>
    <mergeCell ref="D162:D163"/>
    <mergeCell ref="AK3:AK5"/>
    <mergeCell ref="AK6:AK15"/>
    <mergeCell ref="AK19:AK21"/>
    <mergeCell ref="AK78:AK79"/>
    <mergeCell ref="AK83:AK85"/>
    <mergeCell ref="AK86:AK93"/>
    <mergeCell ref="AK97:AK99"/>
    <mergeCell ref="AK100:AK109"/>
    <mergeCell ref="AK113:AK115"/>
    <mergeCell ref="AK22:AK25"/>
    <mergeCell ref="AK29:AK31"/>
    <mergeCell ref="AK32:AK62"/>
    <mergeCell ref="AK66:AK68"/>
    <mergeCell ref="AK69:AK71"/>
    <mergeCell ref="AK75:AK77"/>
    <mergeCell ref="AK116:AK127"/>
    <mergeCell ref="AK131:AK133"/>
    <mergeCell ref="AK134:AK157"/>
    <mergeCell ref="E161:E163"/>
    <mergeCell ref="E178:E180"/>
    <mergeCell ref="E164:E16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Z394"/>
  <sheetViews>
    <sheetView topLeftCell="A382" workbookViewId="0">
      <selection activeCell="G380" sqref="G380"/>
    </sheetView>
  </sheetViews>
  <sheetFormatPr baseColWidth="10" defaultRowHeight="12" x14ac:dyDescent="0.2"/>
  <cols>
    <col min="1" max="1" width="11.42578125" style="167"/>
    <col min="2" max="2" width="49.5703125" style="167" customWidth="1"/>
    <col min="3" max="3" width="13.42578125" style="167" customWidth="1"/>
    <col min="4" max="4" width="22.28515625" style="167" customWidth="1"/>
    <col min="5" max="5" width="16.42578125" style="167" customWidth="1"/>
    <col min="6" max="6" width="16.28515625" style="167" customWidth="1"/>
    <col min="7" max="9" width="14.5703125" style="167" customWidth="1"/>
    <col min="10" max="10" width="17.5703125" style="167" customWidth="1"/>
    <col min="11" max="11" width="17.7109375" style="167" customWidth="1"/>
    <col min="12" max="36" width="14.5703125" style="167" customWidth="1"/>
    <col min="37" max="37" width="13.5703125" style="167" customWidth="1"/>
    <col min="38" max="38" width="15.85546875" style="167" customWidth="1"/>
    <col min="39" max="39" width="11.140625" style="167" customWidth="1"/>
    <col min="40" max="40" width="12.85546875" style="167" customWidth="1"/>
    <col min="41" max="41" width="12.140625" style="167" customWidth="1"/>
    <col min="42" max="42" width="18" style="167" customWidth="1"/>
    <col min="43" max="43" width="21.5703125" style="167" customWidth="1"/>
    <col min="44" max="44" width="28.42578125" style="167" customWidth="1"/>
    <col min="45" max="45" width="20.5703125" style="167" customWidth="1"/>
    <col min="46" max="46" width="18.7109375" style="167" customWidth="1"/>
    <col min="47" max="48" width="19.28515625" style="167" customWidth="1"/>
    <col min="49" max="49" width="22.5703125" style="167" customWidth="1"/>
    <col min="50" max="50" width="11.42578125" style="167"/>
    <col min="51" max="51" width="23.42578125" style="167" customWidth="1"/>
    <col min="52" max="52" width="24" style="167" customWidth="1"/>
    <col min="53" max="16384" width="11.42578125" style="167"/>
  </cols>
  <sheetData>
    <row r="1" spans="1:52" ht="15.75" customHeight="1" thickBot="1" x14ac:dyDescent="0.25">
      <c r="A1" s="814" t="s">
        <v>0</v>
      </c>
      <c r="B1" s="815"/>
      <c r="C1" s="815"/>
      <c r="D1" s="815"/>
      <c r="E1" s="815"/>
      <c r="F1" s="866" t="s">
        <v>1</v>
      </c>
      <c r="G1" s="867"/>
      <c r="H1" s="867"/>
      <c r="I1" s="868"/>
      <c r="J1" s="853" t="s">
        <v>2</v>
      </c>
      <c r="K1" s="853"/>
      <c r="L1" s="854"/>
      <c r="M1" s="901" t="s">
        <v>3</v>
      </c>
      <c r="N1" s="902"/>
      <c r="O1" s="902"/>
      <c r="P1" s="775" t="s">
        <v>4</v>
      </c>
      <c r="Q1" s="903" t="s">
        <v>5</v>
      </c>
      <c r="R1" s="885"/>
      <c r="S1" s="904"/>
      <c r="T1" s="775" t="s">
        <v>4</v>
      </c>
      <c r="U1" s="862" t="s">
        <v>6</v>
      </c>
      <c r="V1" s="862"/>
      <c r="W1" s="863"/>
      <c r="X1" s="905" t="s">
        <v>7</v>
      </c>
      <c r="Y1" s="906"/>
      <c r="Z1" s="775" t="s">
        <v>4</v>
      </c>
      <c r="AA1" s="907" t="s">
        <v>8</v>
      </c>
      <c r="AB1" s="908"/>
      <c r="AC1" s="908"/>
      <c r="AD1" s="908"/>
      <c r="AE1" s="909"/>
      <c r="AF1" s="775" t="s">
        <v>4</v>
      </c>
      <c r="AG1" s="877" t="s">
        <v>9</v>
      </c>
      <c r="AH1" s="877"/>
      <c r="AI1" s="878"/>
      <c r="AJ1" s="881" t="s">
        <v>10</v>
      </c>
    </row>
    <row r="2" spans="1:52" ht="24.75" thickBot="1" x14ac:dyDescent="0.25">
      <c r="A2" s="816"/>
      <c r="B2" s="817"/>
      <c r="C2" s="817"/>
      <c r="D2" s="817"/>
      <c r="E2" s="817"/>
      <c r="F2" s="869"/>
      <c r="G2" s="870"/>
      <c r="H2" s="870"/>
      <c r="I2" s="871"/>
      <c r="J2" s="855"/>
      <c r="K2" s="855"/>
      <c r="L2" s="856"/>
      <c r="M2" s="883" t="s">
        <v>12</v>
      </c>
      <c r="N2" s="883"/>
      <c r="O2" s="884"/>
      <c r="P2" s="776"/>
      <c r="Q2" s="885" t="s">
        <v>13</v>
      </c>
      <c r="R2" s="885"/>
      <c r="S2" s="885"/>
      <c r="T2" s="776"/>
      <c r="U2" s="864"/>
      <c r="V2" s="864"/>
      <c r="W2" s="865"/>
      <c r="X2" s="886" t="s">
        <v>14</v>
      </c>
      <c r="Y2" s="886"/>
      <c r="Z2" s="776"/>
      <c r="AA2" s="887" t="s">
        <v>15</v>
      </c>
      <c r="AB2" s="887"/>
      <c r="AC2" s="888"/>
      <c r="AD2" s="887" t="s">
        <v>16</v>
      </c>
      <c r="AE2" s="887"/>
      <c r="AF2" s="776"/>
      <c r="AG2" s="879"/>
      <c r="AH2" s="879"/>
      <c r="AI2" s="880"/>
      <c r="AJ2" s="882"/>
      <c r="AK2" s="3" t="s">
        <v>659</v>
      </c>
      <c r="AL2" s="18" t="s">
        <v>660</v>
      </c>
      <c r="AM2" s="22" t="s">
        <v>661</v>
      </c>
      <c r="AN2" s="23" t="s">
        <v>662</v>
      </c>
      <c r="AO2" s="25" t="s">
        <v>663</v>
      </c>
      <c r="AP2" s="38" t="s">
        <v>664</v>
      </c>
      <c r="AQ2" s="487" t="s">
        <v>665</v>
      </c>
      <c r="AR2" s="488" t="s">
        <v>666</v>
      </c>
      <c r="AY2" s="489" t="s">
        <v>667</v>
      </c>
      <c r="AZ2" s="557">
        <f>AW4+AW94+AW197+AW207+AW223+AW233+AW270+AW279+AW287+AW301+AW317+AW335+AW392+K386+K380+L365+L374</f>
        <v>1751501015</v>
      </c>
    </row>
    <row r="3" spans="1:52" ht="36.75" thickBot="1" x14ac:dyDescent="0.25">
      <c r="A3" s="237" t="s">
        <v>17</v>
      </c>
      <c r="B3" s="238" t="s">
        <v>18</v>
      </c>
      <c r="C3" s="238" t="s">
        <v>19</v>
      </c>
      <c r="D3" s="238" t="s">
        <v>20</v>
      </c>
      <c r="E3" s="239" t="s">
        <v>21</v>
      </c>
      <c r="F3" s="52" t="s">
        <v>23</v>
      </c>
      <c r="G3" s="53" t="s">
        <v>24</v>
      </c>
      <c r="H3" s="54" t="s">
        <v>25</v>
      </c>
      <c r="I3" s="55" t="s">
        <v>4</v>
      </c>
      <c r="J3" s="53" t="s">
        <v>23</v>
      </c>
      <c r="K3" s="54" t="s">
        <v>25</v>
      </c>
      <c r="L3" s="55" t="s">
        <v>4</v>
      </c>
      <c r="M3" s="56" t="s">
        <v>23</v>
      </c>
      <c r="N3" s="56" t="s">
        <v>25</v>
      </c>
      <c r="O3" s="57" t="s">
        <v>26</v>
      </c>
      <c r="P3" s="776"/>
      <c r="Q3" s="56" t="s">
        <v>23</v>
      </c>
      <c r="R3" s="56" t="s">
        <v>25</v>
      </c>
      <c r="S3" s="57" t="s">
        <v>26</v>
      </c>
      <c r="T3" s="776"/>
      <c r="U3" s="53" t="s">
        <v>23</v>
      </c>
      <c r="V3" s="54" t="s">
        <v>25</v>
      </c>
      <c r="W3" s="55" t="s">
        <v>4</v>
      </c>
      <c r="X3" s="58" t="s">
        <v>25</v>
      </c>
      <c r="Y3" s="59" t="s">
        <v>26</v>
      </c>
      <c r="Z3" s="776"/>
      <c r="AA3" s="53" t="s">
        <v>23</v>
      </c>
      <c r="AB3" s="53" t="s">
        <v>25</v>
      </c>
      <c r="AC3" s="53" t="s">
        <v>26</v>
      </c>
      <c r="AD3" s="53" t="s">
        <v>23</v>
      </c>
      <c r="AE3" s="54" t="s">
        <v>26</v>
      </c>
      <c r="AF3" s="841"/>
      <c r="AG3" s="53" t="s">
        <v>23</v>
      </c>
      <c r="AH3" s="54" t="s">
        <v>25</v>
      </c>
      <c r="AI3" s="55" t="s">
        <v>4</v>
      </c>
      <c r="AJ3" s="882"/>
      <c r="AK3" s="3" t="s">
        <v>668</v>
      </c>
      <c r="AL3" s="21" t="s">
        <v>669</v>
      </c>
      <c r="AM3" s="5" t="s">
        <v>670</v>
      </c>
      <c r="AN3" s="2" t="s">
        <v>670</v>
      </c>
      <c r="AO3" s="24" t="s">
        <v>670</v>
      </c>
      <c r="AP3" s="39" t="s">
        <v>670</v>
      </c>
      <c r="AQ3" s="26" t="s">
        <v>671</v>
      </c>
      <c r="AR3" s="27" t="s">
        <v>672</v>
      </c>
      <c r="AS3" s="490" t="s">
        <v>673</v>
      </c>
      <c r="AT3" s="491" t="s">
        <v>674</v>
      </c>
      <c r="AU3" s="492" t="s">
        <v>675</v>
      </c>
      <c r="AV3" s="493" t="s">
        <v>676</v>
      </c>
      <c r="AW3" s="494" t="s">
        <v>677</v>
      </c>
    </row>
    <row r="4" spans="1:52" ht="24" x14ac:dyDescent="0.2">
      <c r="A4" s="60">
        <v>1</v>
      </c>
      <c r="B4" s="255" t="s">
        <v>27</v>
      </c>
      <c r="C4" s="256" t="s">
        <v>28</v>
      </c>
      <c r="D4" s="256" t="s">
        <v>29</v>
      </c>
      <c r="E4" s="257" t="s">
        <v>30</v>
      </c>
      <c r="F4" s="61"/>
      <c r="G4" s="62"/>
      <c r="H4" s="63"/>
      <c r="I4" s="64">
        <f>SUM(F4:H4)</f>
        <v>0</v>
      </c>
      <c r="J4" s="65"/>
      <c r="K4" s="63"/>
      <c r="L4" s="66">
        <f>SUM(J4:K4)</f>
        <v>0</v>
      </c>
      <c r="M4" s="67"/>
      <c r="N4" s="234">
        <v>1</v>
      </c>
      <c r="O4" s="234">
        <f>SUM(M4:N4)</f>
        <v>1</v>
      </c>
      <c r="P4" s="68">
        <f>SUM(M4:N4)</f>
        <v>1</v>
      </c>
      <c r="Q4" s="67"/>
      <c r="R4" s="234"/>
      <c r="S4" s="275"/>
      <c r="T4" s="69">
        <f>SUM(Q4:R4)</f>
        <v>0</v>
      </c>
      <c r="U4" s="65"/>
      <c r="V4" s="63"/>
      <c r="W4" s="64">
        <f>SUM(U4:V4)</f>
        <v>0</v>
      </c>
      <c r="X4" s="67"/>
      <c r="Y4" s="70"/>
      <c r="Z4" s="71">
        <f>Y4</f>
        <v>0</v>
      </c>
      <c r="AA4" s="61"/>
      <c r="AB4" s="62"/>
      <c r="AC4" s="72"/>
      <c r="AD4" s="65"/>
      <c r="AE4" s="72"/>
      <c r="AF4" s="64">
        <f>AC4+AE4</f>
        <v>0</v>
      </c>
      <c r="AG4" s="65"/>
      <c r="AH4" s="72"/>
      <c r="AI4" s="66">
        <f>SUM(AG4:AH4)</f>
        <v>0</v>
      </c>
      <c r="AJ4" s="73">
        <f>AI4+AF4+Z4+W4+T4+P4+L4+I4</f>
        <v>1</v>
      </c>
      <c r="AK4" s="28">
        <v>999600</v>
      </c>
      <c r="AL4" s="495">
        <v>1561280</v>
      </c>
      <c r="AM4" s="335"/>
      <c r="AN4" s="336">
        <v>1460130</v>
      </c>
      <c r="AO4" s="19"/>
      <c r="AP4" s="41"/>
      <c r="AQ4" s="496">
        <v>1185603.1100000001</v>
      </c>
      <c r="AR4" s="497">
        <v>1874659.93</v>
      </c>
      <c r="AS4" s="498">
        <f>ROUND(GEOMEAN(AK4:AR4),0)</f>
        <v>1383286</v>
      </c>
      <c r="AT4" s="498">
        <f>ROUND(HARMEAN(AK4:AR4),0)</f>
        <v>1350383</v>
      </c>
      <c r="AU4" s="499">
        <v>1383286</v>
      </c>
      <c r="AV4" s="500">
        <f t="shared" ref="AV4:AV67" si="0">AU4*AJ4</f>
        <v>1383286</v>
      </c>
      <c r="AW4" s="889">
        <f>SUM(AV4:AV88)</f>
        <v>326488289</v>
      </c>
      <c r="AY4" s="501"/>
      <c r="AZ4" s="502"/>
    </row>
    <row r="5" spans="1:52" ht="24" x14ac:dyDescent="0.2">
      <c r="A5" s="74">
        <v>2</v>
      </c>
      <c r="B5" s="228" t="s">
        <v>32</v>
      </c>
      <c r="C5" s="213" t="s">
        <v>33</v>
      </c>
      <c r="D5" s="213" t="s">
        <v>34</v>
      </c>
      <c r="E5" s="216" t="s">
        <v>30</v>
      </c>
      <c r="F5" s="75"/>
      <c r="G5" s="76"/>
      <c r="H5" s="77">
        <v>1</v>
      </c>
      <c r="I5" s="78">
        <f>SUM(F5:H5)</f>
        <v>1</v>
      </c>
      <c r="J5" s="79"/>
      <c r="K5" s="77"/>
      <c r="L5" s="80">
        <f t="shared" ref="L5:L68" si="1">SUM(J5:K5)</f>
        <v>0</v>
      </c>
      <c r="M5" s="81"/>
      <c r="N5" s="221">
        <v>1</v>
      </c>
      <c r="O5" s="221">
        <f>SUM(M5:N5)</f>
        <v>1</v>
      </c>
      <c r="P5" s="82">
        <f t="shared" ref="P5:P68" si="2">SUM(M5:N5)</f>
        <v>1</v>
      </c>
      <c r="Q5" s="81"/>
      <c r="R5" s="221"/>
      <c r="S5" s="215"/>
      <c r="T5" s="83">
        <f t="shared" ref="T5:T68" si="3">SUM(Q5:R5)</f>
        <v>0</v>
      </c>
      <c r="U5" s="84"/>
      <c r="V5" s="85"/>
      <c r="W5" s="86">
        <f t="shared" ref="W5:W68" si="4">SUM(U5:V5)</f>
        <v>0</v>
      </c>
      <c r="X5" s="81"/>
      <c r="Y5" s="87"/>
      <c r="Z5" s="88">
        <f t="shared" ref="Z5:Z68" si="5">Y5</f>
        <v>0</v>
      </c>
      <c r="AA5" s="75"/>
      <c r="AB5" s="76"/>
      <c r="AC5" s="89"/>
      <c r="AD5" s="79"/>
      <c r="AE5" s="89"/>
      <c r="AF5" s="86">
        <f t="shared" ref="AF5:AF68" si="6">AC5+AE5</f>
        <v>0</v>
      </c>
      <c r="AG5" s="79"/>
      <c r="AH5" s="90"/>
      <c r="AI5" s="80">
        <f t="shared" ref="AI5:AI68" si="7">SUM(AG5:AH5)</f>
        <v>0</v>
      </c>
      <c r="AJ5" s="91">
        <f t="shared" ref="AJ5:AJ68" si="8">AI5+AF5+Z5+W5+T5+P5+L5+I5</f>
        <v>2</v>
      </c>
      <c r="AK5" s="29"/>
      <c r="AL5" s="503">
        <v>1380400</v>
      </c>
      <c r="AM5" s="358"/>
      <c r="AN5" s="359">
        <v>749700</v>
      </c>
      <c r="AO5" s="6"/>
      <c r="AP5" s="40"/>
      <c r="AQ5" s="504"/>
      <c r="AR5" s="505"/>
      <c r="AS5" s="506">
        <f t="shared" ref="AS5:AS68" si="9">ROUND(GEOMEAN(AK5:AR5),0)</f>
        <v>1017293</v>
      </c>
      <c r="AT5" s="506">
        <f t="shared" ref="AT5:AT68" si="10">ROUND(HARMEAN(AK5:AR5),0)</f>
        <v>971678</v>
      </c>
      <c r="AU5" s="507">
        <v>971678</v>
      </c>
      <c r="AV5" s="508">
        <f t="shared" si="0"/>
        <v>1943356</v>
      </c>
      <c r="AW5" s="912"/>
      <c r="AY5" s="501"/>
      <c r="AZ5" s="502"/>
    </row>
    <row r="6" spans="1:52" ht="24" x14ac:dyDescent="0.2">
      <c r="A6" s="74">
        <v>3</v>
      </c>
      <c r="B6" s="228" t="s">
        <v>35</v>
      </c>
      <c r="C6" s="213" t="s">
        <v>36</v>
      </c>
      <c r="D6" s="213" t="s">
        <v>37</v>
      </c>
      <c r="E6" s="217" t="s">
        <v>38</v>
      </c>
      <c r="F6" s="75"/>
      <c r="G6" s="76"/>
      <c r="H6" s="77">
        <v>1</v>
      </c>
      <c r="I6" s="78">
        <f t="shared" ref="I6:I69" si="11">SUM(F6:H6)</f>
        <v>1</v>
      </c>
      <c r="J6" s="79"/>
      <c r="K6" s="77"/>
      <c r="L6" s="80">
        <f t="shared" si="1"/>
        <v>0</v>
      </c>
      <c r="M6" s="81"/>
      <c r="N6" s="221"/>
      <c r="O6" s="221"/>
      <c r="P6" s="82">
        <f t="shared" si="2"/>
        <v>0</v>
      </c>
      <c r="Q6" s="81"/>
      <c r="R6" s="221"/>
      <c r="S6" s="215"/>
      <c r="T6" s="83">
        <f t="shared" si="3"/>
        <v>0</v>
      </c>
      <c r="U6" s="84"/>
      <c r="V6" s="85"/>
      <c r="W6" s="86">
        <f t="shared" si="4"/>
        <v>0</v>
      </c>
      <c r="X6" s="81"/>
      <c r="Y6" s="87"/>
      <c r="Z6" s="88">
        <f t="shared" si="5"/>
        <v>0</v>
      </c>
      <c r="AA6" s="75"/>
      <c r="AB6" s="76"/>
      <c r="AC6" s="89"/>
      <c r="AD6" s="79"/>
      <c r="AE6" s="89"/>
      <c r="AF6" s="86">
        <f t="shared" si="6"/>
        <v>0</v>
      </c>
      <c r="AG6" s="79"/>
      <c r="AH6" s="90">
        <v>1</v>
      </c>
      <c r="AI6" s="80">
        <f t="shared" si="7"/>
        <v>1</v>
      </c>
      <c r="AJ6" s="91">
        <f t="shared" si="8"/>
        <v>2</v>
      </c>
      <c r="AK6" s="29">
        <v>276080</v>
      </c>
      <c r="AL6" s="503"/>
      <c r="AM6" s="358"/>
      <c r="AN6" s="359">
        <v>403410</v>
      </c>
      <c r="AO6" s="6"/>
      <c r="AP6" s="40"/>
      <c r="AQ6" s="509">
        <v>363157.71</v>
      </c>
      <c r="AR6" s="510"/>
      <c r="AS6" s="506">
        <f t="shared" si="9"/>
        <v>343262</v>
      </c>
      <c r="AT6" s="506">
        <f t="shared" si="10"/>
        <v>338806</v>
      </c>
      <c r="AU6" s="511">
        <v>343262</v>
      </c>
      <c r="AV6" s="508">
        <f t="shared" si="0"/>
        <v>686524</v>
      </c>
      <c r="AW6" s="912"/>
      <c r="AY6" s="501"/>
      <c r="AZ6" s="502"/>
    </row>
    <row r="7" spans="1:52" ht="24" x14ac:dyDescent="0.2">
      <c r="A7" s="92">
        <v>4</v>
      </c>
      <c r="B7" s="228" t="s">
        <v>39</v>
      </c>
      <c r="C7" s="213" t="s">
        <v>40</v>
      </c>
      <c r="D7" s="213" t="s">
        <v>41</v>
      </c>
      <c r="E7" s="217" t="s">
        <v>38</v>
      </c>
      <c r="F7" s="75"/>
      <c r="G7" s="76"/>
      <c r="H7" s="77">
        <v>1</v>
      </c>
      <c r="I7" s="78">
        <f t="shared" si="11"/>
        <v>1</v>
      </c>
      <c r="J7" s="79"/>
      <c r="K7" s="77"/>
      <c r="L7" s="80">
        <f t="shared" si="1"/>
        <v>0</v>
      </c>
      <c r="M7" s="81"/>
      <c r="N7" s="221">
        <v>1</v>
      </c>
      <c r="O7" s="221">
        <f t="shared" ref="O7:O13" si="12">SUM(M7:N7)</f>
        <v>1</v>
      </c>
      <c r="P7" s="82">
        <f t="shared" si="2"/>
        <v>1</v>
      </c>
      <c r="Q7" s="81"/>
      <c r="R7" s="221">
        <v>2</v>
      </c>
      <c r="S7" s="215">
        <f>SUM(Q7:R7)</f>
        <v>2</v>
      </c>
      <c r="T7" s="83">
        <f t="shared" si="3"/>
        <v>2</v>
      </c>
      <c r="U7" s="84"/>
      <c r="V7" s="85"/>
      <c r="W7" s="86">
        <f t="shared" si="4"/>
        <v>0</v>
      </c>
      <c r="X7" s="81"/>
      <c r="Y7" s="87"/>
      <c r="Z7" s="88">
        <f t="shared" si="5"/>
        <v>0</v>
      </c>
      <c r="AA7" s="75"/>
      <c r="AB7" s="76"/>
      <c r="AC7" s="89"/>
      <c r="AD7" s="79"/>
      <c r="AE7" s="89"/>
      <c r="AF7" s="86">
        <f t="shared" si="6"/>
        <v>0</v>
      </c>
      <c r="AG7" s="79"/>
      <c r="AH7" s="90"/>
      <c r="AI7" s="80">
        <f t="shared" si="7"/>
        <v>0</v>
      </c>
      <c r="AJ7" s="91">
        <f t="shared" si="8"/>
        <v>4</v>
      </c>
      <c r="AK7" s="29">
        <v>1798693</v>
      </c>
      <c r="AL7" s="503"/>
      <c r="AM7" s="358"/>
      <c r="AN7" s="359">
        <v>2626330</v>
      </c>
      <c r="AO7" s="6"/>
      <c r="AP7" s="40"/>
      <c r="AQ7" s="509">
        <v>1961763.71</v>
      </c>
      <c r="AR7" s="512">
        <v>2727620.93</v>
      </c>
      <c r="AS7" s="506">
        <f t="shared" si="9"/>
        <v>2242251</v>
      </c>
      <c r="AT7" s="506">
        <f t="shared" si="10"/>
        <v>2206186</v>
      </c>
      <c r="AU7" s="511">
        <v>2242251</v>
      </c>
      <c r="AV7" s="508">
        <f t="shared" si="0"/>
        <v>8969004</v>
      </c>
      <c r="AW7" s="912"/>
      <c r="AY7" s="501"/>
      <c r="AZ7" s="502"/>
    </row>
    <row r="8" spans="1:52" ht="24" x14ac:dyDescent="0.2">
      <c r="A8" s="74">
        <v>5</v>
      </c>
      <c r="B8" s="228" t="s">
        <v>42</v>
      </c>
      <c r="C8" s="213" t="s">
        <v>43</v>
      </c>
      <c r="D8" s="213" t="s">
        <v>44</v>
      </c>
      <c r="E8" s="217" t="s">
        <v>30</v>
      </c>
      <c r="F8" s="75"/>
      <c r="G8" s="76"/>
      <c r="H8" s="77">
        <v>1</v>
      </c>
      <c r="I8" s="78">
        <f t="shared" si="11"/>
        <v>1</v>
      </c>
      <c r="J8" s="79"/>
      <c r="K8" s="77"/>
      <c r="L8" s="80">
        <f t="shared" si="1"/>
        <v>0</v>
      </c>
      <c r="M8" s="81"/>
      <c r="N8" s="221">
        <v>2</v>
      </c>
      <c r="O8" s="221">
        <f t="shared" si="12"/>
        <v>2</v>
      </c>
      <c r="P8" s="82">
        <f t="shared" si="2"/>
        <v>2</v>
      </c>
      <c r="Q8" s="81"/>
      <c r="R8" s="221"/>
      <c r="S8" s="215"/>
      <c r="T8" s="83">
        <f t="shared" si="3"/>
        <v>0</v>
      </c>
      <c r="U8" s="84"/>
      <c r="V8" s="85"/>
      <c r="W8" s="86">
        <f t="shared" si="4"/>
        <v>0</v>
      </c>
      <c r="X8" s="81"/>
      <c r="Y8" s="87"/>
      <c r="Z8" s="88">
        <f t="shared" si="5"/>
        <v>0</v>
      </c>
      <c r="AA8" s="75"/>
      <c r="AB8" s="76"/>
      <c r="AC8" s="89"/>
      <c r="AD8" s="79"/>
      <c r="AE8" s="89"/>
      <c r="AF8" s="86">
        <f t="shared" si="6"/>
        <v>0</v>
      </c>
      <c r="AG8" s="79"/>
      <c r="AH8" s="90"/>
      <c r="AI8" s="80">
        <f t="shared" si="7"/>
        <v>0</v>
      </c>
      <c r="AJ8" s="91">
        <f t="shared" si="8"/>
        <v>3</v>
      </c>
      <c r="AK8" s="29">
        <v>556920</v>
      </c>
      <c r="AL8" s="503">
        <v>1284605</v>
      </c>
      <c r="AM8" s="358"/>
      <c r="AN8" s="359">
        <v>813960</v>
      </c>
      <c r="AO8" s="6"/>
      <c r="AP8" s="40"/>
      <c r="AQ8" s="509">
        <v>789511.97</v>
      </c>
      <c r="AR8" s="510"/>
      <c r="AS8" s="506">
        <f t="shared" si="9"/>
        <v>823438</v>
      </c>
      <c r="AT8" s="506">
        <f t="shared" si="10"/>
        <v>789078</v>
      </c>
      <c r="AU8" s="507">
        <v>789078</v>
      </c>
      <c r="AV8" s="508">
        <f t="shared" si="0"/>
        <v>2367234</v>
      </c>
      <c r="AW8" s="912"/>
      <c r="AY8" s="501"/>
      <c r="AZ8" s="502"/>
    </row>
    <row r="9" spans="1:52" ht="24" x14ac:dyDescent="0.2">
      <c r="A9" s="74">
        <v>6</v>
      </c>
      <c r="B9" s="228" t="s">
        <v>45</v>
      </c>
      <c r="C9" s="213" t="s">
        <v>46</v>
      </c>
      <c r="D9" s="213" t="s">
        <v>29</v>
      </c>
      <c r="E9" s="217" t="s">
        <v>30</v>
      </c>
      <c r="F9" s="75"/>
      <c r="G9" s="76"/>
      <c r="H9" s="77">
        <v>1</v>
      </c>
      <c r="I9" s="78">
        <f t="shared" si="11"/>
        <v>1</v>
      </c>
      <c r="J9" s="79"/>
      <c r="K9" s="77">
        <v>2</v>
      </c>
      <c r="L9" s="80">
        <f t="shared" si="1"/>
        <v>2</v>
      </c>
      <c r="M9" s="81"/>
      <c r="N9" s="221">
        <v>1</v>
      </c>
      <c r="O9" s="221">
        <f t="shared" si="12"/>
        <v>1</v>
      </c>
      <c r="P9" s="82">
        <f t="shared" si="2"/>
        <v>1</v>
      </c>
      <c r="Q9" s="81"/>
      <c r="R9" s="221">
        <v>3</v>
      </c>
      <c r="S9" s="215">
        <f>SUM(Q9:R9)</f>
        <v>3</v>
      </c>
      <c r="T9" s="83">
        <f t="shared" si="3"/>
        <v>3</v>
      </c>
      <c r="U9" s="84"/>
      <c r="V9" s="85">
        <v>1</v>
      </c>
      <c r="W9" s="86">
        <f t="shared" si="4"/>
        <v>1</v>
      </c>
      <c r="X9" s="81">
        <v>1</v>
      </c>
      <c r="Y9" s="87">
        <f>SUM(X9:X9)</f>
        <v>1</v>
      </c>
      <c r="Z9" s="88">
        <f t="shared" si="5"/>
        <v>1</v>
      </c>
      <c r="AA9" s="75"/>
      <c r="AB9" s="76"/>
      <c r="AC9" s="89"/>
      <c r="AD9" s="79"/>
      <c r="AE9" s="89"/>
      <c r="AF9" s="86">
        <f t="shared" si="6"/>
        <v>0</v>
      </c>
      <c r="AG9" s="79"/>
      <c r="AH9" s="90"/>
      <c r="AI9" s="80">
        <f t="shared" si="7"/>
        <v>0</v>
      </c>
      <c r="AJ9" s="91">
        <f t="shared" si="8"/>
        <v>9</v>
      </c>
      <c r="AK9" s="29">
        <v>73780</v>
      </c>
      <c r="AL9" s="513"/>
      <c r="AM9" s="358"/>
      <c r="AN9" s="359">
        <v>108290</v>
      </c>
      <c r="AO9" s="6"/>
      <c r="AP9" s="40"/>
      <c r="AQ9" s="504"/>
      <c r="AR9" s="505"/>
      <c r="AS9" s="506">
        <f t="shared" si="9"/>
        <v>89385</v>
      </c>
      <c r="AT9" s="506">
        <f t="shared" si="10"/>
        <v>87764</v>
      </c>
      <c r="AU9" s="511">
        <v>89385</v>
      </c>
      <c r="AV9" s="508">
        <f t="shared" si="0"/>
        <v>804465</v>
      </c>
      <c r="AW9" s="912"/>
      <c r="AY9" s="501"/>
      <c r="AZ9" s="502"/>
    </row>
    <row r="10" spans="1:52" ht="24" x14ac:dyDescent="0.2">
      <c r="A10" s="92">
        <v>7</v>
      </c>
      <c r="B10" s="228" t="s">
        <v>47</v>
      </c>
      <c r="C10" s="213" t="s">
        <v>48</v>
      </c>
      <c r="D10" s="213" t="s">
        <v>29</v>
      </c>
      <c r="E10" s="217" t="s">
        <v>30</v>
      </c>
      <c r="F10" s="75"/>
      <c r="G10" s="76"/>
      <c r="H10" s="77">
        <v>1</v>
      </c>
      <c r="I10" s="78">
        <f t="shared" si="11"/>
        <v>1</v>
      </c>
      <c r="J10" s="79"/>
      <c r="K10" s="77"/>
      <c r="L10" s="80">
        <f t="shared" si="1"/>
        <v>0</v>
      </c>
      <c r="M10" s="81"/>
      <c r="N10" s="221">
        <v>1</v>
      </c>
      <c r="O10" s="221">
        <f t="shared" si="12"/>
        <v>1</v>
      </c>
      <c r="P10" s="82">
        <f t="shared" si="2"/>
        <v>1</v>
      </c>
      <c r="Q10" s="81"/>
      <c r="R10" s="221">
        <v>3</v>
      </c>
      <c r="S10" s="215">
        <f>SUM(Q10:R10)</f>
        <v>3</v>
      </c>
      <c r="T10" s="83">
        <f t="shared" si="3"/>
        <v>3</v>
      </c>
      <c r="U10" s="84"/>
      <c r="V10" s="85">
        <v>1</v>
      </c>
      <c r="W10" s="86">
        <f t="shared" si="4"/>
        <v>1</v>
      </c>
      <c r="X10" s="81">
        <v>1</v>
      </c>
      <c r="Y10" s="87">
        <f>SUM(X10:X10)</f>
        <v>1</v>
      </c>
      <c r="Z10" s="88">
        <f t="shared" si="5"/>
        <v>1</v>
      </c>
      <c r="AA10" s="75"/>
      <c r="AB10" s="76"/>
      <c r="AC10" s="89"/>
      <c r="AD10" s="79"/>
      <c r="AE10" s="89"/>
      <c r="AF10" s="86">
        <f t="shared" si="6"/>
        <v>0</v>
      </c>
      <c r="AG10" s="79"/>
      <c r="AH10" s="90">
        <v>5</v>
      </c>
      <c r="AI10" s="80">
        <f t="shared" si="7"/>
        <v>5</v>
      </c>
      <c r="AJ10" s="91">
        <f t="shared" si="8"/>
        <v>12</v>
      </c>
      <c r="AK10" s="29">
        <v>462910</v>
      </c>
      <c r="AL10" s="513"/>
      <c r="AM10" s="358"/>
      <c r="AN10" s="359">
        <v>675920</v>
      </c>
      <c r="AO10" s="6"/>
      <c r="AP10" s="40"/>
      <c r="AQ10" s="504"/>
      <c r="AR10" s="505"/>
      <c r="AS10" s="506">
        <f t="shared" si="9"/>
        <v>559366</v>
      </c>
      <c r="AT10" s="506">
        <f t="shared" si="10"/>
        <v>549494</v>
      </c>
      <c r="AU10" s="511">
        <v>559366</v>
      </c>
      <c r="AV10" s="508">
        <f t="shared" si="0"/>
        <v>6712392</v>
      </c>
      <c r="AW10" s="912"/>
      <c r="AY10" s="501"/>
      <c r="AZ10" s="502"/>
    </row>
    <row r="11" spans="1:52" ht="24" x14ac:dyDescent="0.2">
      <c r="A11" s="74">
        <v>8</v>
      </c>
      <c r="B11" s="228" t="s">
        <v>49</v>
      </c>
      <c r="C11" s="213" t="s">
        <v>50</v>
      </c>
      <c r="D11" s="213" t="s">
        <v>29</v>
      </c>
      <c r="E11" s="217" t="s">
        <v>30</v>
      </c>
      <c r="F11" s="75"/>
      <c r="G11" s="76"/>
      <c r="H11" s="77">
        <v>1</v>
      </c>
      <c r="I11" s="78">
        <f t="shared" si="11"/>
        <v>1</v>
      </c>
      <c r="J11" s="79"/>
      <c r="K11" s="77"/>
      <c r="L11" s="80">
        <f t="shared" si="1"/>
        <v>0</v>
      </c>
      <c r="M11" s="81"/>
      <c r="N11" s="221">
        <v>1</v>
      </c>
      <c r="O11" s="221">
        <f t="shared" si="12"/>
        <v>1</v>
      </c>
      <c r="P11" s="82">
        <f t="shared" si="2"/>
        <v>1</v>
      </c>
      <c r="Q11" s="81"/>
      <c r="R11" s="221">
        <v>3</v>
      </c>
      <c r="S11" s="215">
        <f>SUM(Q11:R11)</f>
        <v>3</v>
      </c>
      <c r="T11" s="83">
        <f t="shared" si="3"/>
        <v>3</v>
      </c>
      <c r="U11" s="84"/>
      <c r="V11" s="85">
        <v>1</v>
      </c>
      <c r="W11" s="86">
        <f t="shared" si="4"/>
        <v>1</v>
      </c>
      <c r="X11" s="81">
        <v>1</v>
      </c>
      <c r="Y11" s="87">
        <f>SUM(X11:X11)</f>
        <v>1</v>
      </c>
      <c r="Z11" s="88">
        <f t="shared" si="5"/>
        <v>1</v>
      </c>
      <c r="AA11" s="75"/>
      <c r="AB11" s="76"/>
      <c r="AC11" s="89"/>
      <c r="AD11" s="79"/>
      <c r="AE11" s="89"/>
      <c r="AF11" s="86">
        <f t="shared" si="6"/>
        <v>0</v>
      </c>
      <c r="AG11" s="79"/>
      <c r="AH11" s="90"/>
      <c r="AI11" s="80">
        <f t="shared" si="7"/>
        <v>0</v>
      </c>
      <c r="AJ11" s="91">
        <f t="shared" si="8"/>
        <v>7</v>
      </c>
      <c r="AK11" s="29">
        <v>462910</v>
      </c>
      <c r="AL11" s="513"/>
      <c r="AM11" s="358"/>
      <c r="AN11" s="359">
        <v>675920</v>
      </c>
      <c r="AO11" s="6"/>
      <c r="AP11" s="40"/>
      <c r="AQ11" s="504"/>
      <c r="AR11" s="505"/>
      <c r="AS11" s="506">
        <f t="shared" si="9"/>
        <v>559366</v>
      </c>
      <c r="AT11" s="506">
        <f t="shared" si="10"/>
        <v>549494</v>
      </c>
      <c r="AU11" s="511">
        <v>559366</v>
      </c>
      <c r="AV11" s="508">
        <f t="shared" si="0"/>
        <v>3915562</v>
      </c>
      <c r="AW11" s="912"/>
      <c r="AY11" s="501"/>
      <c r="AZ11" s="502"/>
    </row>
    <row r="12" spans="1:52" x14ac:dyDescent="0.2">
      <c r="A12" s="74">
        <v>9</v>
      </c>
      <c r="B12" s="228" t="s">
        <v>51</v>
      </c>
      <c r="C12" s="213" t="s">
        <v>52</v>
      </c>
      <c r="D12" s="213" t="s">
        <v>53</v>
      </c>
      <c r="E12" s="217" t="s">
        <v>38</v>
      </c>
      <c r="F12" s="75"/>
      <c r="G12" s="76"/>
      <c r="H12" s="77">
        <v>1</v>
      </c>
      <c r="I12" s="78">
        <f t="shared" si="11"/>
        <v>1</v>
      </c>
      <c r="J12" s="79"/>
      <c r="K12" s="77"/>
      <c r="L12" s="80">
        <f t="shared" si="1"/>
        <v>0</v>
      </c>
      <c r="M12" s="81"/>
      <c r="N12" s="221">
        <v>1</v>
      </c>
      <c r="O12" s="221">
        <f t="shared" si="12"/>
        <v>1</v>
      </c>
      <c r="P12" s="82">
        <f t="shared" si="2"/>
        <v>1</v>
      </c>
      <c r="Q12" s="81"/>
      <c r="R12" s="221">
        <v>1</v>
      </c>
      <c r="S12" s="215">
        <f>SUM(Q12:R12)</f>
        <v>1</v>
      </c>
      <c r="T12" s="83">
        <f t="shared" si="3"/>
        <v>1</v>
      </c>
      <c r="U12" s="84"/>
      <c r="V12" s="85"/>
      <c r="W12" s="86">
        <f t="shared" si="4"/>
        <v>0</v>
      </c>
      <c r="X12" s="81"/>
      <c r="Y12" s="87"/>
      <c r="Z12" s="88">
        <f t="shared" si="5"/>
        <v>0</v>
      </c>
      <c r="AA12" s="75"/>
      <c r="AB12" s="76"/>
      <c r="AC12" s="89"/>
      <c r="AD12" s="79"/>
      <c r="AE12" s="89"/>
      <c r="AF12" s="86">
        <f t="shared" si="6"/>
        <v>0</v>
      </c>
      <c r="AG12" s="79"/>
      <c r="AH12" s="90">
        <v>2</v>
      </c>
      <c r="AI12" s="80">
        <f t="shared" si="7"/>
        <v>2</v>
      </c>
      <c r="AJ12" s="91">
        <f t="shared" si="8"/>
        <v>5</v>
      </c>
      <c r="AK12" s="29">
        <v>373660</v>
      </c>
      <c r="AL12" s="503"/>
      <c r="AM12" s="364"/>
      <c r="AN12" s="359">
        <v>546210</v>
      </c>
      <c r="AO12" s="6"/>
      <c r="AP12" s="40"/>
      <c r="AQ12" s="509">
        <v>482430.09</v>
      </c>
      <c r="AR12" s="510"/>
      <c r="AS12" s="506">
        <f t="shared" si="9"/>
        <v>461768</v>
      </c>
      <c r="AT12" s="506">
        <f t="shared" si="10"/>
        <v>455936</v>
      </c>
      <c r="AU12" s="511">
        <v>461768</v>
      </c>
      <c r="AV12" s="508">
        <f t="shared" si="0"/>
        <v>2308840</v>
      </c>
      <c r="AW12" s="912"/>
      <c r="AY12" s="501"/>
      <c r="AZ12" s="502"/>
    </row>
    <row r="13" spans="1:52" ht="24" x14ac:dyDescent="0.2">
      <c r="A13" s="92">
        <v>10</v>
      </c>
      <c r="B13" s="228" t="s">
        <v>54</v>
      </c>
      <c r="C13" s="213" t="s">
        <v>55</v>
      </c>
      <c r="D13" s="213" t="s">
        <v>29</v>
      </c>
      <c r="E13" s="217" t="s">
        <v>30</v>
      </c>
      <c r="F13" s="75"/>
      <c r="G13" s="76"/>
      <c r="H13" s="77">
        <v>1</v>
      </c>
      <c r="I13" s="78">
        <f t="shared" si="11"/>
        <v>1</v>
      </c>
      <c r="J13" s="79"/>
      <c r="K13" s="77"/>
      <c r="L13" s="80">
        <f t="shared" si="1"/>
        <v>0</v>
      </c>
      <c r="M13" s="81"/>
      <c r="N13" s="221">
        <v>1</v>
      </c>
      <c r="O13" s="221">
        <f t="shared" si="12"/>
        <v>1</v>
      </c>
      <c r="P13" s="82">
        <f t="shared" si="2"/>
        <v>1</v>
      </c>
      <c r="Q13" s="81"/>
      <c r="R13" s="221">
        <v>3</v>
      </c>
      <c r="S13" s="215">
        <f>SUM(Q13:R13)</f>
        <v>3</v>
      </c>
      <c r="T13" s="83">
        <f t="shared" si="3"/>
        <v>3</v>
      </c>
      <c r="U13" s="84"/>
      <c r="V13" s="85"/>
      <c r="W13" s="86">
        <f t="shared" si="4"/>
        <v>0</v>
      </c>
      <c r="X13" s="81">
        <v>1</v>
      </c>
      <c r="Y13" s="87">
        <f>SUM(X13:X13)</f>
        <v>1</v>
      </c>
      <c r="Z13" s="88">
        <f t="shared" si="5"/>
        <v>1</v>
      </c>
      <c r="AA13" s="75"/>
      <c r="AB13" s="76"/>
      <c r="AC13" s="89"/>
      <c r="AD13" s="79"/>
      <c r="AE13" s="89"/>
      <c r="AF13" s="86">
        <f t="shared" si="6"/>
        <v>0</v>
      </c>
      <c r="AG13" s="79"/>
      <c r="AH13" s="90"/>
      <c r="AI13" s="80">
        <f t="shared" si="7"/>
        <v>0</v>
      </c>
      <c r="AJ13" s="91">
        <f t="shared" si="8"/>
        <v>6</v>
      </c>
      <c r="AK13" s="29"/>
      <c r="AL13" s="503">
        <v>416500</v>
      </c>
      <c r="AM13" s="358"/>
      <c r="AN13" s="359">
        <v>176120</v>
      </c>
      <c r="AO13" s="6"/>
      <c r="AP13" s="40"/>
      <c r="AQ13" s="504"/>
      <c r="AR13" s="505"/>
      <c r="AS13" s="506">
        <f t="shared" si="9"/>
        <v>270839</v>
      </c>
      <c r="AT13" s="506">
        <f t="shared" si="10"/>
        <v>247558</v>
      </c>
      <c r="AU13" s="507">
        <v>247558</v>
      </c>
      <c r="AV13" s="508">
        <f t="shared" si="0"/>
        <v>1485348</v>
      </c>
      <c r="AW13" s="912"/>
      <c r="AY13" s="501"/>
      <c r="AZ13" s="502"/>
    </row>
    <row r="14" spans="1:52" x14ac:dyDescent="0.2">
      <c r="A14" s="74">
        <v>11</v>
      </c>
      <c r="B14" s="228" t="s">
        <v>56</v>
      </c>
      <c r="C14" s="213" t="s">
        <v>57</v>
      </c>
      <c r="D14" s="213" t="s">
        <v>58</v>
      </c>
      <c r="E14" s="217" t="s">
        <v>38</v>
      </c>
      <c r="F14" s="75"/>
      <c r="G14" s="76"/>
      <c r="H14" s="77">
        <v>1</v>
      </c>
      <c r="I14" s="78">
        <f t="shared" si="11"/>
        <v>1</v>
      </c>
      <c r="J14" s="79"/>
      <c r="K14" s="77"/>
      <c r="L14" s="80">
        <f t="shared" si="1"/>
        <v>0</v>
      </c>
      <c r="M14" s="81"/>
      <c r="N14" s="221"/>
      <c r="O14" s="221"/>
      <c r="P14" s="82">
        <f t="shared" si="2"/>
        <v>0</v>
      </c>
      <c r="Q14" s="81"/>
      <c r="R14" s="221"/>
      <c r="S14" s="215"/>
      <c r="T14" s="83">
        <f t="shared" si="3"/>
        <v>0</v>
      </c>
      <c r="U14" s="84"/>
      <c r="V14" s="85"/>
      <c r="W14" s="86">
        <f t="shared" si="4"/>
        <v>0</v>
      </c>
      <c r="X14" s="81"/>
      <c r="Y14" s="87"/>
      <c r="Z14" s="88">
        <f t="shared" si="5"/>
        <v>0</v>
      </c>
      <c r="AA14" s="75"/>
      <c r="AB14" s="76"/>
      <c r="AC14" s="89"/>
      <c r="AD14" s="79"/>
      <c r="AE14" s="89"/>
      <c r="AF14" s="86">
        <f t="shared" si="6"/>
        <v>0</v>
      </c>
      <c r="AG14" s="79"/>
      <c r="AH14" s="90"/>
      <c r="AI14" s="80">
        <f t="shared" si="7"/>
        <v>0</v>
      </c>
      <c r="AJ14" s="91">
        <f t="shared" si="8"/>
        <v>1</v>
      </c>
      <c r="AK14" s="29">
        <v>152320</v>
      </c>
      <c r="AL14" s="503"/>
      <c r="AM14" s="365"/>
      <c r="AN14" s="359">
        <v>222530</v>
      </c>
      <c r="AO14" s="6"/>
      <c r="AP14" s="40"/>
      <c r="AQ14" s="509">
        <v>163777.01</v>
      </c>
      <c r="AR14" s="510"/>
      <c r="AS14" s="506">
        <f t="shared" si="9"/>
        <v>177065</v>
      </c>
      <c r="AT14" s="506">
        <f t="shared" si="10"/>
        <v>174777</v>
      </c>
      <c r="AU14" s="511">
        <v>177065</v>
      </c>
      <c r="AV14" s="508">
        <f t="shared" si="0"/>
        <v>177065</v>
      </c>
      <c r="AW14" s="912"/>
      <c r="AY14" s="501"/>
      <c r="AZ14" s="502"/>
    </row>
    <row r="15" spans="1:52" x14ac:dyDescent="0.2">
      <c r="A15" s="74">
        <v>12</v>
      </c>
      <c r="B15" s="228" t="s">
        <v>59</v>
      </c>
      <c r="C15" s="213" t="s">
        <v>60</v>
      </c>
      <c r="D15" s="213" t="s">
        <v>37</v>
      </c>
      <c r="E15" s="217" t="s">
        <v>38</v>
      </c>
      <c r="F15" s="75"/>
      <c r="G15" s="76"/>
      <c r="H15" s="77">
        <v>1</v>
      </c>
      <c r="I15" s="78">
        <f t="shared" si="11"/>
        <v>1</v>
      </c>
      <c r="J15" s="79"/>
      <c r="K15" s="77"/>
      <c r="L15" s="80">
        <f t="shared" si="1"/>
        <v>0</v>
      </c>
      <c r="M15" s="81"/>
      <c r="N15" s="221">
        <v>1</v>
      </c>
      <c r="O15" s="221">
        <f>SUM(M15:N15)</f>
        <v>1</v>
      </c>
      <c r="P15" s="82">
        <f t="shared" si="2"/>
        <v>1</v>
      </c>
      <c r="Q15" s="81"/>
      <c r="R15" s="221"/>
      <c r="S15" s="215"/>
      <c r="T15" s="83">
        <f t="shared" si="3"/>
        <v>0</v>
      </c>
      <c r="U15" s="84"/>
      <c r="V15" s="85"/>
      <c r="W15" s="86">
        <f t="shared" si="4"/>
        <v>0</v>
      </c>
      <c r="X15" s="81"/>
      <c r="Y15" s="87"/>
      <c r="Z15" s="88">
        <f t="shared" si="5"/>
        <v>0</v>
      </c>
      <c r="AA15" s="75"/>
      <c r="AB15" s="76"/>
      <c r="AC15" s="89"/>
      <c r="AD15" s="79"/>
      <c r="AE15" s="89"/>
      <c r="AF15" s="86">
        <f t="shared" si="6"/>
        <v>0</v>
      </c>
      <c r="AG15" s="79"/>
      <c r="AH15" s="90"/>
      <c r="AI15" s="80">
        <f t="shared" si="7"/>
        <v>0</v>
      </c>
      <c r="AJ15" s="91">
        <f t="shared" si="8"/>
        <v>2</v>
      </c>
      <c r="AK15" s="29">
        <v>762790</v>
      </c>
      <c r="AL15" s="503"/>
      <c r="AM15" s="358"/>
      <c r="AN15" s="359">
        <v>1113840</v>
      </c>
      <c r="AO15" s="6"/>
      <c r="AP15" s="40"/>
      <c r="AQ15" s="509">
        <v>939937.61</v>
      </c>
      <c r="AR15" s="512">
        <v>1703449.65</v>
      </c>
      <c r="AS15" s="506">
        <f t="shared" si="9"/>
        <v>1079976</v>
      </c>
      <c r="AT15" s="506">
        <f t="shared" si="10"/>
        <v>1036346</v>
      </c>
      <c r="AU15" s="507">
        <v>1036346</v>
      </c>
      <c r="AV15" s="508">
        <f t="shared" si="0"/>
        <v>2072692</v>
      </c>
      <c r="AW15" s="912"/>
      <c r="AY15" s="501"/>
      <c r="AZ15" s="502"/>
    </row>
    <row r="16" spans="1:52" x14ac:dyDescent="0.2">
      <c r="A16" s="92">
        <v>13</v>
      </c>
      <c r="B16" s="228" t="s">
        <v>61</v>
      </c>
      <c r="C16" s="213" t="s">
        <v>62</v>
      </c>
      <c r="D16" s="213" t="s">
        <v>37</v>
      </c>
      <c r="E16" s="217" t="s">
        <v>38</v>
      </c>
      <c r="F16" s="75"/>
      <c r="G16" s="76"/>
      <c r="H16" s="77">
        <v>1</v>
      </c>
      <c r="I16" s="78">
        <f t="shared" si="11"/>
        <v>1</v>
      </c>
      <c r="J16" s="79"/>
      <c r="K16" s="77"/>
      <c r="L16" s="80">
        <f t="shared" si="1"/>
        <v>0</v>
      </c>
      <c r="M16" s="81"/>
      <c r="N16" s="221">
        <v>1</v>
      </c>
      <c r="O16" s="221">
        <f>SUM(M16:N16)</f>
        <v>1</v>
      </c>
      <c r="P16" s="82">
        <f t="shared" si="2"/>
        <v>1</v>
      </c>
      <c r="Q16" s="81"/>
      <c r="R16" s="221"/>
      <c r="S16" s="215"/>
      <c r="T16" s="83">
        <f t="shared" si="3"/>
        <v>0</v>
      </c>
      <c r="U16" s="84"/>
      <c r="V16" s="85"/>
      <c r="W16" s="86">
        <f t="shared" si="4"/>
        <v>0</v>
      </c>
      <c r="X16" s="81"/>
      <c r="Y16" s="87"/>
      <c r="Z16" s="88">
        <f t="shared" si="5"/>
        <v>0</v>
      </c>
      <c r="AA16" s="75"/>
      <c r="AB16" s="76"/>
      <c r="AC16" s="89"/>
      <c r="AD16" s="79"/>
      <c r="AE16" s="89"/>
      <c r="AF16" s="86">
        <f t="shared" si="6"/>
        <v>0</v>
      </c>
      <c r="AG16" s="79"/>
      <c r="AH16" s="90"/>
      <c r="AI16" s="80">
        <f t="shared" si="7"/>
        <v>0</v>
      </c>
      <c r="AJ16" s="91">
        <f t="shared" si="8"/>
        <v>2</v>
      </c>
      <c r="AK16" s="29">
        <v>476000</v>
      </c>
      <c r="AL16" s="503"/>
      <c r="AM16" s="358"/>
      <c r="AN16" s="359">
        <v>694960</v>
      </c>
      <c r="AO16" s="6"/>
      <c r="AP16" s="40"/>
      <c r="AQ16" s="509">
        <v>515363.51</v>
      </c>
      <c r="AR16" s="510"/>
      <c r="AS16" s="506">
        <f t="shared" si="9"/>
        <v>554490</v>
      </c>
      <c r="AT16" s="506">
        <v>513182</v>
      </c>
      <c r="AU16" s="511">
        <v>513182</v>
      </c>
      <c r="AV16" s="508">
        <f t="shared" si="0"/>
        <v>1026364</v>
      </c>
      <c r="AW16" s="912"/>
      <c r="AY16" s="501"/>
      <c r="AZ16" s="502"/>
    </row>
    <row r="17" spans="1:52" ht="24" x14ac:dyDescent="0.2">
      <c r="A17" s="74">
        <v>14</v>
      </c>
      <c r="B17" s="228" t="s">
        <v>63</v>
      </c>
      <c r="C17" s="213" t="s">
        <v>64</v>
      </c>
      <c r="D17" s="213" t="s">
        <v>29</v>
      </c>
      <c r="E17" s="217" t="s">
        <v>30</v>
      </c>
      <c r="F17" s="75"/>
      <c r="G17" s="76"/>
      <c r="H17" s="77">
        <v>1</v>
      </c>
      <c r="I17" s="78">
        <f t="shared" si="11"/>
        <v>1</v>
      </c>
      <c r="J17" s="79"/>
      <c r="K17" s="77"/>
      <c r="L17" s="80">
        <f t="shared" si="1"/>
        <v>0</v>
      </c>
      <c r="M17" s="81"/>
      <c r="N17" s="221">
        <v>1</v>
      </c>
      <c r="O17" s="221">
        <f>SUM(M17:N17)</f>
        <v>1</v>
      </c>
      <c r="P17" s="82">
        <f t="shared" si="2"/>
        <v>1</v>
      </c>
      <c r="Q17" s="81"/>
      <c r="R17" s="221">
        <v>3</v>
      </c>
      <c r="S17" s="215">
        <f>SUM(Q17:R17)</f>
        <v>3</v>
      </c>
      <c r="T17" s="83">
        <f t="shared" si="3"/>
        <v>3</v>
      </c>
      <c r="U17" s="84"/>
      <c r="V17" s="85"/>
      <c r="W17" s="86">
        <f t="shared" si="4"/>
        <v>0</v>
      </c>
      <c r="X17" s="81">
        <v>1</v>
      </c>
      <c r="Y17" s="87">
        <f>SUM(X17:X17)</f>
        <v>1</v>
      </c>
      <c r="Z17" s="88">
        <f t="shared" si="5"/>
        <v>1</v>
      </c>
      <c r="AA17" s="75"/>
      <c r="AB17" s="76"/>
      <c r="AC17" s="89"/>
      <c r="AD17" s="79"/>
      <c r="AE17" s="89"/>
      <c r="AF17" s="86">
        <f t="shared" si="6"/>
        <v>0</v>
      </c>
      <c r="AG17" s="79"/>
      <c r="AH17" s="90"/>
      <c r="AI17" s="80">
        <f t="shared" si="7"/>
        <v>0</v>
      </c>
      <c r="AJ17" s="91">
        <f t="shared" si="8"/>
        <v>6</v>
      </c>
      <c r="AK17" s="29">
        <v>159460</v>
      </c>
      <c r="AL17" s="503">
        <v>435540</v>
      </c>
      <c r="AM17" s="358"/>
      <c r="AN17" s="359">
        <v>233240</v>
      </c>
      <c r="AO17" s="6"/>
      <c r="AP17" s="40"/>
      <c r="AQ17" s="504"/>
      <c r="AR17" s="505"/>
      <c r="AS17" s="506">
        <f t="shared" si="9"/>
        <v>253024</v>
      </c>
      <c r="AT17" s="506">
        <f t="shared" si="10"/>
        <v>233380</v>
      </c>
      <c r="AU17" s="507">
        <v>233380</v>
      </c>
      <c r="AV17" s="508">
        <f t="shared" si="0"/>
        <v>1400280</v>
      </c>
      <c r="AW17" s="912"/>
      <c r="AY17" s="501"/>
      <c r="AZ17" s="502"/>
    </row>
    <row r="18" spans="1:52" x14ac:dyDescent="0.2">
      <c r="A18" s="74">
        <v>15</v>
      </c>
      <c r="B18" s="228" t="s">
        <v>65</v>
      </c>
      <c r="C18" s="213" t="s">
        <v>66</v>
      </c>
      <c r="D18" s="213" t="s">
        <v>67</v>
      </c>
      <c r="E18" s="217" t="s">
        <v>38</v>
      </c>
      <c r="F18" s="75"/>
      <c r="G18" s="76"/>
      <c r="H18" s="77"/>
      <c r="I18" s="78">
        <f t="shared" si="11"/>
        <v>0</v>
      </c>
      <c r="J18" s="79"/>
      <c r="K18" s="77"/>
      <c r="L18" s="80">
        <f t="shared" si="1"/>
        <v>0</v>
      </c>
      <c r="M18" s="81"/>
      <c r="N18" s="221"/>
      <c r="O18" s="221"/>
      <c r="P18" s="82">
        <f t="shared" si="2"/>
        <v>0</v>
      </c>
      <c r="Q18" s="81"/>
      <c r="R18" s="221">
        <v>1</v>
      </c>
      <c r="S18" s="215">
        <f>SUM(Q18:R18)</f>
        <v>1</v>
      </c>
      <c r="T18" s="83">
        <f t="shared" si="3"/>
        <v>1</v>
      </c>
      <c r="U18" s="84"/>
      <c r="V18" s="85"/>
      <c r="W18" s="86">
        <f t="shared" si="4"/>
        <v>0</v>
      </c>
      <c r="X18" s="81"/>
      <c r="Y18" s="87"/>
      <c r="Z18" s="88">
        <f t="shared" si="5"/>
        <v>0</v>
      </c>
      <c r="AA18" s="75"/>
      <c r="AB18" s="76"/>
      <c r="AC18" s="89"/>
      <c r="AD18" s="79"/>
      <c r="AE18" s="89"/>
      <c r="AF18" s="86">
        <f t="shared" si="6"/>
        <v>0</v>
      </c>
      <c r="AG18" s="79"/>
      <c r="AH18" s="90">
        <v>2</v>
      </c>
      <c r="AI18" s="80">
        <f t="shared" si="7"/>
        <v>2</v>
      </c>
      <c r="AJ18" s="91">
        <f t="shared" si="8"/>
        <v>3</v>
      </c>
      <c r="AK18" s="29">
        <v>152320</v>
      </c>
      <c r="AL18" s="514"/>
      <c r="AM18" s="366"/>
      <c r="AN18" s="359">
        <v>222530</v>
      </c>
      <c r="AO18" s="6"/>
      <c r="AP18" s="40"/>
      <c r="AQ18" s="509">
        <v>163777.01</v>
      </c>
      <c r="AR18" s="510"/>
      <c r="AS18" s="506">
        <f t="shared" si="9"/>
        <v>177065</v>
      </c>
      <c r="AT18" s="506">
        <f t="shared" si="10"/>
        <v>174777</v>
      </c>
      <c r="AU18" s="515">
        <v>177065</v>
      </c>
      <c r="AV18" s="508">
        <f t="shared" si="0"/>
        <v>531195</v>
      </c>
      <c r="AW18" s="912"/>
      <c r="AY18" s="501"/>
      <c r="AZ18" s="502"/>
    </row>
    <row r="19" spans="1:52" ht="24" x14ac:dyDescent="0.2">
      <c r="A19" s="92">
        <v>16</v>
      </c>
      <c r="B19" s="228" t="s">
        <v>68</v>
      </c>
      <c r="C19" s="213" t="s">
        <v>69</v>
      </c>
      <c r="D19" s="213" t="s">
        <v>70</v>
      </c>
      <c r="E19" s="217" t="s">
        <v>30</v>
      </c>
      <c r="F19" s="75"/>
      <c r="G19" s="76"/>
      <c r="H19" s="77">
        <v>1</v>
      </c>
      <c r="I19" s="78">
        <f t="shared" si="11"/>
        <v>1</v>
      </c>
      <c r="J19" s="79"/>
      <c r="K19" s="77"/>
      <c r="L19" s="80">
        <f t="shared" si="1"/>
        <v>0</v>
      </c>
      <c r="M19" s="81"/>
      <c r="N19" s="221">
        <v>1</v>
      </c>
      <c r="O19" s="221">
        <f>SUM(M19:N19)</f>
        <v>1</v>
      </c>
      <c r="P19" s="82">
        <f t="shared" si="2"/>
        <v>1</v>
      </c>
      <c r="Q19" s="81"/>
      <c r="R19" s="221">
        <v>3</v>
      </c>
      <c r="S19" s="215">
        <f>SUM(Q19:R19)</f>
        <v>3</v>
      </c>
      <c r="T19" s="83">
        <f t="shared" si="3"/>
        <v>3</v>
      </c>
      <c r="U19" s="84"/>
      <c r="V19" s="85">
        <v>1</v>
      </c>
      <c r="W19" s="86">
        <f t="shared" si="4"/>
        <v>1</v>
      </c>
      <c r="X19" s="81"/>
      <c r="Y19" s="87"/>
      <c r="Z19" s="88">
        <f t="shared" si="5"/>
        <v>0</v>
      </c>
      <c r="AA19" s="75"/>
      <c r="AB19" s="76"/>
      <c r="AC19" s="89"/>
      <c r="AD19" s="79"/>
      <c r="AE19" s="89"/>
      <c r="AF19" s="86">
        <f t="shared" si="6"/>
        <v>0</v>
      </c>
      <c r="AG19" s="79"/>
      <c r="AH19" s="90"/>
      <c r="AI19" s="80">
        <f t="shared" si="7"/>
        <v>0</v>
      </c>
      <c r="AJ19" s="91">
        <f t="shared" si="8"/>
        <v>6</v>
      </c>
      <c r="AK19" s="29">
        <v>420070</v>
      </c>
      <c r="AL19" s="513"/>
      <c r="AM19" s="358"/>
      <c r="AN19" s="359">
        <v>614040</v>
      </c>
      <c r="AO19" s="6"/>
      <c r="AP19" s="40"/>
      <c r="AQ19" s="509">
        <v>477979.63</v>
      </c>
      <c r="AR19" s="512">
        <v>695966.73</v>
      </c>
      <c r="AS19" s="506">
        <f t="shared" si="9"/>
        <v>541226</v>
      </c>
      <c r="AT19" s="506">
        <f t="shared" si="10"/>
        <v>530637</v>
      </c>
      <c r="AU19" s="511">
        <v>541226</v>
      </c>
      <c r="AV19" s="508">
        <f t="shared" si="0"/>
        <v>3247356</v>
      </c>
      <c r="AW19" s="912"/>
      <c r="AY19" s="501"/>
      <c r="AZ19" s="502"/>
    </row>
    <row r="20" spans="1:52" x14ac:dyDescent="0.2">
      <c r="A20" s="74">
        <v>17</v>
      </c>
      <c r="B20" s="228" t="s">
        <v>71</v>
      </c>
      <c r="C20" s="213" t="s">
        <v>72</v>
      </c>
      <c r="D20" s="213" t="s">
        <v>53</v>
      </c>
      <c r="E20" s="217" t="s">
        <v>38</v>
      </c>
      <c r="F20" s="75"/>
      <c r="G20" s="76"/>
      <c r="H20" s="77"/>
      <c r="I20" s="78">
        <f t="shared" si="11"/>
        <v>0</v>
      </c>
      <c r="J20" s="79"/>
      <c r="K20" s="77"/>
      <c r="L20" s="80">
        <f t="shared" si="1"/>
        <v>0</v>
      </c>
      <c r="M20" s="81"/>
      <c r="N20" s="221"/>
      <c r="O20" s="221"/>
      <c r="P20" s="82">
        <f t="shared" si="2"/>
        <v>0</v>
      </c>
      <c r="Q20" s="81"/>
      <c r="R20" s="221"/>
      <c r="S20" s="215"/>
      <c r="T20" s="83">
        <f t="shared" si="3"/>
        <v>0</v>
      </c>
      <c r="U20" s="84"/>
      <c r="V20" s="85"/>
      <c r="W20" s="86">
        <f t="shared" si="4"/>
        <v>0</v>
      </c>
      <c r="X20" s="81"/>
      <c r="Y20" s="87"/>
      <c r="Z20" s="88">
        <f t="shared" si="5"/>
        <v>0</v>
      </c>
      <c r="AA20" s="75"/>
      <c r="AB20" s="76"/>
      <c r="AC20" s="89"/>
      <c r="AD20" s="79"/>
      <c r="AE20" s="89"/>
      <c r="AF20" s="86">
        <f t="shared" si="6"/>
        <v>0</v>
      </c>
      <c r="AG20" s="79"/>
      <c r="AH20" s="90">
        <v>2</v>
      </c>
      <c r="AI20" s="80">
        <f t="shared" si="7"/>
        <v>2</v>
      </c>
      <c r="AJ20" s="91">
        <f t="shared" si="8"/>
        <v>2</v>
      </c>
      <c r="AK20" s="29">
        <v>379610</v>
      </c>
      <c r="AL20" s="514"/>
      <c r="AM20" s="358">
        <v>371768</v>
      </c>
      <c r="AN20" s="359">
        <v>554540</v>
      </c>
      <c r="AO20" s="6"/>
      <c r="AP20" s="40"/>
      <c r="AQ20" s="509">
        <v>408552.42</v>
      </c>
      <c r="AR20" s="510"/>
      <c r="AS20" s="506">
        <v>448534</v>
      </c>
      <c r="AT20" s="506">
        <f t="shared" si="10"/>
        <v>417750</v>
      </c>
      <c r="AU20" s="511">
        <v>448534</v>
      </c>
      <c r="AV20" s="508">
        <f t="shared" si="0"/>
        <v>897068</v>
      </c>
      <c r="AW20" s="912"/>
      <c r="AY20" s="501"/>
      <c r="AZ20" s="502"/>
    </row>
    <row r="21" spans="1:52" ht="24" x14ac:dyDescent="0.2">
      <c r="A21" s="74">
        <v>18</v>
      </c>
      <c r="B21" s="228" t="s">
        <v>73</v>
      </c>
      <c r="C21" s="213" t="s">
        <v>74</v>
      </c>
      <c r="D21" s="213" t="s">
        <v>29</v>
      </c>
      <c r="E21" s="217" t="s">
        <v>30</v>
      </c>
      <c r="F21" s="75"/>
      <c r="G21" s="76"/>
      <c r="H21" s="77">
        <v>1</v>
      </c>
      <c r="I21" s="78">
        <f t="shared" si="11"/>
        <v>1</v>
      </c>
      <c r="J21" s="79"/>
      <c r="K21" s="77"/>
      <c r="L21" s="80">
        <f t="shared" si="1"/>
        <v>0</v>
      </c>
      <c r="M21" s="81"/>
      <c r="N21" s="221">
        <v>1</v>
      </c>
      <c r="O21" s="221">
        <f t="shared" ref="O21:O26" si="13">SUM(M21:N21)</f>
        <v>1</v>
      </c>
      <c r="P21" s="82">
        <f t="shared" si="2"/>
        <v>1</v>
      </c>
      <c r="Q21" s="81"/>
      <c r="R21" s="221">
        <v>3</v>
      </c>
      <c r="S21" s="215">
        <f>SUM(Q21:R21)</f>
        <v>3</v>
      </c>
      <c r="T21" s="83">
        <f t="shared" si="3"/>
        <v>3</v>
      </c>
      <c r="U21" s="84"/>
      <c r="V21" s="85"/>
      <c r="W21" s="86">
        <f t="shared" si="4"/>
        <v>0</v>
      </c>
      <c r="X21" s="81">
        <v>1</v>
      </c>
      <c r="Y21" s="87">
        <f>SUM(X21:X21)</f>
        <v>1</v>
      </c>
      <c r="Z21" s="88">
        <f t="shared" si="5"/>
        <v>1</v>
      </c>
      <c r="AA21" s="75"/>
      <c r="AB21" s="76"/>
      <c r="AC21" s="89"/>
      <c r="AD21" s="79"/>
      <c r="AE21" s="89"/>
      <c r="AF21" s="86">
        <f t="shared" si="6"/>
        <v>0</v>
      </c>
      <c r="AG21" s="79"/>
      <c r="AH21" s="90"/>
      <c r="AI21" s="80">
        <f t="shared" si="7"/>
        <v>0</v>
      </c>
      <c r="AJ21" s="91">
        <f t="shared" si="8"/>
        <v>6</v>
      </c>
      <c r="AK21" s="29"/>
      <c r="AL21" s="503">
        <v>416500</v>
      </c>
      <c r="AM21" s="358"/>
      <c r="AN21" s="359">
        <v>176120</v>
      </c>
      <c r="AO21" s="6"/>
      <c r="AP21" s="40"/>
      <c r="AQ21" s="504"/>
      <c r="AR21" s="505"/>
      <c r="AS21" s="506">
        <f t="shared" si="9"/>
        <v>270839</v>
      </c>
      <c r="AT21" s="506">
        <f t="shared" si="10"/>
        <v>247558</v>
      </c>
      <c r="AU21" s="507">
        <v>247558</v>
      </c>
      <c r="AV21" s="508">
        <f t="shared" si="0"/>
        <v>1485348</v>
      </c>
      <c r="AW21" s="912"/>
      <c r="AY21" s="501"/>
      <c r="AZ21" s="502"/>
    </row>
    <row r="22" spans="1:52" ht="24" x14ac:dyDescent="0.2">
      <c r="A22" s="92">
        <v>19</v>
      </c>
      <c r="B22" s="228" t="s">
        <v>75</v>
      </c>
      <c r="C22" s="213" t="s">
        <v>76</v>
      </c>
      <c r="D22" s="213" t="s">
        <v>29</v>
      </c>
      <c r="E22" s="217" t="s">
        <v>30</v>
      </c>
      <c r="F22" s="75"/>
      <c r="G22" s="76"/>
      <c r="H22" s="77">
        <v>1</v>
      </c>
      <c r="I22" s="78">
        <f t="shared" si="11"/>
        <v>1</v>
      </c>
      <c r="J22" s="79"/>
      <c r="K22" s="77">
        <v>2</v>
      </c>
      <c r="L22" s="80">
        <f t="shared" si="1"/>
        <v>2</v>
      </c>
      <c r="M22" s="81"/>
      <c r="N22" s="221">
        <v>1</v>
      </c>
      <c r="O22" s="221">
        <f t="shared" si="13"/>
        <v>1</v>
      </c>
      <c r="P22" s="82">
        <f t="shared" si="2"/>
        <v>1</v>
      </c>
      <c r="Q22" s="81"/>
      <c r="R22" s="221">
        <v>3</v>
      </c>
      <c r="S22" s="215">
        <f>SUM(Q22:R22)</f>
        <v>3</v>
      </c>
      <c r="T22" s="83">
        <f t="shared" si="3"/>
        <v>3</v>
      </c>
      <c r="U22" s="84"/>
      <c r="V22" s="85">
        <v>1</v>
      </c>
      <c r="W22" s="86">
        <f t="shared" si="4"/>
        <v>1</v>
      </c>
      <c r="X22" s="81">
        <v>1</v>
      </c>
      <c r="Y22" s="87">
        <f>SUM(X22:X22)</f>
        <v>1</v>
      </c>
      <c r="Z22" s="88">
        <f t="shared" si="5"/>
        <v>1</v>
      </c>
      <c r="AA22" s="75"/>
      <c r="AB22" s="76">
        <v>1</v>
      </c>
      <c r="AC22" s="89">
        <f t="shared" ref="AC22:AC59" si="14">SUM(AA22:AB22)</f>
        <v>1</v>
      </c>
      <c r="AD22" s="79"/>
      <c r="AE22" s="89"/>
      <c r="AF22" s="86">
        <f t="shared" si="6"/>
        <v>1</v>
      </c>
      <c r="AG22" s="79"/>
      <c r="AH22" s="90">
        <v>3</v>
      </c>
      <c r="AI22" s="80">
        <f t="shared" si="7"/>
        <v>3</v>
      </c>
      <c r="AJ22" s="91">
        <f t="shared" si="8"/>
        <v>13</v>
      </c>
      <c r="AK22" s="29"/>
      <c r="AL22" s="503">
        <v>965982.5</v>
      </c>
      <c r="AM22" s="358"/>
      <c r="AN22" s="359">
        <v>614040</v>
      </c>
      <c r="AO22" s="6"/>
      <c r="AP22" s="40"/>
      <c r="AQ22" s="504"/>
      <c r="AR22" s="505"/>
      <c r="AS22" s="506">
        <f t="shared" si="9"/>
        <v>770164</v>
      </c>
      <c r="AT22" s="506">
        <f t="shared" si="10"/>
        <v>750814</v>
      </c>
      <c r="AU22" s="507">
        <v>750814</v>
      </c>
      <c r="AV22" s="508">
        <f t="shared" si="0"/>
        <v>9760582</v>
      </c>
      <c r="AW22" s="912"/>
      <c r="AY22" s="501"/>
      <c r="AZ22" s="502"/>
    </row>
    <row r="23" spans="1:52" ht="24" x14ac:dyDescent="0.2">
      <c r="A23" s="74">
        <v>20</v>
      </c>
      <c r="B23" s="228" t="s">
        <v>77</v>
      </c>
      <c r="C23" s="213" t="s">
        <v>78</v>
      </c>
      <c r="D23" s="213" t="s">
        <v>29</v>
      </c>
      <c r="E23" s="217" t="s">
        <v>30</v>
      </c>
      <c r="F23" s="75"/>
      <c r="G23" s="76"/>
      <c r="H23" s="77">
        <v>1</v>
      </c>
      <c r="I23" s="78">
        <f t="shared" si="11"/>
        <v>1</v>
      </c>
      <c r="J23" s="79"/>
      <c r="K23" s="77"/>
      <c r="L23" s="80">
        <f t="shared" si="1"/>
        <v>0</v>
      </c>
      <c r="M23" s="81"/>
      <c r="N23" s="221">
        <v>1</v>
      </c>
      <c r="O23" s="221">
        <f t="shared" si="13"/>
        <v>1</v>
      </c>
      <c r="P23" s="82">
        <f t="shared" si="2"/>
        <v>1</v>
      </c>
      <c r="Q23" s="81"/>
      <c r="R23" s="221">
        <v>3</v>
      </c>
      <c r="S23" s="215">
        <f>SUM(Q23:R23)</f>
        <v>3</v>
      </c>
      <c r="T23" s="83">
        <f t="shared" si="3"/>
        <v>3</v>
      </c>
      <c r="U23" s="84"/>
      <c r="V23" s="85"/>
      <c r="W23" s="86">
        <f t="shared" si="4"/>
        <v>0</v>
      </c>
      <c r="X23" s="81">
        <v>1</v>
      </c>
      <c r="Y23" s="87">
        <f>SUM(X23:X23)</f>
        <v>1</v>
      </c>
      <c r="Z23" s="88">
        <f t="shared" si="5"/>
        <v>1</v>
      </c>
      <c r="AA23" s="75"/>
      <c r="AB23" s="76"/>
      <c r="AC23" s="89"/>
      <c r="AD23" s="79"/>
      <c r="AE23" s="89"/>
      <c r="AF23" s="86">
        <f t="shared" si="6"/>
        <v>0</v>
      </c>
      <c r="AG23" s="79"/>
      <c r="AH23" s="90"/>
      <c r="AI23" s="80">
        <f t="shared" si="7"/>
        <v>0</v>
      </c>
      <c r="AJ23" s="91">
        <f t="shared" si="8"/>
        <v>6</v>
      </c>
      <c r="AK23" s="29"/>
      <c r="AL23" s="503">
        <v>416500</v>
      </c>
      <c r="AM23" s="358"/>
      <c r="AN23" s="359">
        <v>217770</v>
      </c>
      <c r="AO23" s="6"/>
      <c r="AP23" s="40"/>
      <c r="AQ23" s="504"/>
      <c r="AR23" s="505"/>
      <c r="AS23" s="506">
        <f t="shared" si="9"/>
        <v>301166</v>
      </c>
      <c r="AT23" s="506">
        <f t="shared" si="10"/>
        <v>286002</v>
      </c>
      <c r="AU23" s="507">
        <v>286002</v>
      </c>
      <c r="AV23" s="508">
        <f t="shared" si="0"/>
        <v>1716012</v>
      </c>
      <c r="AW23" s="912"/>
      <c r="AY23" s="501"/>
      <c r="AZ23" s="502"/>
    </row>
    <row r="24" spans="1:52" x14ac:dyDescent="0.2">
      <c r="A24" s="74">
        <v>21</v>
      </c>
      <c r="B24" s="228" t="s">
        <v>79</v>
      </c>
      <c r="C24" s="213" t="s">
        <v>80</v>
      </c>
      <c r="D24" s="213" t="s">
        <v>81</v>
      </c>
      <c r="E24" s="217" t="s">
        <v>38</v>
      </c>
      <c r="F24" s="75"/>
      <c r="G24" s="76"/>
      <c r="H24" s="77">
        <v>1</v>
      </c>
      <c r="I24" s="78">
        <f t="shared" si="11"/>
        <v>1</v>
      </c>
      <c r="J24" s="79"/>
      <c r="K24" s="77"/>
      <c r="L24" s="80">
        <f t="shared" si="1"/>
        <v>0</v>
      </c>
      <c r="M24" s="81"/>
      <c r="N24" s="221">
        <v>1</v>
      </c>
      <c r="O24" s="221">
        <f t="shared" si="13"/>
        <v>1</v>
      </c>
      <c r="P24" s="82">
        <f t="shared" si="2"/>
        <v>1</v>
      </c>
      <c r="Q24" s="81"/>
      <c r="R24" s="221"/>
      <c r="S24" s="215"/>
      <c r="T24" s="83">
        <f t="shared" si="3"/>
        <v>0</v>
      </c>
      <c r="U24" s="84"/>
      <c r="V24" s="85"/>
      <c r="W24" s="86">
        <f t="shared" si="4"/>
        <v>0</v>
      </c>
      <c r="X24" s="81"/>
      <c r="Y24" s="87"/>
      <c r="Z24" s="88">
        <f t="shared" si="5"/>
        <v>0</v>
      </c>
      <c r="AA24" s="75"/>
      <c r="AB24" s="76"/>
      <c r="AC24" s="89"/>
      <c r="AD24" s="79"/>
      <c r="AE24" s="89"/>
      <c r="AF24" s="86">
        <f t="shared" si="6"/>
        <v>0</v>
      </c>
      <c r="AG24" s="79"/>
      <c r="AH24" s="90"/>
      <c r="AI24" s="80">
        <f t="shared" si="7"/>
        <v>0</v>
      </c>
      <c r="AJ24" s="91">
        <f t="shared" si="8"/>
        <v>2</v>
      </c>
      <c r="AK24" s="29">
        <v>316540</v>
      </c>
      <c r="AL24" s="503"/>
      <c r="AM24" s="358"/>
      <c r="AN24" s="359">
        <v>462910</v>
      </c>
      <c r="AO24" s="6"/>
      <c r="AP24" s="40"/>
      <c r="AQ24" s="509">
        <v>341795.49</v>
      </c>
      <c r="AR24" s="510"/>
      <c r="AS24" s="506">
        <f t="shared" si="9"/>
        <v>368607</v>
      </c>
      <c r="AT24" s="506">
        <f t="shared" si="10"/>
        <v>363851</v>
      </c>
      <c r="AU24" s="511">
        <v>368607</v>
      </c>
      <c r="AV24" s="508">
        <f t="shared" si="0"/>
        <v>737214</v>
      </c>
      <c r="AW24" s="912"/>
      <c r="AY24" s="501"/>
      <c r="AZ24" s="502"/>
    </row>
    <row r="25" spans="1:52" ht="24" x14ac:dyDescent="0.2">
      <c r="A25" s="92">
        <v>22</v>
      </c>
      <c r="B25" s="228" t="s">
        <v>82</v>
      </c>
      <c r="C25" s="213" t="s">
        <v>83</v>
      </c>
      <c r="D25" s="213" t="s">
        <v>29</v>
      </c>
      <c r="E25" s="217" t="s">
        <v>30</v>
      </c>
      <c r="F25" s="75"/>
      <c r="G25" s="76"/>
      <c r="H25" s="77">
        <v>1</v>
      </c>
      <c r="I25" s="78">
        <f t="shared" si="11"/>
        <v>1</v>
      </c>
      <c r="J25" s="79"/>
      <c r="K25" s="77"/>
      <c r="L25" s="80">
        <f t="shared" si="1"/>
        <v>0</v>
      </c>
      <c r="M25" s="81"/>
      <c r="N25" s="221">
        <v>1</v>
      </c>
      <c r="O25" s="221">
        <f t="shared" si="13"/>
        <v>1</v>
      </c>
      <c r="P25" s="82">
        <f t="shared" si="2"/>
        <v>1</v>
      </c>
      <c r="Q25" s="81"/>
      <c r="R25" s="221">
        <v>3</v>
      </c>
      <c r="S25" s="215">
        <f>SUM(Q25:R25)</f>
        <v>3</v>
      </c>
      <c r="T25" s="83">
        <f t="shared" si="3"/>
        <v>3</v>
      </c>
      <c r="U25" s="84"/>
      <c r="V25" s="85"/>
      <c r="W25" s="86">
        <f t="shared" si="4"/>
        <v>0</v>
      </c>
      <c r="X25" s="81"/>
      <c r="Y25" s="87"/>
      <c r="Z25" s="88">
        <f t="shared" si="5"/>
        <v>0</v>
      </c>
      <c r="AA25" s="75"/>
      <c r="AB25" s="76">
        <v>1</v>
      </c>
      <c r="AC25" s="89">
        <f t="shared" si="14"/>
        <v>1</v>
      </c>
      <c r="AD25" s="79"/>
      <c r="AE25" s="89"/>
      <c r="AF25" s="86">
        <f t="shared" si="6"/>
        <v>1</v>
      </c>
      <c r="AG25" s="79"/>
      <c r="AH25" s="90"/>
      <c r="AI25" s="80">
        <f t="shared" si="7"/>
        <v>0</v>
      </c>
      <c r="AJ25" s="91">
        <f t="shared" si="8"/>
        <v>6</v>
      </c>
      <c r="AK25" s="29"/>
      <c r="AL25" s="503">
        <v>900235</v>
      </c>
      <c r="AM25" s="358"/>
      <c r="AN25" s="359">
        <v>856800</v>
      </c>
      <c r="AO25" s="6"/>
      <c r="AP25" s="40"/>
      <c r="AQ25" s="504"/>
      <c r="AR25" s="505"/>
      <c r="AS25" s="506">
        <f t="shared" si="9"/>
        <v>878249</v>
      </c>
      <c r="AT25" s="506">
        <f t="shared" si="10"/>
        <v>877981</v>
      </c>
      <c r="AU25" s="507">
        <v>878249</v>
      </c>
      <c r="AV25" s="508">
        <f t="shared" si="0"/>
        <v>5269494</v>
      </c>
      <c r="AW25" s="912"/>
      <c r="AY25" s="501"/>
      <c r="AZ25" s="502"/>
    </row>
    <row r="26" spans="1:52" x14ac:dyDescent="0.2">
      <c r="A26" s="74">
        <v>23</v>
      </c>
      <c r="B26" s="228" t="s">
        <v>84</v>
      </c>
      <c r="C26" s="213" t="s">
        <v>85</v>
      </c>
      <c r="D26" s="213" t="s">
        <v>37</v>
      </c>
      <c r="E26" s="217" t="s">
        <v>38</v>
      </c>
      <c r="F26" s="75"/>
      <c r="G26" s="76"/>
      <c r="H26" s="77">
        <v>1</v>
      </c>
      <c r="I26" s="78">
        <f t="shared" si="11"/>
        <v>1</v>
      </c>
      <c r="J26" s="79"/>
      <c r="K26" s="77"/>
      <c r="L26" s="80">
        <f t="shared" si="1"/>
        <v>0</v>
      </c>
      <c r="M26" s="81"/>
      <c r="N26" s="221">
        <v>1</v>
      </c>
      <c r="O26" s="221">
        <f t="shared" si="13"/>
        <v>1</v>
      </c>
      <c r="P26" s="82">
        <f t="shared" si="2"/>
        <v>1</v>
      </c>
      <c r="Q26" s="81"/>
      <c r="R26" s="221">
        <v>1</v>
      </c>
      <c r="S26" s="215">
        <f>SUM(Q26:R26)</f>
        <v>1</v>
      </c>
      <c r="T26" s="83">
        <f t="shared" si="3"/>
        <v>1</v>
      </c>
      <c r="U26" s="84"/>
      <c r="V26" s="85">
        <v>1</v>
      </c>
      <c r="W26" s="86">
        <f t="shared" si="4"/>
        <v>1</v>
      </c>
      <c r="X26" s="81"/>
      <c r="Y26" s="87"/>
      <c r="Z26" s="88">
        <f t="shared" si="5"/>
        <v>0</v>
      </c>
      <c r="AA26" s="75"/>
      <c r="AB26" s="76"/>
      <c r="AC26" s="89"/>
      <c r="AD26" s="79"/>
      <c r="AE26" s="89"/>
      <c r="AF26" s="86">
        <f t="shared" si="6"/>
        <v>0</v>
      </c>
      <c r="AG26" s="79"/>
      <c r="AH26" s="90">
        <v>1</v>
      </c>
      <c r="AI26" s="80">
        <f t="shared" si="7"/>
        <v>1</v>
      </c>
      <c r="AJ26" s="91">
        <f t="shared" si="8"/>
        <v>5</v>
      </c>
      <c r="AK26" s="29">
        <v>311780</v>
      </c>
      <c r="AL26" s="503">
        <v>530145</v>
      </c>
      <c r="AM26" s="358"/>
      <c r="AN26" s="359">
        <v>455770</v>
      </c>
      <c r="AO26" s="6"/>
      <c r="AP26" s="40"/>
      <c r="AQ26" s="504"/>
      <c r="AR26" s="505"/>
      <c r="AS26" s="506">
        <f t="shared" si="9"/>
        <v>422341</v>
      </c>
      <c r="AT26" s="506">
        <f t="shared" si="10"/>
        <v>411649</v>
      </c>
      <c r="AU26" s="511">
        <v>422341</v>
      </c>
      <c r="AV26" s="508">
        <f t="shared" si="0"/>
        <v>2111705</v>
      </c>
      <c r="AW26" s="912"/>
      <c r="AY26" s="501"/>
      <c r="AZ26" s="502"/>
    </row>
    <row r="27" spans="1:52" x14ac:dyDescent="0.2">
      <c r="A27" s="74">
        <v>24</v>
      </c>
      <c r="B27" s="228" t="s">
        <v>86</v>
      </c>
      <c r="C27" s="213" t="s">
        <v>87</v>
      </c>
      <c r="D27" s="213" t="s">
        <v>58</v>
      </c>
      <c r="E27" s="217" t="s">
        <v>38</v>
      </c>
      <c r="F27" s="75"/>
      <c r="G27" s="76"/>
      <c r="H27" s="77"/>
      <c r="I27" s="78">
        <f t="shared" si="11"/>
        <v>0</v>
      </c>
      <c r="J27" s="79"/>
      <c r="K27" s="77"/>
      <c r="L27" s="80">
        <f t="shared" si="1"/>
        <v>0</v>
      </c>
      <c r="M27" s="81"/>
      <c r="N27" s="221"/>
      <c r="O27" s="221"/>
      <c r="P27" s="82">
        <f t="shared" si="2"/>
        <v>0</v>
      </c>
      <c r="Q27" s="81"/>
      <c r="R27" s="221">
        <v>1</v>
      </c>
      <c r="S27" s="215">
        <f>SUM(Q27:R27)</f>
        <v>1</v>
      </c>
      <c r="T27" s="83">
        <f t="shared" si="3"/>
        <v>1</v>
      </c>
      <c r="U27" s="84"/>
      <c r="V27" s="85"/>
      <c r="W27" s="86">
        <f t="shared" si="4"/>
        <v>0</v>
      </c>
      <c r="X27" s="81"/>
      <c r="Y27" s="87"/>
      <c r="Z27" s="88">
        <f t="shared" si="5"/>
        <v>0</v>
      </c>
      <c r="AA27" s="75"/>
      <c r="AB27" s="76"/>
      <c r="AC27" s="89"/>
      <c r="AD27" s="79"/>
      <c r="AE27" s="89"/>
      <c r="AF27" s="86">
        <f t="shared" si="6"/>
        <v>0</v>
      </c>
      <c r="AG27" s="79"/>
      <c r="AH27" s="90">
        <v>2</v>
      </c>
      <c r="AI27" s="80">
        <f t="shared" si="7"/>
        <v>2</v>
      </c>
      <c r="AJ27" s="91">
        <f t="shared" si="8"/>
        <v>3</v>
      </c>
      <c r="AK27" s="29">
        <v>170170</v>
      </c>
      <c r="AL27" s="503"/>
      <c r="AM27" s="365"/>
      <c r="AN27" s="359">
        <v>248710</v>
      </c>
      <c r="AO27" s="6"/>
      <c r="AP27" s="40"/>
      <c r="AQ27" s="509">
        <v>185139.23</v>
      </c>
      <c r="AR27" s="510"/>
      <c r="AS27" s="506">
        <f t="shared" si="9"/>
        <v>198621</v>
      </c>
      <c r="AT27" s="506">
        <f t="shared" si="10"/>
        <v>196097</v>
      </c>
      <c r="AU27" s="511">
        <v>198621</v>
      </c>
      <c r="AV27" s="508">
        <f t="shared" si="0"/>
        <v>595863</v>
      </c>
      <c r="AW27" s="912"/>
      <c r="AY27" s="501"/>
      <c r="AZ27" s="502"/>
    </row>
    <row r="28" spans="1:52" x14ac:dyDescent="0.2">
      <c r="A28" s="92">
        <v>25</v>
      </c>
      <c r="B28" s="228" t="s">
        <v>88</v>
      </c>
      <c r="C28" s="213" t="s">
        <v>89</v>
      </c>
      <c r="D28" s="213" t="s">
        <v>90</v>
      </c>
      <c r="E28" s="217" t="s">
        <v>38</v>
      </c>
      <c r="F28" s="75"/>
      <c r="G28" s="76"/>
      <c r="H28" s="77"/>
      <c r="I28" s="78">
        <f t="shared" si="11"/>
        <v>0</v>
      </c>
      <c r="J28" s="79"/>
      <c r="K28" s="77"/>
      <c r="L28" s="80">
        <f t="shared" si="1"/>
        <v>0</v>
      </c>
      <c r="M28" s="81"/>
      <c r="N28" s="221"/>
      <c r="O28" s="221"/>
      <c r="P28" s="82">
        <f t="shared" si="2"/>
        <v>0</v>
      </c>
      <c r="Q28" s="81"/>
      <c r="R28" s="221">
        <v>1</v>
      </c>
      <c r="S28" s="215">
        <f>SUM(Q28:R28)</f>
        <v>1</v>
      </c>
      <c r="T28" s="83">
        <f t="shared" si="3"/>
        <v>1</v>
      </c>
      <c r="U28" s="84"/>
      <c r="V28" s="85"/>
      <c r="W28" s="86">
        <f t="shared" si="4"/>
        <v>0</v>
      </c>
      <c r="X28" s="81"/>
      <c r="Y28" s="87"/>
      <c r="Z28" s="88">
        <f t="shared" si="5"/>
        <v>0</v>
      </c>
      <c r="AA28" s="75"/>
      <c r="AB28" s="76"/>
      <c r="AC28" s="89"/>
      <c r="AD28" s="79"/>
      <c r="AE28" s="89"/>
      <c r="AF28" s="86">
        <f t="shared" si="6"/>
        <v>0</v>
      </c>
      <c r="AG28" s="79"/>
      <c r="AH28" s="90">
        <v>2</v>
      </c>
      <c r="AI28" s="80">
        <f t="shared" si="7"/>
        <v>2</v>
      </c>
      <c r="AJ28" s="91">
        <f t="shared" si="8"/>
        <v>3</v>
      </c>
      <c r="AK28" s="29">
        <v>341530</v>
      </c>
      <c r="AL28" s="503"/>
      <c r="AM28" s="365"/>
      <c r="AN28" s="359">
        <v>499800</v>
      </c>
      <c r="AO28" s="6"/>
      <c r="AP28" s="40"/>
      <c r="AQ28" s="509">
        <v>367608.16</v>
      </c>
      <c r="AR28" s="510"/>
      <c r="AS28" s="506">
        <f t="shared" si="9"/>
        <v>397378</v>
      </c>
      <c r="AT28" s="506">
        <f t="shared" si="10"/>
        <v>392204</v>
      </c>
      <c r="AU28" s="511">
        <v>397378</v>
      </c>
      <c r="AV28" s="508">
        <f t="shared" si="0"/>
        <v>1192134</v>
      </c>
      <c r="AW28" s="912"/>
      <c r="AY28" s="501"/>
      <c r="AZ28" s="502"/>
    </row>
    <row r="29" spans="1:52" ht="24" x14ac:dyDescent="0.2">
      <c r="A29" s="74">
        <v>26</v>
      </c>
      <c r="B29" s="228" t="s">
        <v>91</v>
      </c>
      <c r="C29" s="213" t="s">
        <v>92</v>
      </c>
      <c r="D29" s="213" t="s">
        <v>29</v>
      </c>
      <c r="E29" s="217" t="s">
        <v>30</v>
      </c>
      <c r="F29" s="75"/>
      <c r="G29" s="76"/>
      <c r="H29" s="77">
        <v>1</v>
      </c>
      <c r="I29" s="78">
        <f t="shared" si="11"/>
        <v>1</v>
      </c>
      <c r="J29" s="79"/>
      <c r="K29" s="77">
        <v>1</v>
      </c>
      <c r="L29" s="80">
        <f t="shared" si="1"/>
        <v>1</v>
      </c>
      <c r="M29" s="81"/>
      <c r="N29" s="221">
        <v>1</v>
      </c>
      <c r="O29" s="221">
        <f>SUM(M29:N29)</f>
        <v>1</v>
      </c>
      <c r="P29" s="82">
        <f t="shared" si="2"/>
        <v>1</v>
      </c>
      <c r="Q29" s="81"/>
      <c r="R29" s="221">
        <v>1</v>
      </c>
      <c r="S29" s="215">
        <f>SUM(Q29:R29)</f>
        <v>1</v>
      </c>
      <c r="T29" s="83">
        <f t="shared" si="3"/>
        <v>1</v>
      </c>
      <c r="U29" s="84"/>
      <c r="V29" s="85">
        <v>1</v>
      </c>
      <c r="W29" s="86">
        <f t="shared" si="4"/>
        <v>1</v>
      </c>
      <c r="X29" s="81"/>
      <c r="Y29" s="87"/>
      <c r="Z29" s="88">
        <f t="shared" si="5"/>
        <v>0</v>
      </c>
      <c r="AA29" s="75"/>
      <c r="AB29" s="76"/>
      <c r="AC29" s="89"/>
      <c r="AD29" s="79"/>
      <c r="AE29" s="89"/>
      <c r="AF29" s="86">
        <f t="shared" si="6"/>
        <v>0</v>
      </c>
      <c r="AG29" s="79"/>
      <c r="AH29" s="90"/>
      <c r="AI29" s="80">
        <f t="shared" si="7"/>
        <v>0</v>
      </c>
      <c r="AJ29" s="91">
        <f t="shared" si="8"/>
        <v>5</v>
      </c>
      <c r="AK29" s="29">
        <v>120190</v>
      </c>
      <c r="AL29" s="503">
        <v>416500</v>
      </c>
      <c r="AM29" s="358"/>
      <c r="AN29" s="359">
        <v>176120</v>
      </c>
      <c r="AO29" s="6"/>
      <c r="AP29" s="40"/>
      <c r="AQ29" s="504"/>
      <c r="AR29" s="505"/>
      <c r="AS29" s="506">
        <f t="shared" si="9"/>
        <v>206584</v>
      </c>
      <c r="AT29" s="506">
        <f t="shared" si="10"/>
        <v>182937</v>
      </c>
      <c r="AU29" s="507">
        <v>182937</v>
      </c>
      <c r="AV29" s="508">
        <f t="shared" si="0"/>
        <v>914685</v>
      </c>
      <c r="AW29" s="912"/>
      <c r="AY29" s="501"/>
      <c r="AZ29" s="502"/>
    </row>
    <row r="30" spans="1:52" x14ac:dyDescent="0.2">
      <c r="A30" s="74">
        <v>27</v>
      </c>
      <c r="B30" s="228" t="s">
        <v>93</v>
      </c>
      <c r="C30" s="213" t="s">
        <v>94</v>
      </c>
      <c r="D30" s="213" t="s">
        <v>53</v>
      </c>
      <c r="E30" s="217" t="s">
        <v>38</v>
      </c>
      <c r="F30" s="75"/>
      <c r="G30" s="76"/>
      <c r="H30" s="77"/>
      <c r="I30" s="78">
        <f t="shared" si="11"/>
        <v>0</v>
      </c>
      <c r="J30" s="79"/>
      <c r="K30" s="77"/>
      <c r="L30" s="80">
        <f t="shared" si="1"/>
        <v>0</v>
      </c>
      <c r="M30" s="81"/>
      <c r="N30" s="221"/>
      <c r="O30" s="221"/>
      <c r="P30" s="82">
        <f t="shared" si="2"/>
        <v>0</v>
      </c>
      <c r="Q30" s="81"/>
      <c r="R30" s="221"/>
      <c r="S30" s="215"/>
      <c r="T30" s="83">
        <f t="shared" si="3"/>
        <v>0</v>
      </c>
      <c r="U30" s="84"/>
      <c r="V30" s="85"/>
      <c r="W30" s="86">
        <f t="shared" si="4"/>
        <v>0</v>
      </c>
      <c r="X30" s="81"/>
      <c r="Y30" s="87"/>
      <c r="Z30" s="88">
        <f t="shared" si="5"/>
        <v>0</v>
      </c>
      <c r="AA30" s="75"/>
      <c r="AB30" s="76"/>
      <c r="AC30" s="89"/>
      <c r="AD30" s="79"/>
      <c r="AE30" s="89"/>
      <c r="AF30" s="86">
        <f t="shared" si="6"/>
        <v>0</v>
      </c>
      <c r="AG30" s="79"/>
      <c r="AH30" s="90">
        <v>2</v>
      </c>
      <c r="AI30" s="80">
        <f t="shared" si="7"/>
        <v>2</v>
      </c>
      <c r="AJ30" s="91">
        <f t="shared" si="8"/>
        <v>2</v>
      </c>
      <c r="AK30" s="29">
        <v>279650</v>
      </c>
      <c r="AL30" s="514"/>
      <c r="AM30" s="365"/>
      <c r="AN30" s="359">
        <v>409360</v>
      </c>
      <c r="AO30" s="6"/>
      <c r="AP30" s="40"/>
      <c r="AQ30" s="509">
        <v>303521.51</v>
      </c>
      <c r="AR30" s="510"/>
      <c r="AS30" s="506">
        <f t="shared" si="9"/>
        <v>326315</v>
      </c>
      <c r="AT30" s="506">
        <f t="shared" si="10"/>
        <v>322117</v>
      </c>
      <c r="AU30" s="511">
        <v>326315</v>
      </c>
      <c r="AV30" s="508">
        <f t="shared" si="0"/>
        <v>652630</v>
      </c>
      <c r="AW30" s="912"/>
      <c r="AY30" s="501"/>
      <c r="AZ30" s="502"/>
    </row>
    <row r="31" spans="1:52" ht="24" x14ac:dyDescent="0.2">
      <c r="A31" s="92">
        <v>28</v>
      </c>
      <c r="B31" s="228" t="s">
        <v>95</v>
      </c>
      <c r="C31" s="213" t="s">
        <v>96</v>
      </c>
      <c r="D31" s="213" t="s">
        <v>29</v>
      </c>
      <c r="E31" s="217" t="s">
        <v>30</v>
      </c>
      <c r="F31" s="75"/>
      <c r="G31" s="76"/>
      <c r="H31" s="77">
        <v>1</v>
      </c>
      <c r="I31" s="78">
        <f t="shared" si="11"/>
        <v>1</v>
      </c>
      <c r="J31" s="79"/>
      <c r="K31" s="77"/>
      <c r="L31" s="80">
        <f t="shared" si="1"/>
        <v>0</v>
      </c>
      <c r="M31" s="81"/>
      <c r="N31" s="221">
        <v>1</v>
      </c>
      <c r="O31" s="221">
        <f>SUM(M31:N31)</f>
        <v>1</v>
      </c>
      <c r="P31" s="82">
        <f t="shared" si="2"/>
        <v>1</v>
      </c>
      <c r="Q31" s="81"/>
      <c r="R31" s="221"/>
      <c r="S31" s="215"/>
      <c r="T31" s="83">
        <f t="shared" si="3"/>
        <v>0</v>
      </c>
      <c r="U31" s="84"/>
      <c r="V31" s="85"/>
      <c r="W31" s="86">
        <f t="shared" si="4"/>
        <v>0</v>
      </c>
      <c r="X31" s="81"/>
      <c r="Y31" s="87"/>
      <c r="Z31" s="88">
        <f t="shared" si="5"/>
        <v>0</v>
      </c>
      <c r="AA31" s="75"/>
      <c r="AB31" s="76"/>
      <c r="AC31" s="89"/>
      <c r="AD31" s="79"/>
      <c r="AE31" s="89"/>
      <c r="AF31" s="86">
        <f t="shared" si="6"/>
        <v>0</v>
      </c>
      <c r="AG31" s="79"/>
      <c r="AH31" s="90"/>
      <c r="AI31" s="80">
        <f t="shared" si="7"/>
        <v>0</v>
      </c>
      <c r="AJ31" s="91">
        <f t="shared" si="8"/>
        <v>2</v>
      </c>
      <c r="AK31" s="29"/>
      <c r="AL31" s="503">
        <v>416500</v>
      </c>
      <c r="AM31" s="358"/>
      <c r="AN31" s="359">
        <v>176120</v>
      </c>
      <c r="AO31" s="6"/>
      <c r="AP31" s="40"/>
      <c r="AQ31" s="504"/>
      <c r="AR31" s="505"/>
      <c r="AS31" s="506">
        <f t="shared" si="9"/>
        <v>270839</v>
      </c>
      <c r="AT31" s="506">
        <f t="shared" si="10"/>
        <v>247558</v>
      </c>
      <c r="AU31" s="507">
        <v>247558</v>
      </c>
      <c r="AV31" s="508">
        <f t="shared" si="0"/>
        <v>495116</v>
      </c>
      <c r="AW31" s="912"/>
      <c r="AY31" s="501"/>
      <c r="AZ31" s="502"/>
    </row>
    <row r="32" spans="1:52" ht="24" x14ac:dyDescent="0.2">
      <c r="A32" s="74">
        <v>29</v>
      </c>
      <c r="B32" s="228" t="s">
        <v>97</v>
      </c>
      <c r="C32" s="213" t="s">
        <v>98</v>
      </c>
      <c r="D32" s="213" t="s">
        <v>29</v>
      </c>
      <c r="E32" s="217" t="s">
        <v>38</v>
      </c>
      <c r="F32" s="75"/>
      <c r="G32" s="76"/>
      <c r="H32" s="77">
        <v>1</v>
      </c>
      <c r="I32" s="78">
        <f t="shared" si="11"/>
        <v>1</v>
      </c>
      <c r="J32" s="79"/>
      <c r="K32" s="77"/>
      <c r="L32" s="80">
        <f t="shared" si="1"/>
        <v>0</v>
      </c>
      <c r="M32" s="81"/>
      <c r="N32" s="221">
        <v>1</v>
      </c>
      <c r="O32" s="221">
        <f>SUM(M32:N32)</f>
        <v>1</v>
      </c>
      <c r="P32" s="82">
        <f t="shared" si="2"/>
        <v>1</v>
      </c>
      <c r="Q32" s="81"/>
      <c r="R32" s="221">
        <v>3</v>
      </c>
      <c r="S32" s="215">
        <f>SUM(Q32:R32)</f>
        <v>3</v>
      </c>
      <c r="T32" s="83">
        <f t="shared" si="3"/>
        <v>3</v>
      </c>
      <c r="U32" s="84"/>
      <c r="V32" s="85">
        <v>1</v>
      </c>
      <c r="W32" s="86">
        <f t="shared" si="4"/>
        <v>1</v>
      </c>
      <c r="X32" s="81">
        <v>1</v>
      </c>
      <c r="Y32" s="87">
        <f>SUM(X32:X32)</f>
        <v>1</v>
      </c>
      <c r="Z32" s="88">
        <f t="shared" si="5"/>
        <v>1</v>
      </c>
      <c r="AA32" s="75"/>
      <c r="AB32" s="76"/>
      <c r="AC32" s="89"/>
      <c r="AD32" s="79"/>
      <c r="AE32" s="89"/>
      <c r="AF32" s="86">
        <f t="shared" si="6"/>
        <v>0</v>
      </c>
      <c r="AG32" s="79"/>
      <c r="AH32" s="90"/>
      <c r="AI32" s="80">
        <f t="shared" si="7"/>
        <v>0</v>
      </c>
      <c r="AJ32" s="91">
        <f t="shared" si="8"/>
        <v>7</v>
      </c>
      <c r="AK32" s="29"/>
      <c r="AL32" s="514"/>
      <c r="AM32" s="358"/>
      <c r="AN32" s="359">
        <v>353430</v>
      </c>
      <c r="AO32" s="6"/>
      <c r="AP32" s="40"/>
      <c r="AQ32" s="504"/>
      <c r="AR32" s="505"/>
      <c r="AS32" s="506">
        <f t="shared" si="9"/>
        <v>353430</v>
      </c>
      <c r="AT32" s="506">
        <f t="shared" si="10"/>
        <v>353430</v>
      </c>
      <c r="AU32" s="507">
        <v>353430</v>
      </c>
      <c r="AV32" s="508">
        <f t="shared" si="0"/>
        <v>2474010</v>
      </c>
      <c r="AW32" s="912"/>
      <c r="AY32" s="501"/>
      <c r="AZ32" s="502"/>
    </row>
    <row r="33" spans="1:52" x14ac:dyDescent="0.2">
      <c r="A33" s="74">
        <v>30</v>
      </c>
      <c r="B33" s="228" t="s">
        <v>99</v>
      </c>
      <c r="C33" s="213" t="s">
        <v>100</v>
      </c>
      <c r="D33" s="213" t="s">
        <v>53</v>
      </c>
      <c r="E33" s="217" t="s">
        <v>38</v>
      </c>
      <c r="F33" s="75"/>
      <c r="G33" s="76"/>
      <c r="H33" s="77"/>
      <c r="I33" s="78">
        <f t="shared" si="11"/>
        <v>0</v>
      </c>
      <c r="J33" s="79"/>
      <c r="K33" s="77"/>
      <c r="L33" s="80">
        <f t="shared" si="1"/>
        <v>0</v>
      </c>
      <c r="M33" s="81"/>
      <c r="N33" s="221"/>
      <c r="O33" s="221"/>
      <c r="P33" s="82">
        <f t="shared" si="2"/>
        <v>0</v>
      </c>
      <c r="Q33" s="81"/>
      <c r="R33" s="221">
        <v>1</v>
      </c>
      <c r="S33" s="215">
        <f>SUM(Q33:R33)</f>
        <v>1</v>
      </c>
      <c r="T33" s="83">
        <f t="shared" si="3"/>
        <v>1</v>
      </c>
      <c r="U33" s="84"/>
      <c r="V33" s="85"/>
      <c r="W33" s="86">
        <f t="shared" si="4"/>
        <v>0</v>
      </c>
      <c r="X33" s="81"/>
      <c r="Y33" s="87"/>
      <c r="Z33" s="88">
        <f t="shared" si="5"/>
        <v>0</v>
      </c>
      <c r="AA33" s="75"/>
      <c r="AB33" s="76"/>
      <c r="AC33" s="89"/>
      <c r="AD33" s="79"/>
      <c r="AE33" s="89"/>
      <c r="AF33" s="86">
        <f t="shared" si="6"/>
        <v>0</v>
      </c>
      <c r="AG33" s="79"/>
      <c r="AH33" s="90">
        <v>2</v>
      </c>
      <c r="AI33" s="80">
        <f t="shared" si="7"/>
        <v>2</v>
      </c>
      <c r="AJ33" s="91">
        <f t="shared" si="8"/>
        <v>3</v>
      </c>
      <c r="AK33" s="29">
        <v>401030</v>
      </c>
      <c r="AL33" s="503"/>
      <c r="AM33" s="365"/>
      <c r="AN33" s="359">
        <v>586670</v>
      </c>
      <c r="AO33" s="6"/>
      <c r="AP33" s="40"/>
      <c r="AQ33" s="509">
        <v>431694.82</v>
      </c>
      <c r="AR33" s="510"/>
      <c r="AS33" s="506">
        <f t="shared" si="9"/>
        <v>466569</v>
      </c>
      <c r="AT33" s="506">
        <f t="shared" si="10"/>
        <v>460506</v>
      </c>
      <c r="AU33" s="511">
        <v>466569</v>
      </c>
      <c r="AV33" s="508">
        <f t="shared" si="0"/>
        <v>1399707</v>
      </c>
      <c r="AW33" s="912"/>
      <c r="AY33" s="501"/>
      <c r="AZ33" s="502"/>
    </row>
    <row r="34" spans="1:52" ht="36" x14ac:dyDescent="0.2">
      <c r="A34" s="92">
        <v>31</v>
      </c>
      <c r="B34" s="228" t="s">
        <v>101</v>
      </c>
      <c r="C34" s="213" t="s">
        <v>102</v>
      </c>
      <c r="D34" s="213" t="s">
        <v>29</v>
      </c>
      <c r="E34" s="217" t="s">
        <v>30</v>
      </c>
      <c r="F34" s="75"/>
      <c r="G34" s="76"/>
      <c r="H34" s="77"/>
      <c r="I34" s="78">
        <f t="shared" si="11"/>
        <v>0</v>
      </c>
      <c r="J34" s="79"/>
      <c r="K34" s="77"/>
      <c r="L34" s="80">
        <f t="shared" si="1"/>
        <v>0</v>
      </c>
      <c r="M34" s="81"/>
      <c r="N34" s="221"/>
      <c r="O34" s="221"/>
      <c r="P34" s="82">
        <f t="shared" si="2"/>
        <v>0</v>
      </c>
      <c r="Q34" s="81"/>
      <c r="R34" s="221">
        <v>1</v>
      </c>
      <c r="S34" s="215">
        <f>SUM(Q34:R34)</f>
        <v>1</v>
      </c>
      <c r="T34" s="83">
        <f t="shared" si="3"/>
        <v>1</v>
      </c>
      <c r="U34" s="84"/>
      <c r="V34" s="85"/>
      <c r="W34" s="86">
        <f t="shared" si="4"/>
        <v>0</v>
      </c>
      <c r="X34" s="81"/>
      <c r="Y34" s="87"/>
      <c r="Z34" s="88">
        <f t="shared" si="5"/>
        <v>0</v>
      </c>
      <c r="AA34" s="75"/>
      <c r="AB34" s="76"/>
      <c r="AC34" s="89"/>
      <c r="AD34" s="79"/>
      <c r="AE34" s="89"/>
      <c r="AF34" s="86">
        <f t="shared" si="6"/>
        <v>0</v>
      </c>
      <c r="AG34" s="79"/>
      <c r="AH34" s="90"/>
      <c r="AI34" s="80">
        <f t="shared" si="7"/>
        <v>0</v>
      </c>
      <c r="AJ34" s="91">
        <f t="shared" si="8"/>
        <v>1</v>
      </c>
      <c r="AK34" s="29">
        <v>405790</v>
      </c>
      <c r="AL34" s="514"/>
      <c r="AM34" s="358"/>
      <c r="AN34" s="359">
        <v>592620</v>
      </c>
      <c r="AO34" s="6"/>
      <c r="AP34" s="40"/>
      <c r="AQ34" s="509">
        <v>464628.25</v>
      </c>
      <c r="AR34" s="512">
        <v>665062.34</v>
      </c>
      <c r="AS34" s="506">
        <f t="shared" si="9"/>
        <v>522109</v>
      </c>
      <c r="AT34" s="506">
        <f t="shared" si="10"/>
        <v>512320</v>
      </c>
      <c r="AU34" s="511">
        <v>522109</v>
      </c>
      <c r="AV34" s="508">
        <f t="shared" si="0"/>
        <v>522109</v>
      </c>
      <c r="AW34" s="912"/>
      <c r="AY34" s="501"/>
      <c r="AZ34" s="502"/>
    </row>
    <row r="35" spans="1:52" x14ac:dyDescent="0.2">
      <c r="A35" s="74">
        <v>32</v>
      </c>
      <c r="B35" s="228" t="s">
        <v>103</v>
      </c>
      <c r="C35" s="213" t="s">
        <v>104</v>
      </c>
      <c r="D35" s="213" t="s">
        <v>58</v>
      </c>
      <c r="E35" s="217" t="s">
        <v>38</v>
      </c>
      <c r="F35" s="75"/>
      <c r="G35" s="76"/>
      <c r="H35" s="77"/>
      <c r="I35" s="78">
        <f t="shared" si="11"/>
        <v>0</v>
      </c>
      <c r="J35" s="79"/>
      <c r="K35" s="77"/>
      <c r="L35" s="80">
        <f t="shared" si="1"/>
        <v>0</v>
      </c>
      <c r="M35" s="81"/>
      <c r="N35" s="221"/>
      <c r="O35" s="221"/>
      <c r="P35" s="82">
        <f t="shared" si="2"/>
        <v>0</v>
      </c>
      <c r="Q35" s="81"/>
      <c r="R35" s="221">
        <v>1</v>
      </c>
      <c r="S35" s="215">
        <f>SUM(Q35:R35)</f>
        <v>1</v>
      </c>
      <c r="T35" s="83">
        <f t="shared" si="3"/>
        <v>1</v>
      </c>
      <c r="U35" s="84"/>
      <c r="V35" s="85"/>
      <c r="W35" s="86">
        <f t="shared" si="4"/>
        <v>0</v>
      </c>
      <c r="X35" s="81"/>
      <c r="Y35" s="87"/>
      <c r="Z35" s="88">
        <f t="shared" si="5"/>
        <v>0</v>
      </c>
      <c r="AA35" s="75"/>
      <c r="AB35" s="76"/>
      <c r="AC35" s="89"/>
      <c r="AD35" s="79"/>
      <c r="AE35" s="89"/>
      <c r="AF35" s="86">
        <f t="shared" si="6"/>
        <v>0</v>
      </c>
      <c r="AG35" s="79"/>
      <c r="AH35" s="90">
        <v>2</v>
      </c>
      <c r="AI35" s="80">
        <f t="shared" si="7"/>
        <v>2</v>
      </c>
      <c r="AJ35" s="91">
        <f t="shared" si="8"/>
        <v>3</v>
      </c>
      <c r="AK35" s="29">
        <v>145180</v>
      </c>
      <c r="AL35" s="503"/>
      <c r="AM35" s="365"/>
      <c r="AN35" s="359">
        <v>213010</v>
      </c>
      <c r="AO35" s="6"/>
      <c r="AP35" s="40"/>
      <c r="AQ35" s="509">
        <v>156656.26999999999</v>
      </c>
      <c r="AR35" s="510"/>
      <c r="AS35" s="506">
        <f t="shared" si="9"/>
        <v>169207</v>
      </c>
      <c r="AT35" s="506">
        <f t="shared" si="10"/>
        <v>166982</v>
      </c>
      <c r="AU35" s="511">
        <v>169207</v>
      </c>
      <c r="AV35" s="508">
        <f t="shared" si="0"/>
        <v>507621</v>
      </c>
      <c r="AW35" s="912"/>
      <c r="AY35" s="501"/>
      <c r="AZ35" s="502"/>
    </row>
    <row r="36" spans="1:52" ht="24" x14ac:dyDescent="0.2">
      <c r="A36" s="74">
        <v>33</v>
      </c>
      <c r="B36" s="228" t="s">
        <v>105</v>
      </c>
      <c r="C36" s="213" t="s">
        <v>106</v>
      </c>
      <c r="D36" s="213" t="s">
        <v>29</v>
      </c>
      <c r="E36" s="217" t="s">
        <v>30</v>
      </c>
      <c r="F36" s="75"/>
      <c r="G36" s="76"/>
      <c r="H36" s="77"/>
      <c r="I36" s="78">
        <f t="shared" si="11"/>
        <v>0</v>
      </c>
      <c r="J36" s="79"/>
      <c r="K36" s="77"/>
      <c r="L36" s="80">
        <f t="shared" si="1"/>
        <v>0</v>
      </c>
      <c r="M36" s="81"/>
      <c r="N36" s="221">
        <v>1</v>
      </c>
      <c r="O36" s="221">
        <f>SUM(M36:N36)</f>
        <v>1</v>
      </c>
      <c r="P36" s="82">
        <f t="shared" si="2"/>
        <v>1</v>
      </c>
      <c r="Q36" s="81"/>
      <c r="R36" s="221"/>
      <c r="S36" s="215"/>
      <c r="T36" s="83">
        <f t="shared" si="3"/>
        <v>0</v>
      </c>
      <c r="U36" s="84"/>
      <c r="V36" s="85">
        <v>1</v>
      </c>
      <c r="W36" s="86">
        <f t="shared" si="4"/>
        <v>1</v>
      </c>
      <c r="X36" s="81"/>
      <c r="Y36" s="87"/>
      <c r="Z36" s="88">
        <f t="shared" si="5"/>
        <v>0</v>
      </c>
      <c r="AA36" s="75"/>
      <c r="AB36" s="76"/>
      <c r="AC36" s="89"/>
      <c r="AD36" s="79"/>
      <c r="AE36" s="89"/>
      <c r="AF36" s="86">
        <f t="shared" si="6"/>
        <v>0</v>
      </c>
      <c r="AG36" s="79"/>
      <c r="AH36" s="90"/>
      <c r="AI36" s="80">
        <f t="shared" si="7"/>
        <v>0</v>
      </c>
      <c r="AJ36" s="91">
        <f t="shared" si="8"/>
        <v>2</v>
      </c>
      <c r="AK36" s="29"/>
      <c r="AL36" s="503">
        <v>2660245</v>
      </c>
      <c r="AM36" s="358"/>
      <c r="AN36" s="359">
        <v>1679090</v>
      </c>
      <c r="AO36" s="6"/>
      <c r="AP36" s="40"/>
      <c r="AQ36" s="504"/>
      <c r="AR36" s="505"/>
      <c r="AS36" s="506">
        <f t="shared" si="9"/>
        <v>2113478</v>
      </c>
      <c r="AT36" s="506">
        <f t="shared" si="10"/>
        <v>2058744</v>
      </c>
      <c r="AU36" s="507">
        <v>2058744</v>
      </c>
      <c r="AV36" s="508">
        <f t="shared" si="0"/>
        <v>4117488</v>
      </c>
      <c r="AW36" s="912"/>
      <c r="AY36" s="501"/>
      <c r="AZ36" s="502"/>
    </row>
    <row r="37" spans="1:52" ht="24" x14ac:dyDescent="0.2">
      <c r="A37" s="92">
        <v>34</v>
      </c>
      <c r="B37" s="228" t="s">
        <v>107</v>
      </c>
      <c r="C37" s="213" t="s">
        <v>108</v>
      </c>
      <c r="D37" s="213" t="s">
        <v>29</v>
      </c>
      <c r="E37" s="217" t="s">
        <v>30</v>
      </c>
      <c r="F37" s="75"/>
      <c r="G37" s="76"/>
      <c r="H37" s="77">
        <v>1</v>
      </c>
      <c r="I37" s="78">
        <f t="shared" si="11"/>
        <v>1</v>
      </c>
      <c r="J37" s="79"/>
      <c r="K37" s="77"/>
      <c r="L37" s="80">
        <f t="shared" si="1"/>
        <v>0</v>
      </c>
      <c r="M37" s="81"/>
      <c r="N37" s="221">
        <v>1</v>
      </c>
      <c r="O37" s="221">
        <f>SUM(M37:N37)</f>
        <v>1</v>
      </c>
      <c r="P37" s="82">
        <f t="shared" si="2"/>
        <v>1</v>
      </c>
      <c r="Q37" s="81"/>
      <c r="R37" s="221">
        <v>1</v>
      </c>
      <c r="S37" s="215">
        <f>SUM(Q37:R37)</f>
        <v>1</v>
      </c>
      <c r="T37" s="83">
        <f t="shared" si="3"/>
        <v>1</v>
      </c>
      <c r="U37" s="84"/>
      <c r="V37" s="85">
        <v>1</v>
      </c>
      <c r="W37" s="86">
        <f t="shared" si="4"/>
        <v>1</v>
      </c>
      <c r="X37" s="81"/>
      <c r="Y37" s="87"/>
      <c r="Z37" s="88">
        <f t="shared" si="5"/>
        <v>0</v>
      </c>
      <c r="AA37" s="75"/>
      <c r="AB37" s="76"/>
      <c r="AC37" s="89"/>
      <c r="AD37" s="79"/>
      <c r="AE37" s="89"/>
      <c r="AF37" s="86">
        <f t="shared" si="6"/>
        <v>0</v>
      </c>
      <c r="AG37" s="79"/>
      <c r="AH37" s="90">
        <v>3</v>
      </c>
      <c r="AI37" s="80">
        <f t="shared" si="7"/>
        <v>3</v>
      </c>
      <c r="AJ37" s="91">
        <f t="shared" si="8"/>
        <v>7</v>
      </c>
      <c r="AK37" s="29">
        <v>183260</v>
      </c>
      <c r="AL37" s="503">
        <v>419772.5</v>
      </c>
      <c r="AM37" s="358"/>
      <c r="AN37" s="359">
        <v>267750</v>
      </c>
      <c r="AO37" s="6"/>
      <c r="AP37" s="40"/>
      <c r="AQ37" s="504"/>
      <c r="AR37" s="505"/>
      <c r="AS37" s="506">
        <f t="shared" si="9"/>
        <v>274118</v>
      </c>
      <c r="AT37" s="506">
        <f t="shared" si="10"/>
        <v>259206</v>
      </c>
      <c r="AU37" s="507">
        <v>259206</v>
      </c>
      <c r="AV37" s="508">
        <f t="shared" si="0"/>
        <v>1814442</v>
      </c>
      <c r="AW37" s="912"/>
      <c r="AY37" s="501"/>
      <c r="AZ37" s="502"/>
    </row>
    <row r="38" spans="1:52" x14ac:dyDescent="0.2">
      <c r="A38" s="74">
        <v>35</v>
      </c>
      <c r="B38" s="228" t="s">
        <v>109</v>
      </c>
      <c r="C38" s="213" t="s">
        <v>110</v>
      </c>
      <c r="D38" s="213" t="s">
        <v>67</v>
      </c>
      <c r="E38" s="217" t="s">
        <v>38</v>
      </c>
      <c r="F38" s="75"/>
      <c r="G38" s="76"/>
      <c r="H38" s="77"/>
      <c r="I38" s="78">
        <f t="shared" si="11"/>
        <v>0</v>
      </c>
      <c r="J38" s="79"/>
      <c r="K38" s="77"/>
      <c r="L38" s="80">
        <f t="shared" si="1"/>
        <v>0</v>
      </c>
      <c r="M38" s="81"/>
      <c r="N38" s="221"/>
      <c r="O38" s="221"/>
      <c r="P38" s="82">
        <f t="shared" si="2"/>
        <v>0</v>
      </c>
      <c r="Q38" s="81"/>
      <c r="R38" s="221">
        <v>1</v>
      </c>
      <c r="S38" s="215">
        <f>SUM(Q38:R38)</f>
        <v>1</v>
      </c>
      <c r="T38" s="83">
        <f t="shared" si="3"/>
        <v>1</v>
      </c>
      <c r="U38" s="84"/>
      <c r="V38" s="85"/>
      <c r="W38" s="86">
        <f t="shared" si="4"/>
        <v>0</v>
      </c>
      <c r="X38" s="81"/>
      <c r="Y38" s="87"/>
      <c r="Z38" s="88">
        <f t="shared" si="5"/>
        <v>0</v>
      </c>
      <c r="AA38" s="75"/>
      <c r="AB38" s="76"/>
      <c r="AC38" s="89"/>
      <c r="AD38" s="79"/>
      <c r="AE38" s="89"/>
      <c r="AF38" s="86">
        <f t="shared" si="6"/>
        <v>0</v>
      </c>
      <c r="AG38" s="79"/>
      <c r="AH38" s="90"/>
      <c r="AI38" s="80">
        <f t="shared" si="7"/>
        <v>0</v>
      </c>
      <c r="AJ38" s="91">
        <f t="shared" si="8"/>
        <v>1</v>
      </c>
      <c r="AK38" s="29">
        <v>152320</v>
      </c>
      <c r="AL38" s="514"/>
      <c r="AM38" s="358"/>
      <c r="AN38" s="359">
        <v>222530</v>
      </c>
      <c r="AO38" s="6"/>
      <c r="AP38" s="40"/>
      <c r="AQ38" s="509">
        <v>163777.01</v>
      </c>
      <c r="AR38" s="510"/>
      <c r="AS38" s="506">
        <f t="shared" si="9"/>
        <v>177065</v>
      </c>
      <c r="AT38" s="506">
        <f t="shared" si="10"/>
        <v>174777</v>
      </c>
      <c r="AU38" s="511">
        <v>177065</v>
      </c>
      <c r="AV38" s="508">
        <f t="shared" si="0"/>
        <v>177065</v>
      </c>
      <c r="AW38" s="912"/>
      <c r="AY38" s="501"/>
      <c r="AZ38" s="502"/>
    </row>
    <row r="39" spans="1:52" x14ac:dyDescent="0.2">
      <c r="A39" s="74">
        <v>36</v>
      </c>
      <c r="B39" s="228" t="s">
        <v>111</v>
      </c>
      <c r="C39" s="213" t="s">
        <v>112</v>
      </c>
      <c r="D39" s="213" t="s">
        <v>113</v>
      </c>
      <c r="E39" s="217" t="s">
        <v>38</v>
      </c>
      <c r="F39" s="75"/>
      <c r="G39" s="76"/>
      <c r="H39" s="77">
        <v>1</v>
      </c>
      <c r="I39" s="78">
        <f t="shared" si="11"/>
        <v>1</v>
      </c>
      <c r="J39" s="79"/>
      <c r="K39" s="77"/>
      <c r="L39" s="80">
        <f t="shared" si="1"/>
        <v>0</v>
      </c>
      <c r="M39" s="81"/>
      <c r="N39" s="221"/>
      <c r="O39" s="221"/>
      <c r="P39" s="82">
        <f t="shared" si="2"/>
        <v>0</v>
      </c>
      <c r="Q39" s="81">
        <v>1</v>
      </c>
      <c r="R39" s="221">
        <v>1</v>
      </c>
      <c r="S39" s="215">
        <f>SUM(Q39:R39)</f>
        <v>2</v>
      </c>
      <c r="T39" s="83">
        <f t="shared" si="3"/>
        <v>2</v>
      </c>
      <c r="U39" s="84"/>
      <c r="V39" s="85"/>
      <c r="W39" s="86">
        <f t="shared" si="4"/>
        <v>0</v>
      </c>
      <c r="X39" s="81">
        <v>1</v>
      </c>
      <c r="Y39" s="87">
        <f>SUM(X39:X39)</f>
        <v>1</v>
      </c>
      <c r="Z39" s="88">
        <f t="shared" si="5"/>
        <v>1</v>
      </c>
      <c r="AA39" s="75"/>
      <c r="AB39" s="76"/>
      <c r="AC39" s="89"/>
      <c r="AD39" s="79"/>
      <c r="AE39" s="89"/>
      <c r="AF39" s="86">
        <f t="shared" si="6"/>
        <v>0</v>
      </c>
      <c r="AG39" s="79"/>
      <c r="AH39" s="90">
        <v>1</v>
      </c>
      <c r="AI39" s="80">
        <f t="shared" si="7"/>
        <v>1</v>
      </c>
      <c r="AJ39" s="91">
        <f t="shared" si="8"/>
        <v>5</v>
      </c>
      <c r="AK39" s="29"/>
      <c r="AL39" s="514"/>
      <c r="AM39" s="358"/>
      <c r="AN39" s="368"/>
      <c r="AO39" s="6"/>
      <c r="AP39" s="40"/>
      <c r="AQ39" s="516">
        <v>931036.67</v>
      </c>
      <c r="AR39" s="512">
        <v>2091608.71</v>
      </c>
      <c r="AS39" s="506">
        <f t="shared" si="9"/>
        <v>1395480</v>
      </c>
      <c r="AT39" s="506">
        <f t="shared" si="10"/>
        <v>1288517</v>
      </c>
      <c r="AU39" s="507">
        <v>1288517</v>
      </c>
      <c r="AV39" s="508">
        <f t="shared" si="0"/>
        <v>6442585</v>
      </c>
      <c r="AW39" s="912"/>
      <c r="AY39" s="501"/>
      <c r="AZ39" s="502"/>
    </row>
    <row r="40" spans="1:52" ht="24" x14ac:dyDescent="0.2">
      <c r="A40" s="92">
        <v>37</v>
      </c>
      <c r="B40" s="228" t="s">
        <v>114</v>
      </c>
      <c r="C40" s="213" t="s">
        <v>115</v>
      </c>
      <c r="D40" s="213" t="s">
        <v>29</v>
      </c>
      <c r="E40" s="217" t="s">
        <v>30</v>
      </c>
      <c r="F40" s="75"/>
      <c r="G40" s="76"/>
      <c r="H40" s="77">
        <v>1</v>
      </c>
      <c r="I40" s="78">
        <f t="shared" si="11"/>
        <v>1</v>
      </c>
      <c r="J40" s="79"/>
      <c r="K40" s="77"/>
      <c r="L40" s="80">
        <f t="shared" si="1"/>
        <v>0</v>
      </c>
      <c r="M40" s="81"/>
      <c r="N40" s="221">
        <v>1</v>
      </c>
      <c r="O40" s="221">
        <f>SUM(M40:N40)</f>
        <v>1</v>
      </c>
      <c r="P40" s="82">
        <f t="shared" si="2"/>
        <v>1</v>
      </c>
      <c r="Q40" s="81"/>
      <c r="R40" s="221"/>
      <c r="S40" s="215"/>
      <c r="T40" s="83">
        <f t="shared" si="3"/>
        <v>0</v>
      </c>
      <c r="U40" s="84"/>
      <c r="V40" s="85">
        <v>1</v>
      </c>
      <c r="W40" s="86">
        <f t="shared" si="4"/>
        <v>1</v>
      </c>
      <c r="X40" s="81">
        <v>1</v>
      </c>
      <c r="Y40" s="87">
        <f>SUM(X40:X40)</f>
        <v>1</v>
      </c>
      <c r="Z40" s="88">
        <f t="shared" si="5"/>
        <v>1</v>
      </c>
      <c r="AA40" s="75"/>
      <c r="AB40" s="76"/>
      <c r="AC40" s="89"/>
      <c r="AD40" s="79"/>
      <c r="AE40" s="89"/>
      <c r="AF40" s="86">
        <f t="shared" si="6"/>
        <v>0</v>
      </c>
      <c r="AG40" s="79"/>
      <c r="AH40" s="90">
        <v>5</v>
      </c>
      <c r="AI40" s="80">
        <f t="shared" si="7"/>
        <v>5</v>
      </c>
      <c r="AJ40" s="91">
        <f t="shared" si="8"/>
        <v>9</v>
      </c>
      <c r="AK40" s="29">
        <v>159460</v>
      </c>
      <c r="AL40" s="503">
        <v>416500</v>
      </c>
      <c r="AM40" s="358"/>
      <c r="AN40" s="359">
        <v>233240</v>
      </c>
      <c r="AO40" s="6"/>
      <c r="AP40" s="40"/>
      <c r="AQ40" s="504"/>
      <c r="AR40" s="505"/>
      <c r="AS40" s="506">
        <f t="shared" si="9"/>
        <v>249281</v>
      </c>
      <c r="AT40" s="506">
        <f t="shared" si="10"/>
        <v>231489</v>
      </c>
      <c r="AU40" s="507">
        <v>231489</v>
      </c>
      <c r="AV40" s="508">
        <f t="shared" si="0"/>
        <v>2083401</v>
      </c>
      <c r="AW40" s="912"/>
      <c r="AY40" s="501"/>
      <c r="AZ40" s="502"/>
    </row>
    <row r="41" spans="1:52" x14ac:dyDescent="0.2">
      <c r="A41" s="74">
        <v>38</v>
      </c>
      <c r="B41" s="228" t="s">
        <v>116</v>
      </c>
      <c r="C41" s="213" t="s">
        <v>117</v>
      </c>
      <c r="D41" s="213" t="s">
        <v>37</v>
      </c>
      <c r="E41" s="217" t="s">
        <v>30</v>
      </c>
      <c r="F41" s="75"/>
      <c r="G41" s="76"/>
      <c r="H41" s="77">
        <v>1</v>
      </c>
      <c r="I41" s="78">
        <f t="shared" si="11"/>
        <v>1</v>
      </c>
      <c r="J41" s="79"/>
      <c r="K41" s="77"/>
      <c r="L41" s="80">
        <f t="shared" si="1"/>
        <v>0</v>
      </c>
      <c r="M41" s="81"/>
      <c r="N41" s="221"/>
      <c r="O41" s="221"/>
      <c r="P41" s="82">
        <f t="shared" si="2"/>
        <v>0</v>
      </c>
      <c r="Q41" s="81"/>
      <c r="R41" s="221">
        <v>1</v>
      </c>
      <c r="S41" s="215">
        <f>SUM(Q41:R41)</f>
        <v>1</v>
      </c>
      <c r="T41" s="83">
        <f t="shared" si="3"/>
        <v>1</v>
      </c>
      <c r="U41" s="84"/>
      <c r="V41" s="85"/>
      <c r="W41" s="86">
        <f t="shared" si="4"/>
        <v>0</v>
      </c>
      <c r="X41" s="81"/>
      <c r="Y41" s="87"/>
      <c r="Z41" s="88">
        <f t="shared" si="5"/>
        <v>0</v>
      </c>
      <c r="AA41" s="75"/>
      <c r="AB41" s="76"/>
      <c r="AC41" s="89"/>
      <c r="AD41" s="79"/>
      <c r="AE41" s="89"/>
      <c r="AF41" s="86">
        <f t="shared" si="6"/>
        <v>0</v>
      </c>
      <c r="AG41" s="79"/>
      <c r="AH41" s="90">
        <v>1</v>
      </c>
      <c r="AI41" s="80">
        <f t="shared" si="7"/>
        <v>1</v>
      </c>
      <c r="AJ41" s="91">
        <f t="shared" si="8"/>
        <v>3</v>
      </c>
      <c r="AK41" s="29">
        <v>439110</v>
      </c>
      <c r="AL41" s="503">
        <v>484330</v>
      </c>
      <c r="AM41" s="364"/>
      <c r="AN41" s="359">
        <v>641410</v>
      </c>
      <c r="AO41" s="6"/>
      <c r="AP41" s="40"/>
      <c r="AQ41" s="509">
        <v>549187.02</v>
      </c>
      <c r="AR41" s="510"/>
      <c r="AS41" s="506">
        <f t="shared" si="9"/>
        <v>523170</v>
      </c>
      <c r="AT41" s="506">
        <f t="shared" si="10"/>
        <v>518002</v>
      </c>
      <c r="AU41" s="511">
        <v>523170</v>
      </c>
      <c r="AV41" s="508">
        <f t="shared" si="0"/>
        <v>1569510</v>
      </c>
      <c r="AW41" s="912"/>
      <c r="AY41" s="501"/>
      <c r="AZ41" s="502"/>
    </row>
    <row r="42" spans="1:52" ht="24" x14ac:dyDescent="0.2">
      <c r="A42" s="74">
        <v>39</v>
      </c>
      <c r="B42" s="228" t="s">
        <v>118</v>
      </c>
      <c r="C42" s="213" t="s">
        <v>119</v>
      </c>
      <c r="D42" s="213" t="s">
        <v>29</v>
      </c>
      <c r="E42" s="217" t="s">
        <v>30</v>
      </c>
      <c r="F42" s="75"/>
      <c r="G42" s="76"/>
      <c r="H42" s="77"/>
      <c r="I42" s="78">
        <f t="shared" si="11"/>
        <v>0</v>
      </c>
      <c r="J42" s="79"/>
      <c r="K42" s="77">
        <v>1</v>
      </c>
      <c r="L42" s="80">
        <f t="shared" si="1"/>
        <v>1</v>
      </c>
      <c r="M42" s="81"/>
      <c r="N42" s="221">
        <v>1</v>
      </c>
      <c r="O42" s="221">
        <f>SUM(M42:N42)</f>
        <v>1</v>
      </c>
      <c r="P42" s="82">
        <f t="shared" si="2"/>
        <v>1</v>
      </c>
      <c r="Q42" s="81"/>
      <c r="R42" s="221"/>
      <c r="S42" s="215"/>
      <c r="T42" s="83">
        <f t="shared" si="3"/>
        <v>0</v>
      </c>
      <c r="U42" s="84"/>
      <c r="V42" s="85">
        <v>1</v>
      </c>
      <c r="W42" s="86">
        <f t="shared" si="4"/>
        <v>1</v>
      </c>
      <c r="X42" s="81"/>
      <c r="Y42" s="87"/>
      <c r="Z42" s="88">
        <f t="shared" si="5"/>
        <v>0</v>
      </c>
      <c r="AA42" s="75"/>
      <c r="AB42" s="76"/>
      <c r="AC42" s="89"/>
      <c r="AD42" s="79"/>
      <c r="AE42" s="89"/>
      <c r="AF42" s="86">
        <f t="shared" si="6"/>
        <v>0</v>
      </c>
      <c r="AG42" s="79"/>
      <c r="AH42" s="90"/>
      <c r="AI42" s="80">
        <f t="shared" si="7"/>
        <v>0</v>
      </c>
      <c r="AJ42" s="91">
        <f t="shared" si="8"/>
        <v>3</v>
      </c>
      <c r="AK42" s="29"/>
      <c r="AL42" s="503">
        <v>3671745</v>
      </c>
      <c r="AM42" s="358"/>
      <c r="AN42" s="359">
        <v>2295510</v>
      </c>
      <c r="AO42" s="6"/>
      <c r="AP42" s="40"/>
      <c r="AQ42" s="509">
        <v>1924379.83</v>
      </c>
      <c r="AR42" s="512">
        <v>3617049.1</v>
      </c>
      <c r="AS42" s="506">
        <f t="shared" si="9"/>
        <v>2767574</v>
      </c>
      <c r="AT42" s="506">
        <f t="shared" si="10"/>
        <v>2659399</v>
      </c>
      <c r="AU42" s="507">
        <v>2659399</v>
      </c>
      <c r="AV42" s="508">
        <f t="shared" si="0"/>
        <v>7978197</v>
      </c>
      <c r="AW42" s="912"/>
      <c r="AY42" s="501"/>
      <c r="AZ42" s="502"/>
    </row>
    <row r="43" spans="1:52" ht="24" x14ac:dyDescent="0.2">
      <c r="A43" s="92">
        <v>40</v>
      </c>
      <c r="B43" s="228" t="s">
        <v>120</v>
      </c>
      <c r="C43" s="213" t="s">
        <v>121</v>
      </c>
      <c r="D43" s="213" t="s">
        <v>29</v>
      </c>
      <c r="E43" s="217" t="s">
        <v>30</v>
      </c>
      <c r="F43" s="75"/>
      <c r="G43" s="76"/>
      <c r="H43" s="77">
        <v>1</v>
      </c>
      <c r="I43" s="78">
        <f t="shared" si="11"/>
        <v>1</v>
      </c>
      <c r="J43" s="79"/>
      <c r="K43" s="77"/>
      <c r="L43" s="80">
        <f t="shared" si="1"/>
        <v>0</v>
      </c>
      <c r="M43" s="81"/>
      <c r="N43" s="221">
        <v>1</v>
      </c>
      <c r="O43" s="221">
        <f>SUM(M43:N43)</f>
        <v>1</v>
      </c>
      <c r="P43" s="82">
        <f t="shared" si="2"/>
        <v>1</v>
      </c>
      <c r="Q43" s="81"/>
      <c r="R43" s="221">
        <v>3</v>
      </c>
      <c r="S43" s="215">
        <f>SUM(Q43:R43)</f>
        <v>3</v>
      </c>
      <c r="T43" s="83">
        <f t="shared" si="3"/>
        <v>3</v>
      </c>
      <c r="U43" s="84"/>
      <c r="V43" s="85"/>
      <c r="W43" s="86">
        <f t="shared" si="4"/>
        <v>0</v>
      </c>
      <c r="X43" s="81"/>
      <c r="Y43" s="87"/>
      <c r="Z43" s="88">
        <f t="shared" si="5"/>
        <v>0</v>
      </c>
      <c r="AA43" s="75"/>
      <c r="AB43" s="76"/>
      <c r="AC43" s="89"/>
      <c r="AD43" s="79"/>
      <c r="AE43" s="89"/>
      <c r="AF43" s="86">
        <f t="shared" si="6"/>
        <v>0</v>
      </c>
      <c r="AG43" s="79"/>
      <c r="AH43" s="90"/>
      <c r="AI43" s="80">
        <f t="shared" si="7"/>
        <v>0</v>
      </c>
      <c r="AJ43" s="91">
        <f t="shared" si="8"/>
        <v>5</v>
      </c>
      <c r="AK43" s="29"/>
      <c r="AL43" s="503">
        <v>435540</v>
      </c>
      <c r="AM43" s="358"/>
      <c r="AN43" s="359">
        <v>233240</v>
      </c>
      <c r="AO43" s="6"/>
      <c r="AP43" s="40"/>
      <c r="AQ43" s="504"/>
      <c r="AR43" s="505"/>
      <c r="AS43" s="506">
        <f t="shared" si="9"/>
        <v>318725</v>
      </c>
      <c r="AT43" s="506">
        <f t="shared" si="10"/>
        <v>303793</v>
      </c>
      <c r="AU43" s="507">
        <v>303793</v>
      </c>
      <c r="AV43" s="508">
        <f t="shared" si="0"/>
        <v>1518965</v>
      </c>
      <c r="AW43" s="912"/>
      <c r="AY43" s="501"/>
      <c r="AZ43" s="502"/>
    </row>
    <row r="44" spans="1:52" ht="24" x14ac:dyDescent="0.2">
      <c r="A44" s="74">
        <v>41</v>
      </c>
      <c r="B44" s="228" t="s">
        <v>122</v>
      </c>
      <c r="C44" s="213" t="s">
        <v>123</v>
      </c>
      <c r="D44" s="213" t="s">
        <v>29</v>
      </c>
      <c r="E44" s="217" t="s">
        <v>30</v>
      </c>
      <c r="F44" s="75"/>
      <c r="G44" s="76"/>
      <c r="H44" s="77">
        <v>1</v>
      </c>
      <c r="I44" s="78">
        <f t="shared" si="11"/>
        <v>1</v>
      </c>
      <c r="J44" s="79"/>
      <c r="K44" s="77">
        <v>1</v>
      </c>
      <c r="L44" s="80">
        <f t="shared" si="1"/>
        <v>1</v>
      </c>
      <c r="M44" s="81"/>
      <c r="N44" s="221">
        <v>1</v>
      </c>
      <c r="O44" s="221">
        <f>SUM(M44:N44)</f>
        <v>1</v>
      </c>
      <c r="P44" s="82">
        <f t="shared" si="2"/>
        <v>1</v>
      </c>
      <c r="Q44" s="81"/>
      <c r="R44" s="221"/>
      <c r="S44" s="215"/>
      <c r="T44" s="83">
        <f t="shared" si="3"/>
        <v>0</v>
      </c>
      <c r="U44" s="84"/>
      <c r="V44" s="85">
        <v>1</v>
      </c>
      <c r="W44" s="86">
        <f t="shared" si="4"/>
        <v>1</v>
      </c>
      <c r="X44" s="81"/>
      <c r="Y44" s="87"/>
      <c r="Z44" s="88">
        <f t="shared" si="5"/>
        <v>0</v>
      </c>
      <c r="AA44" s="75"/>
      <c r="AB44" s="76"/>
      <c r="AC44" s="89"/>
      <c r="AD44" s="79"/>
      <c r="AE44" s="89"/>
      <c r="AF44" s="86">
        <f t="shared" si="6"/>
        <v>0</v>
      </c>
      <c r="AG44" s="79"/>
      <c r="AH44" s="90">
        <v>1</v>
      </c>
      <c r="AI44" s="80">
        <f t="shared" si="7"/>
        <v>1</v>
      </c>
      <c r="AJ44" s="91">
        <f t="shared" si="8"/>
        <v>5</v>
      </c>
      <c r="AK44" s="29">
        <v>479570</v>
      </c>
      <c r="AL44" s="513"/>
      <c r="AM44" s="358"/>
      <c r="AN44" s="359">
        <v>700910</v>
      </c>
      <c r="AO44" s="6"/>
      <c r="AP44" s="40"/>
      <c r="AQ44" s="504"/>
      <c r="AR44" s="505"/>
      <c r="AS44" s="506">
        <f t="shared" si="9"/>
        <v>579772</v>
      </c>
      <c r="AT44" s="506">
        <f t="shared" si="10"/>
        <v>569489</v>
      </c>
      <c r="AU44" s="511">
        <v>579772</v>
      </c>
      <c r="AV44" s="508">
        <f t="shared" si="0"/>
        <v>2898860</v>
      </c>
      <c r="AW44" s="912"/>
      <c r="AY44" s="501"/>
      <c r="AZ44" s="502"/>
    </row>
    <row r="45" spans="1:52" ht="24" x14ac:dyDescent="0.2">
      <c r="A45" s="74">
        <v>42</v>
      </c>
      <c r="B45" s="228" t="s">
        <v>124</v>
      </c>
      <c r="C45" s="213" t="s">
        <v>125</v>
      </c>
      <c r="D45" s="213" t="s">
        <v>29</v>
      </c>
      <c r="E45" s="217" t="s">
        <v>30</v>
      </c>
      <c r="F45" s="75"/>
      <c r="G45" s="76"/>
      <c r="H45" s="77">
        <v>1</v>
      </c>
      <c r="I45" s="78">
        <f t="shared" si="11"/>
        <v>1</v>
      </c>
      <c r="J45" s="79"/>
      <c r="K45" s="77">
        <v>1</v>
      </c>
      <c r="L45" s="80">
        <f t="shared" si="1"/>
        <v>1</v>
      </c>
      <c r="M45" s="81"/>
      <c r="N45" s="221">
        <v>1</v>
      </c>
      <c r="O45" s="221">
        <f>SUM(M45:N45)</f>
        <v>1</v>
      </c>
      <c r="P45" s="82">
        <f t="shared" si="2"/>
        <v>1</v>
      </c>
      <c r="Q45" s="81"/>
      <c r="R45" s="221"/>
      <c r="S45" s="215"/>
      <c r="T45" s="83">
        <f t="shared" si="3"/>
        <v>0</v>
      </c>
      <c r="U45" s="84"/>
      <c r="V45" s="85"/>
      <c r="W45" s="86">
        <f t="shared" si="4"/>
        <v>0</v>
      </c>
      <c r="X45" s="81"/>
      <c r="Y45" s="87"/>
      <c r="Z45" s="88">
        <f t="shared" si="5"/>
        <v>0</v>
      </c>
      <c r="AA45" s="75"/>
      <c r="AB45" s="76"/>
      <c r="AC45" s="89"/>
      <c r="AD45" s="79"/>
      <c r="AE45" s="89"/>
      <c r="AF45" s="86">
        <f t="shared" si="6"/>
        <v>0</v>
      </c>
      <c r="AG45" s="79"/>
      <c r="AH45" s="90"/>
      <c r="AI45" s="80">
        <f t="shared" si="7"/>
        <v>0</v>
      </c>
      <c r="AJ45" s="91">
        <f t="shared" si="8"/>
        <v>3</v>
      </c>
      <c r="AK45" s="29">
        <v>316540</v>
      </c>
      <c r="AL45" s="513"/>
      <c r="AM45" s="358"/>
      <c r="AN45" s="359">
        <v>462910</v>
      </c>
      <c r="AO45" s="6"/>
      <c r="AP45" s="40"/>
      <c r="AQ45" s="509">
        <v>381849.64</v>
      </c>
      <c r="AR45" s="510"/>
      <c r="AS45" s="506">
        <f t="shared" si="9"/>
        <v>382477</v>
      </c>
      <c r="AT45" s="506">
        <f t="shared" si="10"/>
        <v>377918</v>
      </c>
      <c r="AU45" s="511">
        <v>382477</v>
      </c>
      <c r="AV45" s="508">
        <f t="shared" si="0"/>
        <v>1147431</v>
      </c>
      <c r="AW45" s="912"/>
      <c r="AY45" s="501"/>
      <c r="AZ45" s="502"/>
    </row>
    <row r="46" spans="1:52" x14ac:dyDescent="0.2">
      <c r="A46" s="92">
        <v>43</v>
      </c>
      <c r="B46" s="228" t="s">
        <v>126</v>
      </c>
      <c r="C46" s="213" t="s">
        <v>127</v>
      </c>
      <c r="D46" s="213" t="s">
        <v>113</v>
      </c>
      <c r="E46" s="217" t="s">
        <v>38</v>
      </c>
      <c r="F46" s="75"/>
      <c r="G46" s="76"/>
      <c r="H46" s="77">
        <v>1</v>
      </c>
      <c r="I46" s="78">
        <f t="shared" si="11"/>
        <v>1</v>
      </c>
      <c r="J46" s="79"/>
      <c r="K46" s="77"/>
      <c r="L46" s="80">
        <f t="shared" si="1"/>
        <v>0</v>
      </c>
      <c r="M46" s="81"/>
      <c r="N46" s="221"/>
      <c r="O46" s="221"/>
      <c r="P46" s="82">
        <f t="shared" si="2"/>
        <v>0</v>
      </c>
      <c r="Q46" s="81"/>
      <c r="R46" s="221"/>
      <c r="S46" s="215"/>
      <c r="T46" s="83">
        <f t="shared" si="3"/>
        <v>0</v>
      </c>
      <c r="U46" s="84"/>
      <c r="V46" s="85"/>
      <c r="W46" s="86">
        <f t="shared" si="4"/>
        <v>0</v>
      </c>
      <c r="X46" s="81"/>
      <c r="Y46" s="87"/>
      <c r="Z46" s="88">
        <f t="shared" si="5"/>
        <v>0</v>
      </c>
      <c r="AA46" s="75"/>
      <c r="AB46" s="76"/>
      <c r="AC46" s="89"/>
      <c r="AD46" s="79"/>
      <c r="AE46" s="89"/>
      <c r="AF46" s="86">
        <f t="shared" si="6"/>
        <v>0</v>
      </c>
      <c r="AG46" s="79"/>
      <c r="AH46" s="90"/>
      <c r="AI46" s="80">
        <f t="shared" si="7"/>
        <v>0</v>
      </c>
      <c r="AJ46" s="91">
        <f t="shared" si="8"/>
        <v>1</v>
      </c>
      <c r="AK46" s="29">
        <v>279650</v>
      </c>
      <c r="AL46" s="503"/>
      <c r="AM46" s="358"/>
      <c r="AN46" s="359">
        <v>409360</v>
      </c>
      <c r="AO46" s="6"/>
      <c r="AP46" s="40"/>
      <c r="AQ46" s="504"/>
      <c r="AR46" s="505"/>
      <c r="AS46" s="506">
        <f t="shared" si="9"/>
        <v>338345</v>
      </c>
      <c r="AT46" s="506">
        <f t="shared" si="10"/>
        <v>332296</v>
      </c>
      <c r="AU46" s="511">
        <v>338345</v>
      </c>
      <c r="AV46" s="508">
        <f t="shared" si="0"/>
        <v>338345</v>
      </c>
      <c r="AW46" s="912"/>
      <c r="AY46" s="501"/>
      <c r="AZ46" s="502"/>
    </row>
    <row r="47" spans="1:52" ht="24" x14ac:dyDescent="0.2">
      <c r="A47" s="74">
        <v>44</v>
      </c>
      <c r="B47" s="228" t="s">
        <v>128</v>
      </c>
      <c r="C47" s="213" t="s">
        <v>129</v>
      </c>
      <c r="D47" s="213" t="s">
        <v>29</v>
      </c>
      <c r="E47" s="217" t="s">
        <v>30</v>
      </c>
      <c r="F47" s="75"/>
      <c r="G47" s="76"/>
      <c r="H47" s="93"/>
      <c r="I47" s="78">
        <f t="shared" si="11"/>
        <v>0</v>
      </c>
      <c r="J47" s="79"/>
      <c r="K47" s="77"/>
      <c r="L47" s="80">
        <f t="shared" si="1"/>
        <v>0</v>
      </c>
      <c r="M47" s="81"/>
      <c r="N47" s="221">
        <v>1</v>
      </c>
      <c r="O47" s="221">
        <f>SUM(M47:N47)</f>
        <v>1</v>
      </c>
      <c r="P47" s="82">
        <f t="shared" si="2"/>
        <v>1</v>
      </c>
      <c r="Q47" s="81"/>
      <c r="R47" s="221">
        <v>3</v>
      </c>
      <c r="S47" s="215">
        <f t="shared" ref="S47:S65" si="15">SUM(Q47:R47)</f>
        <v>3</v>
      </c>
      <c r="T47" s="83">
        <f t="shared" si="3"/>
        <v>3</v>
      </c>
      <c r="U47" s="84"/>
      <c r="V47" s="85"/>
      <c r="W47" s="86">
        <f t="shared" si="4"/>
        <v>0</v>
      </c>
      <c r="X47" s="81">
        <v>1</v>
      </c>
      <c r="Y47" s="87">
        <f>SUM(X47:X47)</f>
        <v>1</v>
      </c>
      <c r="Z47" s="88">
        <f t="shared" si="5"/>
        <v>1</v>
      </c>
      <c r="AA47" s="75"/>
      <c r="AB47" s="76"/>
      <c r="AC47" s="89"/>
      <c r="AD47" s="79"/>
      <c r="AE47" s="89"/>
      <c r="AF47" s="86">
        <f t="shared" si="6"/>
        <v>0</v>
      </c>
      <c r="AG47" s="79"/>
      <c r="AH47" s="90"/>
      <c r="AI47" s="80">
        <f t="shared" si="7"/>
        <v>0</v>
      </c>
      <c r="AJ47" s="91">
        <f t="shared" si="8"/>
        <v>5</v>
      </c>
      <c r="AK47" s="29"/>
      <c r="AL47" s="503">
        <v>416500</v>
      </c>
      <c r="AM47" s="358"/>
      <c r="AN47" s="359">
        <v>176120</v>
      </c>
      <c r="AO47" s="6"/>
      <c r="AP47" s="40"/>
      <c r="AQ47" s="509">
        <v>163777.01</v>
      </c>
      <c r="AR47" s="512">
        <v>341455.12</v>
      </c>
      <c r="AS47" s="506">
        <f t="shared" si="9"/>
        <v>253077</v>
      </c>
      <c r="AT47" s="506">
        <f t="shared" si="10"/>
        <v>233735</v>
      </c>
      <c r="AU47" s="507">
        <v>233735</v>
      </c>
      <c r="AV47" s="508">
        <f t="shared" si="0"/>
        <v>1168675</v>
      </c>
      <c r="AW47" s="912"/>
      <c r="AY47" s="501"/>
      <c r="AZ47" s="502"/>
    </row>
    <row r="48" spans="1:52" x14ac:dyDescent="0.2">
      <c r="A48" s="74">
        <v>45</v>
      </c>
      <c r="B48" s="228" t="s">
        <v>130</v>
      </c>
      <c r="C48" s="213" t="s">
        <v>131</v>
      </c>
      <c r="D48" s="213" t="s">
        <v>81</v>
      </c>
      <c r="E48" s="217" t="s">
        <v>38</v>
      </c>
      <c r="F48" s="75"/>
      <c r="G48" s="76"/>
      <c r="H48" s="77">
        <v>1</v>
      </c>
      <c r="I48" s="78">
        <f t="shared" si="11"/>
        <v>1</v>
      </c>
      <c r="J48" s="79"/>
      <c r="K48" s="77"/>
      <c r="L48" s="80">
        <f t="shared" si="1"/>
        <v>0</v>
      </c>
      <c r="M48" s="81"/>
      <c r="N48" s="221"/>
      <c r="O48" s="221"/>
      <c r="P48" s="82">
        <f t="shared" si="2"/>
        <v>0</v>
      </c>
      <c r="Q48" s="81">
        <v>2</v>
      </c>
      <c r="R48" s="221">
        <v>1</v>
      </c>
      <c r="S48" s="215">
        <f t="shared" si="15"/>
        <v>3</v>
      </c>
      <c r="T48" s="83">
        <f t="shared" si="3"/>
        <v>3</v>
      </c>
      <c r="U48" s="84"/>
      <c r="V48" s="85"/>
      <c r="W48" s="86">
        <f t="shared" si="4"/>
        <v>0</v>
      </c>
      <c r="X48" s="81"/>
      <c r="Y48" s="87"/>
      <c r="Z48" s="88">
        <f t="shared" si="5"/>
        <v>0</v>
      </c>
      <c r="AA48" s="75">
        <v>1</v>
      </c>
      <c r="AB48" s="76"/>
      <c r="AC48" s="89">
        <f t="shared" si="14"/>
        <v>1</v>
      </c>
      <c r="AD48" s="79"/>
      <c r="AE48" s="89"/>
      <c r="AF48" s="86">
        <f t="shared" si="6"/>
        <v>1</v>
      </c>
      <c r="AG48" s="79"/>
      <c r="AH48" s="90">
        <v>1</v>
      </c>
      <c r="AI48" s="80">
        <f t="shared" si="7"/>
        <v>1</v>
      </c>
      <c r="AJ48" s="91">
        <f t="shared" si="8"/>
        <v>6</v>
      </c>
      <c r="AK48" s="29">
        <v>393890</v>
      </c>
      <c r="AL48" s="514"/>
      <c r="AM48" s="358"/>
      <c r="AN48" s="359">
        <v>575960</v>
      </c>
      <c r="AO48" s="6"/>
      <c r="AP48" s="40"/>
      <c r="AQ48" s="509">
        <v>451276.85</v>
      </c>
      <c r="AR48" s="512">
        <v>737378.6</v>
      </c>
      <c r="AS48" s="506">
        <f t="shared" si="9"/>
        <v>524174</v>
      </c>
      <c r="AT48" s="506">
        <f t="shared" si="10"/>
        <v>509742</v>
      </c>
      <c r="AU48" s="511">
        <v>524174</v>
      </c>
      <c r="AV48" s="508">
        <f t="shared" si="0"/>
        <v>3145044</v>
      </c>
      <c r="AW48" s="912"/>
      <c r="AY48" s="501"/>
      <c r="AZ48" s="502"/>
    </row>
    <row r="49" spans="1:52" x14ac:dyDescent="0.2">
      <c r="A49" s="92">
        <v>46</v>
      </c>
      <c r="B49" s="228" t="s">
        <v>132</v>
      </c>
      <c r="C49" s="213" t="s">
        <v>133</v>
      </c>
      <c r="D49" s="213" t="s">
        <v>134</v>
      </c>
      <c r="E49" s="217" t="s">
        <v>38</v>
      </c>
      <c r="F49" s="75"/>
      <c r="G49" s="76"/>
      <c r="H49" s="77">
        <v>1</v>
      </c>
      <c r="I49" s="78">
        <f t="shared" si="11"/>
        <v>1</v>
      </c>
      <c r="J49" s="79"/>
      <c r="K49" s="77"/>
      <c r="L49" s="80">
        <f t="shared" si="1"/>
        <v>0</v>
      </c>
      <c r="M49" s="81"/>
      <c r="N49" s="221"/>
      <c r="O49" s="221"/>
      <c r="P49" s="82">
        <f t="shared" si="2"/>
        <v>0</v>
      </c>
      <c r="Q49" s="81">
        <v>1</v>
      </c>
      <c r="R49" s="221"/>
      <c r="S49" s="215">
        <f t="shared" si="15"/>
        <v>1</v>
      </c>
      <c r="T49" s="83">
        <f t="shared" si="3"/>
        <v>1</v>
      </c>
      <c r="U49" s="84"/>
      <c r="V49" s="85"/>
      <c r="W49" s="86">
        <f t="shared" si="4"/>
        <v>0</v>
      </c>
      <c r="X49" s="81"/>
      <c r="Y49" s="87"/>
      <c r="Z49" s="88">
        <f t="shared" si="5"/>
        <v>0</v>
      </c>
      <c r="AA49" s="94"/>
      <c r="AB49" s="76"/>
      <c r="AC49" s="89"/>
      <c r="AD49" s="79"/>
      <c r="AE49" s="89"/>
      <c r="AF49" s="86">
        <f t="shared" si="6"/>
        <v>0</v>
      </c>
      <c r="AG49" s="79"/>
      <c r="AH49" s="90"/>
      <c r="AI49" s="80">
        <f t="shared" si="7"/>
        <v>0</v>
      </c>
      <c r="AJ49" s="91">
        <f t="shared" si="8"/>
        <v>2</v>
      </c>
      <c r="AK49" s="35"/>
      <c r="AL49" s="503">
        <v>273105</v>
      </c>
      <c r="AM49" s="358"/>
      <c r="AN49" s="359">
        <v>441490</v>
      </c>
      <c r="AO49" s="6"/>
      <c r="AP49" s="40"/>
      <c r="AQ49" s="509">
        <v>324883.71999999997</v>
      </c>
      <c r="AR49" s="512">
        <v>425862.41</v>
      </c>
      <c r="AS49" s="506">
        <f t="shared" si="9"/>
        <v>359387</v>
      </c>
      <c r="AT49" s="506">
        <f t="shared" si="10"/>
        <v>352334</v>
      </c>
      <c r="AU49" s="511">
        <v>359387</v>
      </c>
      <c r="AV49" s="508">
        <f t="shared" si="0"/>
        <v>718774</v>
      </c>
      <c r="AW49" s="912"/>
      <c r="AY49" s="501"/>
      <c r="AZ49" s="502"/>
    </row>
    <row r="50" spans="1:52" x14ac:dyDescent="0.2">
      <c r="A50" s="74">
        <v>47</v>
      </c>
      <c r="B50" s="228" t="s">
        <v>135</v>
      </c>
      <c r="C50" s="213" t="s">
        <v>136</v>
      </c>
      <c r="D50" s="213" t="s">
        <v>53</v>
      </c>
      <c r="E50" s="217" t="s">
        <v>38</v>
      </c>
      <c r="F50" s="75"/>
      <c r="G50" s="76"/>
      <c r="H50" s="77"/>
      <c r="I50" s="78">
        <f t="shared" si="11"/>
        <v>0</v>
      </c>
      <c r="J50" s="79"/>
      <c r="K50" s="77"/>
      <c r="L50" s="80">
        <f t="shared" si="1"/>
        <v>0</v>
      </c>
      <c r="M50" s="81"/>
      <c r="N50" s="221"/>
      <c r="O50" s="221"/>
      <c r="P50" s="82">
        <f t="shared" si="2"/>
        <v>0</v>
      </c>
      <c r="Q50" s="81"/>
      <c r="R50" s="221">
        <v>1</v>
      </c>
      <c r="S50" s="215">
        <f t="shared" si="15"/>
        <v>1</v>
      </c>
      <c r="T50" s="83">
        <f t="shared" si="3"/>
        <v>1</v>
      </c>
      <c r="U50" s="84"/>
      <c r="V50" s="85"/>
      <c r="W50" s="86">
        <f t="shared" si="4"/>
        <v>0</v>
      </c>
      <c r="X50" s="81"/>
      <c r="Y50" s="87"/>
      <c r="Z50" s="88">
        <f t="shared" si="5"/>
        <v>0</v>
      </c>
      <c r="AA50" s="75"/>
      <c r="AB50" s="76"/>
      <c r="AC50" s="89"/>
      <c r="AD50" s="79"/>
      <c r="AE50" s="89"/>
      <c r="AF50" s="86">
        <f t="shared" si="6"/>
        <v>0</v>
      </c>
      <c r="AG50" s="79"/>
      <c r="AH50" s="90"/>
      <c r="AI50" s="80">
        <f t="shared" si="7"/>
        <v>0</v>
      </c>
      <c r="AJ50" s="91">
        <f t="shared" si="8"/>
        <v>1</v>
      </c>
      <c r="AK50" s="29">
        <v>659260</v>
      </c>
      <c r="AL50" s="503"/>
      <c r="AM50" s="365"/>
      <c r="AN50" s="359">
        <v>962710</v>
      </c>
      <c r="AO50" s="6"/>
      <c r="AP50" s="40"/>
      <c r="AQ50" s="509">
        <v>794852.53</v>
      </c>
      <c r="AR50" s="512">
        <v>1367828.04</v>
      </c>
      <c r="AS50" s="506">
        <f t="shared" si="9"/>
        <v>911418</v>
      </c>
      <c r="AT50" s="506">
        <f t="shared" si="10"/>
        <v>880133</v>
      </c>
      <c r="AU50" s="507">
        <v>880133</v>
      </c>
      <c r="AV50" s="508">
        <f t="shared" si="0"/>
        <v>880133</v>
      </c>
      <c r="AW50" s="912"/>
      <c r="AY50" s="501"/>
      <c r="AZ50" s="502"/>
    </row>
    <row r="51" spans="1:52" ht="24" x14ac:dyDescent="0.2">
      <c r="A51" s="74">
        <v>48</v>
      </c>
      <c r="B51" s="228" t="s">
        <v>137</v>
      </c>
      <c r="C51" s="213" t="s">
        <v>138</v>
      </c>
      <c r="D51" s="213" t="s">
        <v>37</v>
      </c>
      <c r="E51" s="217" t="s">
        <v>38</v>
      </c>
      <c r="F51" s="75"/>
      <c r="G51" s="76"/>
      <c r="H51" s="77"/>
      <c r="I51" s="78">
        <f t="shared" si="11"/>
        <v>0</v>
      </c>
      <c r="J51" s="79"/>
      <c r="K51" s="77"/>
      <c r="L51" s="80">
        <f t="shared" si="1"/>
        <v>0</v>
      </c>
      <c r="M51" s="81"/>
      <c r="N51" s="221"/>
      <c r="O51" s="221"/>
      <c r="P51" s="82">
        <f t="shared" si="2"/>
        <v>0</v>
      </c>
      <c r="Q51" s="81"/>
      <c r="R51" s="221">
        <v>1</v>
      </c>
      <c r="S51" s="215">
        <f t="shared" si="15"/>
        <v>1</v>
      </c>
      <c r="T51" s="83">
        <f t="shared" si="3"/>
        <v>1</v>
      </c>
      <c r="U51" s="84"/>
      <c r="V51" s="85"/>
      <c r="W51" s="86">
        <f t="shared" si="4"/>
        <v>0</v>
      </c>
      <c r="X51" s="81"/>
      <c r="Y51" s="87"/>
      <c r="Z51" s="88">
        <f t="shared" si="5"/>
        <v>0</v>
      </c>
      <c r="AA51" s="75"/>
      <c r="AB51" s="76"/>
      <c r="AC51" s="89"/>
      <c r="AD51" s="79"/>
      <c r="AE51" s="89"/>
      <c r="AF51" s="86">
        <f t="shared" si="6"/>
        <v>0</v>
      </c>
      <c r="AG51" s="79"/>
      <c r="AH51" s="90">
        <v>2</v>
      </c>
      <c r="AI51" s="80">
        <f t="shared" si="7"/>
        <v>2</v>
      </c>
      <c r="AJ51" s="91">
        <f t="shared" si="8"/>
        <v>3</v>
      </c>
      <c r="AK51" s="29">
        <v>341530</v>
      </c>
      <c r="AL51" s="503"/>
      <c r="AM51" s="364"/>
      <c r="AN51" s="359">
        <v>499800</v>
      </c>
      <c r="AO51" s="6"/>
      <c r="AP51" s="40"/>
      <c r="AQ51" s="509">
        <v>367608.16</v>
      </c>
      <c r="AR51" s="510"/>
      <c r="AS51" s="506">
        <f t="shared" si="9"/>
        <v>397378</v>
      </c>
      <c r="AT51" s="506">
        <f t="shared" si="10"/>
        <v>392204</v>
      </c>
      <c r="AU51" s="511">
        <v>397378</v>
      </c>
      <c r="AV51" s="508">
        <f t="shared" si="0"/>
        <v>1192134</v>
      </c>
      <c r="AW51" s="912"/>
      <c r="AY51" s="501"/>
      <c r="AZ51" s="502"/>
    </row>
    <row r="52" spans="1:52" x14ac:dyDescent="0.2">
      <c r="A52" s="92">
        <v>49</v>
      </c>
      <c r="B52" s="228" t="s">
        <v>139</v>
      </c>
      <c r="C52" s="213" t="s">
        <v>140</v>
      </c>
      <c r="D52" s="213" t="s">
        <v>90</v>
      </c>
      <c r="E52" s="217" t="s">
        <v>38</v>
      </c>
      <c r="F52" s="75"/>
      <c r="G52" s="76"/>
      <c r="H52" s="77"/>
      <c r="I52" s="78">
        <f t="shared" si="11"/>
        <v>0</v>
      </c>
      <c r="J52" s="79"/>
      <c r="K52" s="77"/>
      <c r="L52" s="80">
        <f t="shared" si="1"/>
        <v>0</v>
      </c>
      <c r="M52" s="81"/>
      <c r="N52" s="221"/>
      <c r="O52" s="221"/>
      <c r="P52" s="82">
        <f t="shared" si="2"/>
        <v>0</v>
      </c>
      <c r="Q52" s="81"/>
      <c r="R52" s="221">
        <v>1</v>
      </c>
      <c r="S52" s="215">
        <f t="shared" si="15"/>
        <v>1</v>
      </c>
      <c r="T52" s="83">
        <f t="shared" si="3"/>
        <v>1</v>
      </c>
      <c r="U52" s="84"/>
      <c r="V52" s="85"/>
      <c r="W52" s="86">
        <f t="shared" si="4"/>
        <v>0</v>
      </c>
      <c r="X52" s="81"/>
      <c r="Y52" s="87"/>
      <c r="Z52" s="88">
        <f t="shared" si="5"/>
        <v>0</v>
      </c>
      <c r="AA52" s="75"/>
      <c r="AB52" s="76"/>
      <c r="AC52" s="89"/>
      <c r="AD52" s="79"/>
      <c r="AE52" s="89"/>
      <c r="AF52" s="86">
        <f t="shared" si="6"/>
        <v>0</v>
      </c>
      <c r="AG52" s="79"/>
      <c r="AH52" s="90">
        <v>2</v>
      </c>
      <c r="AI52" s="80">
        <f t="shared" si="7"/>
        <v>2</v>
      </c>
      <c r="AJ52" s="91">
        <f t="shared" si="8"/>
        <v>3</v>
      </c>
      <c r="AK52" s="29">
        <v>337960</v>
      </c>
      <c r="AL52" s="514"/>
      <c r="AM52" s="365"/>
      <c r="AN52" s="359">
        <v>493850</v>
      </c>
      <c r="AO52" s="6"/>
      <c r="AP52" s="40"/>
      <c r="AQ52" s="509">
        <v>364047.8</v>
      </c>
      <c r="AR52" s="510"/>
      <c r="AS52" s="506">
        <f t="shared" si="9"/>
        <v>393133</v>
      </c>
      <c r="AT52" s="506">
        <f t="shared" si="10"/>
        <v>388062</v>
      </c>
      <c r="AU52" s="511">
        <v>393133</v>
      </c>
      <c r="AV52" s="508">
        <f t="shared" si="0"/>
        <v>1179399</v>
      </c>
      <c r="AW52" s="912"/>
      <c r="AY52" s="501"/>
      <c r="AZ52" s="502"/>
    </row>
    <row r="53" spans="1:52" x14ac:dyDescent="0.2">
      <c r="A53" s="74">
        <v>50</v>
      </c>
      <c r="B53" s="228" t="s">
        <v>141</v>
      </c>
      <c r="C53" s="213" t="s">
        <v>142</v>
      </c>
      <c r="D53" s="213" t="s">
        <v>53</v>
      </c>
      <c r="E53" s="217" t="s">
        <v>38</v>
      </c>
      <c r="F53" s="75"/>
      <c r="G53" s="76"/>
      <c r="H53" s="77"/>
      <c r="I53" s="78">
        <f t="shared" si="11"/>
        <v>0</v>
      </c>
      <c r="J53" s="79"/>
      <c r="K53" s="77"/>
      <c r="L53" s="80">
        <f t="shared" si="1"/>
        <v>0</v>
      </c>
      <c r="M53" s="81"/>
      <c r="N53" s="221"/>
      <c r="O53" s="221"/>
      <c r="P53" s="82">
        <f t="shared" si="2"/>
        <v>0</v>
      </c>
      <c r="Q53" s="81"/>
      <c r="R53" s="221">
        <v>1</v>
      </c>
      <c r="S53" s="215">
        <f t="shared" si="15"/>
        <v>1</v>
      </c>
      <c r="T53" s="83">
        <f t="shared" si="3"/>
        <v>1</v>
      </c>
      <c r="U53" s="84"/>
      <c r="V53" s="85"/>
      <c r="W53" s="86">
        <f t="shared" si="4"/>
        <v>0</v>
      </c>
      <c r="X53" s="81"/>
      <c r="Y53" s="87"/>
      <c r="Z53" s="88">
        <f t="shared" si="5"/>
        <v>0</v>
      </c>
      <c r="AA53" s="75"/>
      <c r="AB53" s="76"/>
      <c r="AC53" s="89"/>
      <c r="AD53" s="79"/>
      <c r="AE53" s="89"/>
      <c r="AF53" s="86">
        <f t="shared" si="6"/>
        <v>0</v>
      </c>
      <c r="AG53" s="79"/>
      <c r="AH53" s="90">
        <v>2</v>
      </c>
      <c r="AI53" s="80">
        <f t="shared" si="7"/>
        <v>2</v>
      </c>
      <c r="AJ53" s="91">
        <f t="shared" si="8"/>
        <v>3</v>
      </c>
      <c r="AK53" s="29">
        <v>276080</v>
      </c>
      <c r="AL53" s="514"/>
      <c r="AM53" s="365"/>
      <c r="AN53" s="359">
        <v>403410</v>
      </c>
      <c r="AO53" s="6"/>
      <c r="AP53" s="40"/>
      <c r="AQ53" s="509">
        <v>295510.68</v>
      </c>
      <c r="AR53" s="510"/>
      <c r="AS53" s="506">
        <f t="shared" si="9"/>
        <v>320468</v>
      </c>
      <c r="AT53" s="506">
        <f t="shared" si="10"/>
        <v>316290</v>
      </c>
      <c r="AU53" s="511">
        <v>320468</v>
      </c>
      <c r="AV53" s="508">
        <f t="shared" si="0"/>
        <v>961404</v>
      </c>
      <c r="AW53" s="912"/>
      <c r="AY53" s="501"/>
      <c r="AZ53" s="502"/>
    </row>
    <row r="54" spans="1:52" ht="24" x14ac:dyDescent="0.2">
      <c r="A54" s="74">
        <v>51</v>
      </c>
      <c r="B54" s="228" t="s">
        <v>143</v>
      </c>
      <c r="C54" s="213" t="s">
        <v>144</v>
      </c>
      <c r="D54" s="213" t="s">
        <v>29</v>
      </c>
      <c r="E54" s="217" t="s">
        <v>38</v>
      </c>
      <c r="F54" s="75"/>
      <c r="G54" s="76"/>
      <c r="H54" s="77"/>
      <c r="I54" s="78">
        <f t="shared" si="11"/>
        <v>0</v>
      </c>
      <c r="J54" s="79"/>
      <c r="K54" s="77">
        <v>2</v>
      </c>
      <c r="L54" s="80">
        <f t="shared" si="1"/>
        <v>2</v>
      </c>
      <c r="M54" s="81"/>
      <c r="N54" s="221">
        <v>1</v>
      </c>
      <c r="O54" s="221">
        <f t="shared" ref="O54:O60" si="16">SUM(M54:N54)</f>
        <v>1</v>
      </c>
      <c r="P54" s="82">
        <f t="shared" si="2"/>
        <v>1</v>
      </c>
      <c r="Q54" s="81"/>
      <c r="R54" s="221">
        <v>1</v>
      </c>
      <c r="S54" s="215">
        <f t="shared" si="15"/>
        <v>1</v>
      </c>
      <c r="T54" s="83">
        <f t="shared" si="3"/>
        <v>1</v>
      </c>
      <c r="U54" s="84"/>
      <c r="V54" s="85"/>
      <c r="W54" s="86">
        <f t="shared" si="4"/>
        <v>0</v>
      </c>
      <c r="X54" s="81"/>
      <c r="Y54" s="87"/>
      <c r="Z54" s="88">
        <f t="shared" si="5"/>
        <v>0</v>
      </c>
      <c r="AA54" s="75"/>
      <c r="AB54" s="76"/>
      <c r="AC54" s="89"/>
      <c r="AD54" s="79"/>
      <c r="AE54" s="89"/>
      <c r="AF54" s="86">
        <f t="shared" si="6"/>
        <v>0</v>
      </c>
      <c r="AG54" s="79"/>
      <c r="AH54" s="90">
        <v>5</v>
      </c>
      <c r="AI54" s="80">
        <f t="shared" si="7"/>
        <v>5</v>
      </c>
      <c r="AJ54" s="91">
        <f t="shared" si="8"/>
        <v>9</v>
      </c>
      <c r="AK54" s="30"/>
      <c r="AL54" s="503">
        <v>452200</v>
      </c>
      <c r="AM54" s="364"/>
      <c r="AN54" s="359">
        <v>1116220</v>
      </c>
      <c r="AO54" s="6"/>
      <c r="AP54" s="40"/>
      <c r="AQ54" s="504"/>
      <c r="AR54" s="505"/>
      <c r="AS54" s="506">
        <f t="shared" si="9"/>
        <v>710461</v>
      </c>
      <c r="AT54" s="506">
        <f t="shared" si="10"/>
        <v>643647</v>
      </c>
      <c r="AU54" s="507">
        <v>643647</v>
      </c>
      <c r="AV54" s="508">
        <f t="shared" si="0"/>
        <v>5792823</v>
      </c>
      <c r="AW54" s="912"/>
      <c r="AY54" s="501"/>
      <c r="AZ54" s="502"/>
    </row>
    <row r="55" spans="1:52" ht="48" x14ac:dyDescent="0.2">
      <c r="A55" s="92">
        <v>52</v>
      </c>
      <c r="B55" s="228" t="s">
        <v>145</v>
      </c>
      <c r="C55" s="213" t="s">
        <v>102</v>
      </c>
      <c r="D55" s="213" t="s">
        <v>29</v>
      </c>
      <c r="E55" s="217" t="s">
        <v>30</v>
      </c>
      <c r="F55" s="75"/>
      <c r="G55" s="76"/>
      <c r="H55" s="77">
        <v>1</v>
      </c>
      <c r="I55" s="78">
        <f t="shared" si="11"/>
        <v>1</v>
      </c>
      <c r="J55" s="79"/>
      <c r="K55" s="77"/>
      <c r="L55" s="80">
        <f t="shared" si="1"/>
        <v>0</v>
      </c>
      <c r="M55" s="81"/>
      <c r="N55" s="221">
        <v>1</v>
      </c>
      <c r="O55" s="221">
        <f t="shared" si="16"/>
        <v>1</v>
      </c>
      <c r="P55" s="82">
        <f t="shared" si="2"/>
        <v>1</v>
      </c>
      <c r="Q55" s="81">
        <v>3</v>
      </c>
      <c r="R55" s="221">
        <v>3</v>
      </c>
      <c r="S55" s="215">
        <f t="shared" si="15"/>
        <v>6</v>
      </c>
      <c r="T55" s="83">
        <f t="shared" si="3"/>
        <v>6</v>
      </c>
      <c r="U55" s="84"/>
      <c r="V55" s="85"/>
      <c r="W55" s="86">
        <f t="shared" si="4"/>
        <v>0</v>
      </c>
      <c r="X55" s="81"/>
      <c r="Y55" s="87"/>
      <c r="Z55" s="88">
        <f t="shared" si="5"/>
        <v>0</v>
      </c>
      <c r="AA55" s="75"/>
      <c r="AB55" s="76"/>
      <c r="AC55" s="89"/>
      <c r="AD55" s="79"/>
      <c r="AE55" s="89"/>
      <c r="AF55" s="86">
        <f t="shared" si="6"/>
        <v>0</v>
      </c>
      <c r="AG55" s="79"/>
      <c r="AH55" s="90"/>
      <c r="AI55" s="80">
        <f t="shared" si="7"/>
        <v>0</v>
      </c>
      <c r="AJ55" s="91">
        <f t="shared" si="8"/>
        <v>8</v>
      </c>
      <c r="AK55" s="29"/>
      <c r="AL55" s="503">
        <v>3408755</v>
      </c>
      <c r="AM55" s="358"/>
      <c r="AN55" s="359">
        <v>2151520</v>
      </c>
      <c r="AO55" s="6"/>
      <c r="AP55" s="40"/>
      <c r="AQ55" s="509">
        <v>1562112.21</v>
      </c>
      <c r="AR55" s="510"/>
      <c r="AS55" s="506">
        <f t="shared" si="9"/>
        <v>2254332</v>
      </c>
      <c r="AT55" s="506">
        <f t="shared" si="10"/>
        <v>2145449</v>
      </c>
      <c r="AU55" s="507">
        <v>2145449</v>
      </c>
      <c r="AV55" s="508">
        <f t="shared" si="0"/>
        <v>17163592</v>
      </c>
      <c r="AW55" s="912"/>
      <c r="AY55" s="501"/>
      <c r="AZ55" s="502"/>
    </row>
    <row r="56" spans="1:52" ht="60" x14ac:dyDescent="0.2">
      <c r="A56" s="74">
        <v>53</v>
      </c>
      <c r="B56" s="228" t="s">
        <v>146</v>
      </c>
      <c r="C56" s="213" t="s">
        <v>102</v>
      </c>
      <c r="D56" s="213" t="s">
        <v>29</v>
      </c>
      <c r="E56" s="217" t="s">
        <v>30</v>
      </c>
      <c r="F56" s="75"/>
      <c r="G56" s="76"/>
      <c r="H56" s="77"/>
      <c r="I56" s="78">
        <f t="shared" si="11"/>
        <v>0</v>
      </c>
      <c r="J56" s="79"/>
      <c r="K56" s="77"/>
      <c r="L56" s="80">
        <f t="shared" si="1"/>
        <v>0</v>
      </c>
      <c r="M56" s="81"/>
      <c r="N56" s="221">
        <v>1</v>
      </c>
      <c r="O56" s="221">
        <f t="shared" si="16"/>
        <v>1</v>
      </c>
      <c r="P56" s="82">
        <f t="shared" si="2"/>
        <v>1</v>
      </c>
      <c r="Q56" s="81">
        <v>3</v>
      </c>
      <c r="R56" s="221">
        <v>3</v>
      </c>
      <c r="S56" s="215">
        <f t="shared" si="15"/>
        <v>6</v>
      </c>
      <c r="T56" s="83">
        <f t="shared" si="3"/>
        <v>6</v>
      </c>
      <c r="U56" s="84"/>
      <c r="V56" s="85">
        <v>4</v>
      </c>
      <c r="W56" s="86">
        <f t="shared" si="4"/>
        <v>4</v>
      </c>
      <c r="X56" s="81">
        <v>1</v>
      </c>
      <c r="Y56" s="87">
        <f>SUM(X56:X56)</f>
        <v>1</v>
      </c>
      <c r="Z56" s="88">
        <f t="shared" si="5"/>
        <v>1</v>
      </c>
      <c r="AA56" s="75"/>
      <c r="AB56" s="76"/>
      <c r="AC56" s="89"/>
      <c r="AD56" s="79"/>
      <c r="AE56" s="89"/>
      <c r="AF56" s="86">
        <f t="shared" si="6"/>
        <v>0</v>
      </c>
      <c r="AG56" s="79"/>
      <c r="AH56" s="90"/>
      <c r="AI56" s="80">
        <f t="shared" si="7"/>
        <v>0</v>
      </c>
      <c r="AJ56" s="91">
        <f t="shared" si="8"/>
        <v>12</v>
      </c>
      <c r="AK56" s="29"/>
      <c r="AL56" s="503">
        <v>2457945</v>
      </c>
      <c r="AM56" s="358"/>
      <c r="AN56" s="359">
        <v>1551760</v>
      </c>
      <c r="AO56" s="6"/>
      <c r="AP56" s="40"/>
      <c r="AQ56" s="504"/>
      <c r="AR56" s="505"/>
      <c r="AS56" s="506">
        <f t="shared" si="9"/>
        <v>1952983</v>
      </c>
      <c r="AT56" s="506">
        <f t="shared" si="10"/>
        <v>1902455</v>
      </c>
      <c r="AU56" s="507">
        <v>1902455</v>
      </c>
      <c r="AV56" s="508">
        <f t="shared" si="0"/>
        <v>22829460</v>
      </c>
      <c r="AW56" s="912"/>
      <c r="AY56" s="501"/>
      <c r="AZ56" s="502"/>
    </row>
    <row r="57" spans="1:52" ht="48" x14ac:dyDescent="0.2">
      <c r="A57" s="74">
        <v>54</v>
      </c>
      <c r="B57" s="228" t="s">
        <v>147</v>
      </c>
      <c r="C57" s="213" t="s">
        <v>102</v>
      </c>
      <c r="D57" s="213" t="s">
        <v>148</v>
      </c>
      <c r="E57" s="217" t="s">
        <v>30</v>
      </c>
      <c r="F57" s="75"/>
      <c r="G57" s="76"/>
      <c r="H57" s="77">
        <v>20</v>
      </c>
      <c r="I57" s="78">
        <f t="shared" si="11"/>
        <v>20</v>
      </c>
      <c r="J57" s="79"/>
      <c r="K57" s="77">
        <v>20</v>
      </c>
      <c r="L57" s="80">
        <f t="shared" si="1"/>
        <v>20</v>
      </c>
      <c r="M57" s="81"/>
      <c r="N57" s="221">
        <v>12</v>
      </c>
      <c r="O57" s="221">
        <f t="shared" si="16"/>
        <v>12</v>
      </c>
      <c r="P57" s="82">
        <f t="shared" si="2"/>
        <v>12</v>
      </c>
      <c r="Q57" s="81"/>
      <c r="R57" s="221">
        <v>17</v>
      </c>
      <c r="S57" s="215">
        <f t="shared" si="15"/>
        <v>17</v>
      </c>
      <c r="T57" s="83">
        <f t="shared" si="3"/>
        <v>17</v>
      </c>
      <c r="U57" s="84"/>
      <c r="V57" s="85">
        <v>6</v>
      </c>
      <c r="W57" s="86">
        <f t="shared" si="4"/>
        <v>6</v>
      </c>
      <c r="X57" s="81">
        <v>11</v>
      </c>
      <c r="Y57" s="87">
        <f>SUM(X57:X57)</f>
        <v>11</v>
      </c>
      <c r="Z57" s="88">
        <f t="shared" si="5"/>
        <v>11</v>
      </c>
      <c r="AA57" s="75"/>
      <c r="AB57" s="76">
        <v>15</v>
      </c>
      <c r="AC57" s="89">
        <f t="shared" si="14"/>
        <v>15</v>
      </c>
      <c r="AD57" s="79"/>
      <c r="AE57" s="89"/>
      <c r="AF57" s="86">
        <f t="shared" si="6"/>
        <v>15</v>
      </c>
      <c r="AG57" s="79"/>
      <c r="AH57" s="90">
        <v>12</v>
      </c>
      <c r="AI57" s="80">
        <f t="shared" si="7"/>
        <v>12</v>
      </c>
      <c r="AJ57" s="91">
        <f t="shared" si="8"/>
        <v>113</v>
      </c>
      <c r="AK57" s="29">
        <v>127330</v>
      </c>
      <c r="AL57" s="503">
        <v>416500</v>
      </c>
      <c r="AM57" s="358"/>
      <c r="AN57" s="359">
        <v>186830</v>
      </c>
      <c r="AO57" s="6"/>
      <c r="AP57" s="40"/>
      <c r="AQ57" s="509">
        <v>161996.81</v>
      </c>
      <c r="AR57" s="512">
        <v>359233.8</v>
      </c>
      <c r="AS57" s="506">
        <f t="shared" si="9"/>
        <v>224996</v>
      </c>
      <c r="AT57" s="506">
        <f t="shared" si="10"/>
        <v>203552</v>
      </c>
      <c r="AU57" s="507">
        <v>203552</v>
      </c>
      <c r="AV57" s="508">
        <f t="shared" si="0"/>
        <v>23001376</v>
      </c>
      <c r="AW57" s="912"/>
      <c r="AY57" s="501"/>
      <c r="AZ57" s="502"/>
    </row>
    <row r="58" spans="1:52" ht="48" x14ac:dyDescent="0.2">
      <c r="A58" s="92">
        <v>55</v>
      </c>
      <c r="B58" s="228" t="s">
        <v>149</v>
      </c>
      <c r="C58" s="213" t="s">
        <v>102</v>
      </c>
      <c r="D58" s="213" t="s">
        <v>148</v>
      </c>
      <c r="E58" s="217" t="s">
        <v>30</v>
      </c>
      <c r="F58" s="75"/>
      <c r="G58" s="76"/>
      <c r="H58" s="77">
        <v>20</v>
      </c>
      <c r="I58" s="78">
        <f t="shared" si="11"/>
        <v>20</v>
      </c>
      <c r="J58" s="79"/>
      <c r="K58" s="77">
        <v>20</v>
      </c>
      <c r="L58" s="80">
        <f t="shared" si="1"/>
        <v>20</v>
      </c>
      <c r="M58" s="81"/>
      <c r="N58" s="221">
        <v>12</v>
      </c>
      <c r="O58" s="221">
        <f t="shared" si="16"/>
        <v>12</v>
      </c>
      <c r="P58" s="82">
        <f t="shared" si="2"/>
        <v>12</v>
      </c>
      <c r="Q58" s="81"/>
      <c r="R58" s="221">
        <v>17</v>
      </c>
      <c r="S58" s="215">
        <f t="shared" si="15"/>
        <v>17</v>
      </c>
      <c r="T58" s="83">
        <f t="shared" si="3"/>
        <v>17</v>
      </c>
      <c r="U58" s="84"/>
      <c r="V58" s="85">
        <v>6</v>
      </c>
      <c r="W58" s="86">
        <f t="shared" si="4"/>
        <v>6</v>
      </c>
      <c r="X58" s="81">
        <v>11</v>
      </c>
      <c r="Y58" s="87">
        <f>SUM(X58:X58)</f>
        <v>11</v>
      </c>
      <c r="Z58" s="88">
        <f t="shared" si="5"/>
        <v>11</v>
      </c>
      <c r="AA58" s="75"/>
      <c r="AB58" s="76">
        <v>15</v>
      </c>
      <c r="AC58" s="89">
        <f t="shared" si="14"/>
        <v>15</v>
      </c>
      <c r="AD58" s="79"/>
      <c r="AE58" s="89"/>
      <c r="AF58" s="86">
        <f t="shared" si="6"/>
        <v>15</v>
      </c>
      <c r="AG58" s="79"/>
      <c r="AH58" s="90">
        <v>12</v>
      </c>
      <c r="AI58" s="80">
        <f t="shared" si="7"/>
        <v>12</v>
      </c>
      <c r="AJ58" s="91">
        <f t="shared" si="8"/>
        <v>113</v>
      </c>
      <c r="AK58" s="29">
        <v>127330</v>
      </c>
      <c r="AL58" s="503">
        <v>290360</v>
      </c>
      <c r="AM58" s="358"/>
      <c r="AN58" s="359">
        <v>186830</v>
      </c>
      <c r="AO58" s="6"/>
      <c r="AP58" s="40"/>
      <c r="AQ58" s="509">
        <v>161996.81</v>
      </c>
      <c r="AR58" s="512">
        <v>358187.99</v>
      </c>
      <c r="AS58" s="506">
        <f t="shared" si="9"/>
        <v>209212</v>
      </c>
      <c r="AT58" s="506">
        <f t="shared" si="10"/>
        <v>195199</v>
      </c>
      <c r="AU58" s="507">
        <v>195199</v>
      </c>
      <c r="AV58" s="508">
        <f t="shared" si="0"/>
        <v>22057487</v>
      </c>
      <c r="AW58" s="912"/>
      <c r="AY58" s="501"/>
      <c r="AZ58" s="502"/>
    </row>
    <row r="59" spans="1:52" ht="48" x14ac:dyDescent="0.2">
      <c r="A59" s="74">
        <v>56</v>
      </c>
      <c r="B59" s="228" t="s">
        <v>150</v>
      </c>
      <c r="C59" s="213" t="s">
        <v>102</v>
      </c>
      <c r="D59" s="213" t="s">
        <v>148</v>
      </c>
      <c r="E59" s="217" t="s">
        <v>30</v>
      </c>
      <c r="F59" s="75"/>
      <c r="G59" s="76"/>
      <c r="H59" s="77">
        <v>20</v>
      </c>
      <c r="I59" s="78">
        <f t="shared" si="11"/>
        <v>20</v>
      </c>
      <c r="J59" s="79"/>
      <c r="K59" s="77">
        <v>12</v>
      </c>
      <c r="L59" s="80">
        <f t="shared" si="1"/>
        <v>12</v>
      </c>
      <c r="M59" s="81"/>
      <c r="N59" s="221">
        <v>12</v>
      </c>
      <c r="O59" s="221">
        <f t="shared" si="16"/>
        <v>12</v>
      </c>
      <c r="P59" s="82">
        <f t="shared" si="2"/>
        <v>12</v>
      </c>
      <c r="Q59" s="81"/>
      <c r="R59" s="221">
        <v>17</v>
      </c>
      <c r="S59" s="215">
        <f t="shared" si="15"/>
        <v>17</v>
      </c>
      <c r="T59" s="83">
        <f t="shared" si="3"/>
        <v>17</v>
      </c>
      <c r="U59" s="84"/>
      <c r="V59" s="85">
        <v>6</v>
      </c>
      <c r="W59" s="86">
        <f t="shared" si="4"/>
        <v>6</v>
      </c>
      <c r="X59" s="81">
        <v>11</v>
      </c>
      <c r="Y59" s="87">
        <f>SUM(X59:X59)</f>
        <v>11</v>
      </c>
      <c r="Z59" s="88">
        <f t="shared" si="5"/>
        <v>11</v>
      </c>
      <c r="AA59" s="75"/>
      <c r="AB59" s="76">
        <v>15</v>
      </c>
      <c r="AC59" s="89">
        <f t="shared" si="14"/>
        <v>15</v>
      </c>
      <c r="AD59" s="79"/>
      <c r="AE59" s="89"/>
      <c r="AF59" s="86">
        <f t="shared" si="6"/>
        <v>15</v>
      </c>
      <c r="AG59" s="79"/>
      <c r="AH59" s="90">
        <v>12</v>
      </c>
      <c r="AI59" s="80">
        <f t="shared" si="7"/>
        <v>12</v>
      </c>
      <c r="AJ59" s="91">
        <f t="shared" si="8"/>
        <v>105</v>
      </c>
      <c r="AK59" s="29">
        <v>127330</v>
      </c>
      <c r="AL59" s="503">
        <v>290360</v>
      </c>
      <c r="AM59" s="358"/>
      <c r="AN59" s="359">
        <v>186830</v>
      </c>
      <c r="AO59" s="6"/>
      <c r="AP59" s="40"/>
      <c r="AQ59" s="509">
        <v>161996.81</v>
      </c>
      <c r="AR59" s="512">
        <v>359233.8</v>
      </c>
      <c r="AS59" s="506">
        <f t="shared" si="9"/>
        <v>209334</v>
      </c>
      <c r="AT59" s="506">
        <f t="shared" si="10"/>
        <v>195261</v>
      </c>
      <c r="AU59" s="507">
        <v>195261</v>
      </c>
      <c r="AV59" s="508">
        <f t="shared" si="0"/>
        <v>20502405</v>
      </c>
      <c r="AW59" s="912"/>
      <c r="AY59" s="501"/>
      <c r="AZ59" s="502"/>
    </row>
    <row r="60" spans="1:52" ht="84" x14ac:dyDescent="0.2">
      <c r="A60" s="74">
        <v>57</v>
      </c>
      <c r="B60" s="228" t="s">
        <v>151</v>
      </c>
      <c r="C60" s="213" t="s">
        <v>102</v>
      </c>
      <c r="D60" s="213" t="s">
        <v>29</v>
      </c>
      <c r="E60" s="217" t="s">
        <v>30</v>
      </c>
      <c r="F60" s="75"/>
      <c r="G60" s="76"/>
      <c r="H60" s="77">
        <v>1</v>
      </c>
      <c r="I60" s="78">
        <f t="shared" si="11"/>
        <v>1</v>
      </c>
      <c r="J60" s="79"/>
      <c r="K60" s="77"/>
      <c r="L60" s="80">
        <f t="shared" si="1"/>
        <v>0</v>
      </c>
      <c r="M60" s="81"/>
      <c r="N60" s="221">
        <v>1</v>
      </c>
      <c r="O60" s="221">
        <f t="shared" si="16"/>
        <v>1</v>
      </c>
      <c r="P60" s="82">
        <f t="shared" si="2"/>
        <v>1</v>
      </c>
      <c r="Q60" s="81">
        <v>3</v>
      </c>
      <c r="R60" s="221">
        <v>3</v>
      </c>
      <c r="S60" s="215">
        <f t="shared" si="15"/>
        <v>6</v>
      </c>
      <c r="T60" s="83">
        <f t="shared" si="3"/>
        <v>6</v>
      </c>
      <c r="U60" s="84"/>
      <c r="V60" s="85">
        <v>2</v>
      </c>
      <c r="W60" s="86">
        <f t="shared" si="4"/>
        <v>2</v>
      </c>
      <c r="X60" s="81">
        <v>1</v>
      </c>
      <c r="Y60" s="87">
        <f>SUM(X60:X60)</f>
        <v>1</v>
      </c>
      <c r="Z60" s="88">
        <f t="shared" si="5"/>
        <v>1</v>
      </c>
      <c r="AA60" s="75"/>
      <c r="AB60" s="76"/>
      <c r="AC60" s="89"/>
      <c r="AD60" s="79"/>
      <c r="AE60" s="89"/>
      <c r="AF60" s="86">
        <f t="shared" si="6"/>
        <v>0</v>
      </c>
      <c r="AG60" s="79"/>
      <c r="AH60" s="90"/>
      <c r="AI60" s="80">
        <f t="shared" si="7"/>
        <v>0</v>
      </c>
      <c r="AJ60" s="91">
        <f t="shared" si="8"/>
        <v>11</v>
      </c>
      <c r="AK60" s="29">
        <v>1923040</v>
      </c>
      <c r="AL60" s="503">
        <v>4460715</v>
      </c>
      <c r="AM60" s="358"/>
      <c r="AN60" s="359">
        <v>2808400</v>
      </c>
      <c r="AO60" s="6"/>
      <c r="AP60" s="40"/>
      <c r="AQ60" s="509">
        <v>2328481.7999999998</v>
      </c>
      <c r="AR60" s="512">
        <v>4255533.68</v>
      </c>
      <c r="AS60" s="506">
        <f t="shared" si="9"/>
        <v>2989343</v>
      </c>
      <c r="AT60" s="506">
        <f t="shared" si="10"/>
        <v>2833316</v>
      </c>
      <c r="AU60" s="507">
        <v>2833316</v>
      </c>
      <c r="AV60" s="508">
        <f t="shared" si="0"/>
        <v>31166476</v>
      </c>
      <c r="AW60" s="912"/>
      <c r="AY60" s="501"/>
      <c r="AZ60" s="502"/>
    </row>
    <row r="61" spans="1:52" x14ac:dyDescent="0.2">
      <c r="A61" s="92">
        <v>58</v>
      </c>
      <c r="B61" s="228" t="s">
        <v>152</v>
      </c>
      <c r="C61" s="213" t="s">
        <v>153</v>
      </c>
      <c r="D61" s="213" t="s">
        <v>53</v>
      </c>
      <c r="E61" s="217" t="s">
        <v>38</v>
      </c>
      <c r="F61" s="75"/>
      <c r="G61" s="76"/>
      <c r="H61" s="77"/>
      <c r="I61" s="78">
        <f t="shared" si="11"/>
        <v>0</v>
      </c>
      <c r="J61" s="79"/>
      <c r="K61" s="77"/>
      <c r="L61" s="80">
        <f t="shared" si="1"/>
        <v>0</v>
      </c>
      <c r="M61" s="81"/>
      <c r="N61" s="221"/>
      <c r="O61" s="221"/>
      <c r="P61" s="82">
        <f t="shared" si="2"/>
        <v>0</v>
      </c>
      <c r="Q61" s="81"/>
      <c r="R61" s="221">
        <v>1</v>
      </c>
      <c r="S61" s="215">
        <f t="shared" si="15"/>
        <v>1</v>
      </c>
      <c r="T61" s="83">
        <f t="shared" si="3"/>
        <v>1</v>
      </c>
      <c r="U61" s="84"/>
      <c r="V61" s="85"/>
      <c r="W61" s="86">
        <f t="shared" si="4"/>
        <v>0</v>
      </c>
      <c r="X61" s="81"/>
      <c r="Y61" s="87"/>
      <c r="Z61" s="88">
        <f t="shared" si="5"/>
        <v>0</v>
      </c>
      <c r="AA61" s="75"/>
      <c r="AB61" s="76"/>
      <c r="AC61" s="89"/>
      <c r="AD61" s="79"/>
      <c r="AE61" s="89"/>
      <c r="AF61" s="86">
        <f t="shared" si="6"/>
        <v>0</v>
      </c>
      <c r="AG61" s="79"/>
      <c r="AH61" s="90">
        <v>1</v>
      </c>
      <c r="AI61" s="80">
        <f t="shared" si="7"/>
        <v>1</v>
      </c>
      <c r="AJ61" s="91">
        <f t="shared" si="8"/>
        <v>2</v>
      </c>
      <c r="AK61" s="29">
        <v>184450</v>
      </c>
      <c r="AL61" s="514"/>
      <c r="AM61" s="365"/>
      <c r="AN61" s="359">
        <v>270130</v>
      </c>
      <c r="AO61" s="6"/>
      <c r="AP61" s="40"/>
      <c r="AQ61" s="509">
        <v>199380.7</v>
      </c>
      <c r="AR61" s="510"/>
      <c r="AS61" s="506">
        <f t="shared" si="9"/>
        <v>214970</v>
      </c>
      <c r="AT61" s="506">
        <f t="shared" si="10"/>
        <v>212179</v>
      </c>
      <c r="AU61" s="511">
        <v>214970</v>
      </c>
      <c r="AV61" s="508">
        <f t="shared" si="0"/>
        <v>429940</v>
      </c>
      <c r="AW61" s="912"/>
      <c r="AY61" s="501"/>
      <c r="AZ61" s="502"/>
    </row>
    <row r="62" spans="1:52" x14ac:dyDescent="0.2">
      <c r="A62" s="74">
        <v>59</v>
      </c>
      <c r="B62" s="228" t="s">
        <v>154</v>
      </c>
      <c r="C62" s="213" t="s">
        <v>155</v>
      </c>
      <c r="D62" s="213" t="s">
        <v>113</v>
      </c>
      <c r="E62" s="217" t="s">
        <v>38</v>
      </c>
      <c r="F62" s="75"/>
      <c r="G62" s="76"/>
      <c r="H62" s="77">
        <v>1</v>
      </c>
      <c r="I62" s="78">
        <f t="shared" si="11"/>
        <v>1</v>
      </c>
      <c r="J62" s="79"/>
      <c r="K62" s="77"/>
      <c r="L62" s="80">
        <f t="shared" si="1"/>
        <v>0</v>
      </c>
      <c r="M62" s="81"/>
      <c r="N62" s="221"/>
      <c r="O62" s="221"/>
      <c r="P62" s="82">
        <f t="shared" si="2"/>
        <v>0</v>
      </c>
      <c r="Q62" s="81"/>
      <c r="R62" s="221">
        <v>1</v>
      </c>
      <c r="S62" s="215">
        <f t="shared" si="15"/>
        <v>1</v>
      </c>
      <c r="T62" s="83">
        <f t="shared" si="3"/>
        <v>1</v>
      </c>
      <c r="U62" s="84"/>
      <c r="V62" s="85"/>
      <c r="W62" s="86">
        <f t="shared" si="4"/>
        <v>0</v>
      </c>
      <c r="X62" s="81"/>
      <c r="Y62" s="87"/>
      <c r="Z62" s="88">
        <f t="shared" si="5"/>
        <v>0</v>
      </c>
      <c r="AA62" s="75"/>
      <c r="AB62" s="76"/>
      <c r="AC62" s="89"/>
      <c r="AD62" s="79"/>
      <c r="AE62" s="89"/>
      <c r="AF62" s="86">
        <f t="shared" si="6"/>
        <v>0</v>
      </c>
      <c r="AG62" s="79"/>
      <c r="AH62" s="90">
        <v>1</v>
      </c>
      <c r="AI62" s="80">
        <f t="shared" si="7"/>
        <v>1</v>
      </c>
      <c r="AJ62" s="91">
        <f t="shared" si="8"/>
        <v>3</v>
      </c>
      <c r="AK62" s="29"/>
      <c r="AL62" s="503"/>
      <c r="AM62" s="358"/>
      <c r="AN62" s="359">
        <v>1499400</v>
      </c>
      <c r="AO62" s="6"/>
      <c r="AP62" s="40"/>
      <c r="AQ62" s="509">
        <v>604372.74</v>
      </c>
      <c r="AR62" s="510"/>
      <c r="AS62" s="506">
        <f t="shared" si="9"/>
        <v>951944</v>
      </c>
      <c r="AT62" s="506">
        <f t="shared" si="10"/>
        <v>861497</v>
      </c>
      <c r="AU62" s="507">
        <v>861497</v>
      </c>
      <c r="AV62" s="508">
        <f t="shared" si="0"/>
        <v>2584491</v>
      </c>
      <c r="AW62" s="912"/>
      <c r="AY62" s="501"/>
      <c r="AZ62" s="502"/>
    </row>
    <row r="63" spans="1:52" x14ac:dyDescent="0.2">
      <c r="A63" s="74">
        <v>60</v>
      </c>
      <c r="B63" s="228" t="s">
        <v>156</v>
      </c>
      <c r="C63" s="213" t="s">
        <v>157</v>
      </c>
      <c r="D63" s="213" t="s">
        <v>134</v>
      </c>
      <c r="E63" s="217" t="s">
        <v>38</v>
      </c>
      <c r="F63" s="75"/>
      <c r="G63" s="76"/>
      <c r="H63" s="77">
        <v>1</v>
      </c>
      <c r="I63" s="78">
        <f t="shared" si="11"/>
        <v>1</v>
      </c>
      <c r="J63" s="79"/>
      <c r="K63" s="77"/>
      <c r="L63" s="80">
        <f t="shared" si="1"/>
        <v>0</v>
      </c>
      <c r="M63" s="81"/>
      <c r="N63" s="221">
        <v>1</v>
      </c>
      <c r="O63" s="221">
        <f>SUM(M63:N63)</f>
        <v>1</v>
      </c>
      <c r="P63" s="82">
        <f t="shared" si="2"/>
        <v>1</v>
      </c>
      <c r="Q63" s="81">
        <v>1</v>
      </c>
      <c r="R63" s="221"/>
      <c r="S63" s="215">
        <f t="shared" si="15"/>
        <v>1</v>
      </c>
      <c r="T63" s="83">
        <f t="shared" si="3"/>
        <v>1</v>
      </c>
      <c r="U63" s="84"/>
      <c r="V63" s="85"/>
      <c r="W63" s="86">
        <f t="shared" si="4"/>
        <v>0</v>
      </c>
      <c r="X63" s="81"/>
      <c r="Y63" s="87"/>
      <c r="Z63" s="88">
        <f t="shared" si="5"/>
        <v>0</v>
      </c>
      <c r="AA63" s="75"/>
      <c r="AB63" s="76"/>
      <c r="AC63" s="89"/>
      <c r="AD63" s="79"/>
      <c r="AE63" s="89"/>
      <c r="AF63" s="86">
        <f t="shared" si="6"/>
        <v>0</v>
      </c>
      <c r="AG63" s="79"/>
      <c r="AH63" s="90"/>
      <c r="AI63" s="80">
        <f t="shared" si="7"/>
        <v>0</v>
      </c>
      <c r="AJ63" s="91">
        <f t="shared" si="8"/>
        <v>3</v>
      </c>
      <c r="AK63" s="29">
        <v>268940</v>
      </c>
      <c r="AL63" s="514"/>
      <c r="AM63" s="358"/>
      <c r="AN63" s="359">
        <v>392700</v>
      </c>
      <c r="AO63" s="6"/>
      <c r="AP63" s="40"/>
      <c r="AQ63" s="509">
        <v>277708.84000000003</v>
      </c>
      <c r="AR63" s="510"/>
      <c r="AS63" s="506">
        <f t="shared" si="9"/>
        <v>308391</v>
      </c>
      <c r="AT63" s="506">
        <f t="shared" si="10"/>
        <v>304085</v>
      </c>
      <c r="AU63" s="511">
        <v>308391</v>
      </c>
      <c r="AV63" s="508">
        <f t="shared" si="0"/>
        <v>925173</v>
      </c>
      <c r="AW63" s="912"/>
      <c r="AY63" s="501"/>
      <c r="AZ63" s="502"/>
    </row>
    <row r="64" spans="1:52" x14ac:dyDescent="0.2">
      <c r="A64" s="92">
        <v>61</v>
      </c>
      <c r="B64" s="228" t="s">
        <v>158</v>
      </c>
      <c r="C64" s="213" t="s">
        <v>159</v>
      </c>
      <c r="D64" s="213" t="s">
        <v>160</v>
      </c>
      <c r="E64" s="217" t="s">
        <v>38</v>
      </c>
      <c r="F64" s="75"/>
      <c r="G64" s="76"/>
      <c r="H64" s="77">
        <v>1</v>
      </c>
      <c r="I64" s="78">
        <f t="shared" si="11"/>
        <v>1</v>
      </c>
      <c r="J64" s="79"/>
      <c r="K64" s="77"/>
      <c r="L64" s="80">
        <f t="shared" si="1"/>
        <v>0</v>
      </c>
      <c r="M64" s="81"/>
      <c r="N64" s="221">
        <v>1</v>
      </c>
      <c r="O64" s="221">
        <f>SUM(M64:N64)</f>
        <v>1</v>
      </c>
      <c r="P64" s="82">
        <f t="shared" si="2"/>
        <v>1</v>
      </c>
      <c r="Q64" s="81">
        <v>1</v>
      </c>
      <c r="R64" s="221"/>
      <c r="S64" s="215">
        <f t="shared" si="15"/>
        <v>1</v>
      </c>
      <c r="T64" s="83">
        <f t="shared" si="3"/>
        <v>1</v>
      </c>
      <c r="U64" s="84"/>
      <c r="V64" s="85"/>
      <c r="W64" s="86">
        <f t="shared" si="4"/>
        <v>0</v>
      </c>
      <c r="X64" s="81"/>
      <c r="Y64" s="87"/>
      <c r="Z64" s="88">
        <f t="shared" si="5"/>
        <v>0</v>
      </c>
      <c r="AA64" s="75"/>
      <c r="AB64" s="76"/>
      <c r="AC64" s="89"/>
      <c r="AD64" s="79"/>
      <c r="AE64" s="89"/>
      <c r="AF64" s="86">
        <f t="shared" si="6"/>
        <v>0</v>
      </c>
      <c r="AG64" s="79">
        <v>3</v>
      </c>
      <c r="AH64" s="90"/>
      <c r="AI64" s="80">
        <f t="shared" si="7"/>
        <v>3</v>
      </c>
      <c r="AJ64" s="91">
        <f t="shared" si="8"/>
        <v>6</v>
      </c>
      <c r="AK64" s="29">
        <v>196350</v>
      </c>
      <c r="AL64" s="514"/>
      <c r="AM64" s="358"/>
      <c r="AN64" s="359">
        <v>286790</v>
      </c>
      <c r="AO64" s="6"/>
      <c r="AP64" s="40"/>
      <c r="AQ64" s="509">
        <v>202941.07</v>
      </c>
      <c r="AR64" s="512"/>
      <c r="AS64" s="506">
        <f t="shared" si="9"/>
        <v>225245</v>
      </c>
      <c r="AT64" s="506">
        <f t="shared" si="10"/>
        <v>222101</v>
      </c>
      <c r="AU64" s="511">
        <v>225245</v>
      </c>
      <c r="AV64" s="508">
        <f t="shared" si="0"/>
        <v>1351470</v>
      </c>
      <c r="AW64" s="912"/>
      <c r="AY64" s="501"/>
      <c r="AZ64" s="502"/>
    </row>
    <row r="65" spans="1:52" x14ac:dyDescent="0.2">
      <c r="A65" s="74">
        <v>62</v>
      </c>
      <c r="B65" s="228" t="s">
        <v>161</v>
      </c>
      <c r="C65" s="213" t="s">
        <v>162</v>
      </c>
      <c r="D65" s="213" t="s">
        <v>163</v>
      </c>
      <c r="E65" s="217" t="s">
        <v>38</v>
      </c>
      <c r="F65" s="75"/>
      <c r="G65" s="76"/>
      <c r="H65" s="77"/>
      <c r="I65" s="78">
        <f t="shared" si="11"/>
        <v>0</v>
      </c>
      <c r="J65" s="79"/>
      <c r="K65" s="77"/>
      <c r="L65" s="80">
        <f t="shared" si="1"/>
        <v>0</v>
      </c>
      <c r="M65" s="81"/>
      <c r="N65" s="221"/>
      <c r="O65" s="221"/>
      <c r="P65" s="82">
        <f t="shared" si="2"/>
        <v>0</v>
      </c>
      <c r="Q65" s="81"/>
      <c r="R65" s="221">
        <v>1</v>
      </c>
      <c r="S65" s="215">
        <f t="shared" si="15"/>
        <v>1</v>
      </c>
      <c r="T65" s="83">
        <f t="shared" si="3"/>
        <v>1</v>
      </c>
      <c r="U65" s="84"/>
      <c r="V65" s="85">
        <v>1</v>
      </c>
      <c r="W65" s="86">
        <f t="shared" si="4"/>
        <v>1</v>
      </c>
      <c r="X65" s="81">
        <v>1</v>
      </c>
      <c r="Y65" s="87">
        <f>SUM(X65:X65)</f>
        <v>1</v>
      </c>
      <c r="Z65" s="88">
        <f t="shared" si="5"/>
        <v>1</v>
      </c>
      <c r="AA65" s="75"/>
      <c r="AB65" s="76"/>
      <c r="AC65" s="89"/>
      <c r="AD65" s="79"/>
      <c r="AE65" s="89"/>
      <c r="AF65" s="86">
        <f t="shared" si="6"/>
        <v>0</v>
      </c>
      <c r="AG65" s="79"/>
      <c r="AH65" s="90"/>
      <c r="AI65" s="80">
        <f t="shared" si="7"/>
        <v>0</v>
      </c>
      <c r="AJ65" s="91">
        <f t="shared" si="8"/>
        <v>3</v>
      </c>
      <c r="AK65" s="29"/>
      <c r="AL65" s="514"/>
      <c r="AM65" s="358"/>
      <c r="AN65" s="359">
        <v>625940</v>
      </c>
      <c r="AO65" s="6"/>
      <c r="AP65" s="40"/>
      <c r="AQ65" s="509">
        <v>396981.22</v>
      </c>
      <c r="AR65" s="512">
        <v>387450.73</v>
      </c>
      <c r="AS65" s="506">
        <f t="shared" si="9"/>
        <v>458324</v>
      </c>
      <c r="AT65" s="506">
        <f t="shared" si="10"/>
        <v>447923</v>
      </c>
      <c r="AU65" s="511">
        <v>458324</v>
      </c>
      <c r="AV65" s="508">
        <f t="shared" si="0"/>
        <v>1374972</v>
      </c>
      <c r="AW65" s="912"/>
      <c r="AY65" s="501"/>
      <c r="AZ65" s="502"/>
    </row>
    <row r="66" spans="1:52" ht="24" x14ac:dyDescent="0.2">
      <c r="A66" s="74">
        <v>63</v>
      </c>
      <c r="B66" s="228" t="s">
        <v>164</v>
      </c>
      <c r="C66" s="213" t="s">
        <v>162</v>
      </c>
      <c r="D66" s="213" t="s">
        <v>29</v>
      </c>
      <c r="E66" s="217" t="s">
        <v>30</v>
      </c>
      <c r="F66" s="75"/>
      <c r="G66" s="76"/>
      <c r="H66" s="77"/>
      <c r="I66" s="78">
        <f t="shared" si="11"/>
        <v>0</v>
      </c>
      <c r="J66" s="79"/>
      <c r="K66" s="77"/>
      <c r="L66" s="80">
        <f t="shared" si="1"/>
        <v>0</v>
      </c>
      <c r="M66" s="81"/>
      <c r="N66" s="221">
        <v>1</v>
      </c>
      <c r="O66" s="221">
        <f>SUM(M66:N66)</f>
        <v>1</v>
      </c>
      <c r="P66" s="82">
        <f t="shared" si="2"/>
        <v>1</v>
      </c>
      <c r="Q66" s="81"/>
      <c r="R66" s="221"/>
      <c r="S66" s="215"/>
      <c r="T66" s="83">
        <f t="shared" si="3"/>
        <v>0</v>
      </c>
      <c r="U66" s="84"/>
      <c r="V66" s="85"/>
      <c r="W66" s="86">
        <f t="shared" si="4"/>
        <v>0</v>
      </c>
      <c r="X66" s="81"/>
      <c r="Y66" s="87"/>
      <c r="Z66" s="88">
        <f t="shared" si="5"/>
        <v>0</v>
      </c>
      <c r="AA66" s="75"/>
      <c r="AB66" s="76"/>
      <c r="AC66" s="89"/>
      <c r="AD66" s="79"/>
      <c r="AE66" s="89"/>
      <c r="AF66" s="86">
        <f t="shared" si="6"/>
        <v>0</v>
      </c>
      <c r="AG66" s="79"/>
      <c r="AH66" s="90"/>
      <c r="AI66" s="80">
        <f t="shared" si="7"/>
        <v>0</v>
      </c>
      <c r="AJ66" s="91">
        <f t="shared" si="8"/>
        <v>1</v>
      </c>
      <c r="AK66" s="29"/>
      <c r="AL66" s="503">
        <v>416500</v>
      </c>
      <c r="AM66" s="358"/>
      <c r="AN66" s="359">
        <v>176120</v>
      </c>
      <c r="AO66" s="6"/>
      <c r="AP66" s="40"/>
      <c r="AQ66" s="509">
        <v>154876.07</v>
      </c>
      <c r="AR66" s="512">
        <v>324199.34999999998</v>
      </c>
      <c r="AS66" s="506">
        <f t="shared" si="9"/>
        <v>246351</v>
      </c>
      <c r="AT66" s="506">
        <f t="shared" si="10"/>
        <v>227012</v>
      </c>
      <c r="AU66" s="507">
        <v>227012</v>
      </c>
      <c r="AV66" s="508">
        <f t="shared" si="0"/>
        <v>227012</v>
      </c>
      <c r="AW66" s="912"/>
      <c r="AY66" s="501"/>
      <c r="AZ66" s="502"/>
    </row>
    <row r="67" spans="1:52" x14ac:dyDescent="0.2">
      <c r="A67" s="92">
        <v>64</v>
      </c>
      <c r="B67" s="228" t="s">
        <v>165</v>
      </c>
      <c r="C67" s="213" t="s">
        <v>166</v>
      </c>
      <c r="D67" s="213" t="s">
        <v>167</v>
      </c>
      <c r="E67" s="217" t="s">
        <v>38</v>
      </c>
      <c r="F67" s="75"/>
      <c r="G67" s="76"/>
      <c r="H67" s="77">
        <v>1</v>
      </c>
      <c r="I67" s="78">
        <f t="shared" si="11"/>
        <v>1</v>
      </c>
      <c r="J67" s="79"/>
      <c r="K67" s="77">
        <v>1</v>
      </c>
      <c r="L67" s="80">
        <f t="shared" si="1"/>
        <v>1</v>
      </c>
      <c r="M67" s="81"/>
      <c r="N67" s="221"/>
      <c r="O67" s="221"/>
      <c r="P67" s="82">
        <f t="shared" si="2"/>
        <v>0</v>
      </c>
      <c r="Q67" s="81">
        <v>1</v>
      </c>
      <c r="R67" s="221"/>
      <c r="S67" s="215">
        <f>SUM(Q67:R67)</f>
        <v>1</v>
      </c>
      <c r="T67" s="83">
        <f t="shared" si="3"/>
        <v>1</v>
      </c>
      <c r="U67" s="84"/>
      <c r="V67" s="85"/>
      <c r="W67" s="86">
        <f t="shared" si="4"/>
        <v>0</v>
      </c>
      <c r="X67" s="81"/>
      <c r="Y67" s="87"/>
      <c r="Z67" s="88">
        <f t="shared" si="5"/>
        <v>0</v>
      </c>
      <c r="AA67" s="75"/>
      <c r="AB67" s="76"/>
      <c r="AC67" s="89"/>
      <c r="AD67" s="79"/>
      <c r="AE67" s="89"/>
      <c r="AF67" s="86">
        <f t="shared" si="6"/>
        <v>0</v>
      </c>
      <c r="AG67" s="79"/>
      <c r="AH67" s="90"/>
      <c r="AI67" s="80">
        <f t="shared" si="7"/>
        <v>0</v>
      </c>
      <c r="AJ67" s="91">
        <f t="shared" si="8"/>
        <v>3</v>
      </c>
      <c r="AK67" s="29">
        <v>473882</v>
      </c>
      <c r="AL67" s="514"/>
      <c r="AM67" s="358"/>
      <c r="AN67" s="359">
        <v>692580</v>
      </c>
      <c r="AO67" s="6"/>
      <c r="AP67" s="40"/>
      <c r="AQ67" s="509">
        <v>499341.85</v>
      </c>
      <c r="AR67" s="510"/>
      <c r="AS67" s="506">
        <f t="shared" si="9"/>
        <v>547242</v>
      </c>
      <c r="AT67" s="506">
        <f t="shared" si="10"/>
        <v>539885</v>
      </c>
      <c r="AU67" s="511">
        <v>547242</v>
      </c>
      <c r="AV67" s="508">
        <f t="shared" si="0"/>
        <v>1641726</v>
      </c>
      <c r="AW67" s="912"/>
      <c r="AY67" s="501"/>
      <c r="AZ67" s="502"/>
    </row>
    <row r="68" spans="1:52" x14ac:dyDescent="0.2">
      <c r="A68" s="74">
        <v>65</v>
      </c>
      <c r="B68" s="228" t="s">
        <v>168</v>
      </c>
      <c r="C68" s="213" t="s">
        <v>169</v>
      </c>
      <c r="D68" s="213" t="s">
        <v>113</v>
      </c>
      <c r="E68" s="217" t="s">
        <v>38</v>
      </c>
      <c r="F68" s="75"/>
      <c r="G68" s="76"/>
      <c r="H68" s="77">
        <v>1</v>
      </c>
      <c r="I68" s="78">
        <f t="shared" si="11"/>
        <v>1</v>
      </c>
      <c r="J68" s="79"/>
      <c r="K68" s="77"/>
      <c r="L68" s="80">
        <f t="shared" si="1"/>
        <v>0</v>
      </c>
      <c r="M68" s="81"/>
      <c r="N68" s="221"/>
      <c r="O68" s="221"/>
      <c r="P68" s="82">
        <f t="shared" si="2"/>
        <v>0</v>
      </c>
      <c r="Q68" s="81">
        <v>1</v>
      </c>
      <c r="R68" s="221">
        <v>1</v>
      </c>
      <c r="S68" s="215">
        <f>SUM(Q68:R68)</f>
        <v>2</v>
      </c>
      <c r="T68" s="83">
        <f t="shared" si="3"/>
        <v>2</v>
      </c>
      <c r="U68" s="84"/>
      <c r="V68" s="85"/>
      <c r="W68" s="86">
        <f t="shared" si="4"/>
        <v>0</v>
      </c>
      <c r="X68" s="81"/>
      <c r="Y68" s="87"/>
      <c r="Z68" s="88">
        <f t="shared" si="5"/>
        <v>0</v>
      </c>
      <c r="AA68" s="75"/>
      <c r="AB68" s="76"/>
      <c r="AC68" s="89"/>
      <c r="AD68" s="79"/>
      <c r="AE68" s="89"/>
      <c r="AF68" s="86">
        <f t="shared" si="6"/>
        <v>0</v>
      </c>
      <c r="AG68" s="79"/>
      <c r="AH68" s="90"/>
      <c r="AI68" s="80">
        <f t="shared" si="7"/>
        <v>0</v>
      </c>
      <c r="AJ68" s="91">
        <f t="shared" si="8"/>
        <v>3</v>
      </c>
      <c r="AK68" s="29"/>
      <c r="AL68" s="503"/>
      <c r="AM68" s="358"/>
      <c r="AN68" s="359">
        <v>1499400</v>
      </c>
      <c r="AO68" s="6"/>
      <c r="AP68" s="40"/>
      <c r="AQ68" s="509">
        <v>733436.16</v>
      </c>
      <c r="AR68" s="510"/>
      <c r="AS68" s="506">
        <f t="shared" si="9"/>
        <v>1048673</v>
      </c>
      <c r="AT68" s="506">
        <f t="shared" si="10"/>
        <v>985038</v>
      </c>
      <c r="AU68" s="507">
        <v>985038</v>
      </c>
      <c r="AV68" s="508">
        <f t="shared" ref="AV68:AV136" si="17">AU68*AJ68</f>
        <v>2955114</v>
      </c>
      <c r="AW68" s="912"/>
      <c r="AY68" s="501"/>
      <c r="AZ68" s="502"/>
    </row>
    <row r="69" spans="1:52" ht="24" x14ac:dyDescent="0.2">
      <c r="A69" s="74">
        <v>66</v>
      </c>
      <c r="B69" s="228" t="s">
        <v>170</v>
      </c>
      <c r="C69" s="213" t="s">
        <v>171</v>
      </c>
      <c r="D69" s="213" t="s">
        <v>29</v>
      </c>
      <c r="E69" s="217" t="s">
        <v>30</v>
      </c>
      <c r="F69" s="75"/>
      <c r="G69" s="76"/>
      <c r="H69" s="77">
        <v>2</v>
      </c>
      <c r="I69" s="78">
        <f t="shared" si="11"/>
        <v>2</v>
      </c>
      <c r="J69" s="79"/>
      <c r="K69" s="77"/>
      <c r="L69" s="80">
        <f t="shared" ref="L69:L137" si="18">SUM(J69:K69)</f>
        <v>0</v>
      </c>
      <c r="M69" s="81"/>
      <c r="N69" s="221">
        <v>1</v>
      </c>
      <c r="O69" s="221">
        <f>SUM(M69:N69)</f>
        <v>1</v>
      </c>
      <c r="P69" s="82">
        <f t="shared" ref="P69:P137" si="19">SUM(M69:N69)</f>
        <v>1</v>
      </c>
      <c r="Q69" s="81"/>
      <c r="R69" s="221"/>
      <c r="S69" s="215"/>
      <c r="T69" s="83">
        <f t="shared" ref="T69:T137" si="20">SUM(Q69:R69)</f>
        <v>0</v>
      </c>
      <c r="U69" s="84"/>
      <c r="V69" s="85"/>
      <c r="W69" s="86">
        <f t="shared" ref="W69:W137" si="21">SUM(U69:V69)</f>
        <v>0</v>
      </c>
      <c r="X69" s="81"/>
      <c r="Y69" s="87"/>
      <c r="Z69" s="88">
        <f t="shared" ref="Z69:Z137" si="22">Y69</f>
        <v>0</v>
      </c>
      <c r="AA69" s="75"/>
      <c r="AB69" s="76"/>
      <c r="AC69" s="89"/>
      <c r="AD69" s="79"/>
      <c r="AE69" s="89"/>
      <c r="AF69" s="86">
        <f t="shared" ref="AF69:AF137" si="23">AC69+AE69</f>
        <v>0</v>
      </c>
      <c r="AG69" s="79"/>
      <c r="AH69" s="90"/>
      <c r="AI69" s="80">
        <f t="shared" ref="AI69:AI137" si="24">SUM(AG69:AH69)</f>
        <v>0</v>
      </c>
      <c r="AJ69" s="91">
        <f t="shared" ref="AJ69:AJ137" si="25">AI69+AF69+Z69+W69+T69+P69+L69+I69</f>
        <v>3</v>
      </c>
      <c r="AK69" s="29">
        <v>479570</v>
      </c>
      <c r="AL69" s="503">
        <v>1112650</v>
      </c>
      <c r="AM69" s="358"/>
      <c r="AN69" s="359">
        <v>700910</v>
      </c>
      <c r="AO69" s="6"/>
      <c r="AP69" s="40"/>
      <c r="AQ69" s="509">
        <v>508242.77</v>
      </c>
      <c r="AR69" s="512">
        <v>1128010.02</v>
      </c>
      <c r="AS69" s="506">
        <f t="shared" ref="AS69:AS137" si="26">ROUND(GEOMEAN(AK69:AR69),0)</f>
        <v>734939</v>
      </c>
      <c r="AT69" s="506">
        <f t="shared" ref="AT69:AT137" si="27">ROUND(HARMEAN(AK69:AR69),0)</f>
        <v>688255</v>
      </c>
      <c r="AU69" s="507">
        <v>688255</v>
      </c>
      <c r="AV69" s="508">
        <f t="shared" si="17"/>
        <v>2064765</v>
      </c>
      <c r="AW69" s="912"/>
      <c r="AY69" s="501"/>
      <c r="AZ69" s="502"/>
    </row>
    <row r="70" spans="1:52" x14ac:dyDescent="0.2">
      <c r="A70" s="92">
        <v>67</v>
      </c>
      <c r="B70" s="228" t="s">
        <v>172</v>
      </c>
      <c r="C70" s="213" t="s">
        <v>173</v>
      </c>
      <c r="D70" s="213" t="s">
        <v>174</v>
      </c>
      <c r="E70" s="217" t="s">
        <v>38</v>
      </c>
      <c r="F70" s="75"/>
      <c r="G70" s="76"/>
      <c r="H70" s="77">
        <v>1</v>
      </c>
      <c r="I70" s="78">
        <f t="shared" ref="I70:I138" si="28">SUM(F70:H70)</f>
        <v>1</v>
      </c>
      <c r="J70" s="79"/>
      <c r="K70" s="77"/>
      <c r="L70" s="80">
        <f t="shared" si="18"/>
        <v>0</v>
      </c>
      <c r="M70" s="81"/>
      <c r="N70" s="221"/>
      <c r="O70" s="221"/>
      <c r="P70" s="82">
        <f t="shared" si="19"/>
        <v>0</v>
      </c>
      <c r="Q70" s="81">
        <v>1</v>
      </c>
      <c r="R70" s="221"/>
      <c r="S70" s="215">
        <f>SUM(Q70:R70)</f>
        <v>1</v>
      </c>
      <c r="T70" s="83">
        <f t="shared" si="20"/>
        <v>1</v>
      </c>
      <c r="U70" s="84"/>
      <c r="V70" s="85"/>
      <c r="W70" s="86">
        <f t="shared" si="21"/>
        <v>0</v>
      </c>
      <c r="X70" s="81"/>
      <c r="Y70" s="87"/>
      <c r="Z70" s="88">
        <f t="shared" si="22"/>
        <v>0</v>
      </c>
      <c r="AA70" s="75">
        <v>1</v>
      </c>
      <c r="AB70" s="76"/>
      <c r="AC70" s="89">
        <f t="shared" ref="AC70:AC137" si="29">SUM(AA70:AB70)</f>
        <v>1</v>
      </c>
      <c r="AD70" s="79">
        <v>1</v>
      </c>
      <c r="AE70" s="89">
        <f t="shared" ref="AE70" si="30">AD70</f>
        <v>1</v>
      </c>
      <c r="AF70" s="86">
        <f t="shared" si="23"/>
        <v>2</v>
      </c>
      <c r="AG70" s="79"/>
      <c r="AH70" s="90">
        <v>1</v>
      </c>
      <c r="AI70" s="80">
        <f t="shared" si="24"/>
        <v>1</v>
      </c>
      <c r="AJ70" s="91">
        <f t="shared" si="25"/>
        <v>5</v>
      </c>
      <c r="AK70" s="29">
        <v>274352</v>
      </c>
      <c r="AL70" s="503">
        <v>475405</v>
      </c>
      <c r="AM70" s="358"/>
      <c r="AN70" s="359">
        <v>401030</v>
      </c>
      <c r="AO70" s="6"/>
      <c r="AP70" s="40"/>
      <c r="AQ70" s="509">
        <v>290170.12</v>
      </c>
      <c r="AR70" s="512"/>
      <c r="AS70" s="506">
        <f t="shared" si="26"/>
        <v>350995</v>
      </c>
      <c r="AT70" s="506">
        <f t="shared" si="27"/>
        <v>342224</v>
      </c>
      <c r="AU70" s="511">
        <v>350995</v>
      </c>
      <c r="AV70" s="508">
        <f t="shared" si="17"/>
        <v>1754975</v>
      </c>
      <c r="AW70" s="912"/>
      <c r="AY70" s="501"/>
      <c r="AZ70" s="502"/>
    </row>
    <row r="71" spans="1:52" ht="24" x14ac:dyDescent="0.2">
      <c r="A71" s="74">
        <v>68</v>
      </c>
      <c r="B71" s="228" t="s">
        <v>175</v>
      </c>
      <c r="C71" s="213" t="s">
        <v>176</v>
      </c>
      <c r="D71" s="213" t="s">
        <v>29</v>
      </c>
      <c r="E71" s="217" t="s">
        <v>30</v>
      </c>
      <c r="F71" s="75"/>
      <c r="G71" s="76"/>
      <c r="H71" s="77"/>
      <c r="I71" s="78">
        <f t="shared" si="28"/>
        <v>0</v>
      </c>
      <c r="J71" s="79"/>
      <c r="K71" s="77"/>
      <c r="L71" s="80">
        <f t="shared" si="18"/>
        <v>0</v>
      </c>
      <c r="M71" s="81"/>
      <c r="N71" s="221">
        <v>1</v>
      </c>
      <c r="O71" s="221">
        <f t="shared" ref="O71:O76" si="31">SUM(M71:N71)</f>
        <v>1</v>
      </c>
      <c r="P71" s="82">
        <f t="shared" si="19"/>
        <v>1</v>
      </c>
      <c r="Q71" s="81">
        <v>2</v>
      </c>
      <c r="R71" s="221">
        <v>2</v>
      </c>
      <c r="S71" s="215">
        <f>SUM(Q71:R71)</f>
        <v>4</v>
      </c>
      <c r="T71" s="83">
        <f t="shared" si="20"/>
        <v>4</v>
      </c>
      <c r="U71" s="84"/>
      <c r="V71" s="85">
        <v>1</v>
      </c>
      <c r="W71" s="86">
        <f t="shared" si="21"/>
        <v>1</v>
      </c>
      <c r="X71" s="81"/>
      <c r="Y71" s="87"/>
      <c r="Z71" s="88">
        <f t="shared" si="22"/>
        <v>0</v>
      </c>
      <c r="AA71" s="75">
        <v>1</v>
      </c>
      <c r="AB71" s="76"/>
      <c r="AC71" s="89">
        <f t="shared" si="29"/>
        <v>1</v>
      </c>
      <c r="AD71" s="79"/>
      <c r="AE71" s="89"/>
      <c r="AF71" s="86">
        <f t="shared" si="23"/>
        <v>1</v>
      </c>
      <c r="AG71" s="79"/>
      <c r="AH71" s="90"/>
      <c r="AI71" s="80">
        <f t="shared" si="24"/>
        <v>0</v>
      </c>
      <c r="AJ71" s="91">
        <f t="shared" si="25"/>
        <v>7</v>
      </c>
      <c r="AK71" s="29">
        <v>159460</v>
      </c>
      <c r="AL71" s="503">
        <v>435540</v>
      </c>
      <c r="AM71" s="358"/>
      <c r="AN71" s="359">
        <v>233240</v>
      </c>
      <c r="AO71" s="6"/>
      <c r="AP71" s="40"/>
      <c r="AQ71" s="504"/>
      <c r="AR71" s="505"/>
      <c r="AS71" s="506">
        <f t="shared" si="26"/>
        <v>253024</v>
      </c>
      <c r="AT71" s="506">
        <f t="shared" si="27"/>
        <v>233380</v>
      </c>
      <c r="AU71" s="507">
        <v>233380</v>
      </c>
      <c r="AV71" s="508">
        <f t="shared" si="17"/>
        <v>1633660</v>
      </c>
      <c r="AW71" s="912"/>
      <c r="AY71" s="501"/>
      <c r="AZ71" s="502"/>
    </row>
    <row r="72" spans="1:52" ht="24" x14ac:dyDescent="0.2">
      <c r="A72" s="74">
        <v>69</v>
      </c>
      <c r="B72" s="228" t="s">
        <v>177</v>
      </c>
      <c r="C72" s="213" t="s">
        <v>178</v>
      </c>
      <c r="D72" s="213" t="s">
        <v>179</v>
      </c>
      <c r="E72" s="217" t="s">
        <v>30</v>
      </c>
      <c r="F72" s="75"/>
      <c r="G72" s="76"/>
      <c r="H72" s="77">
        <v>1</v>
      </c>
      <c r="I72" s="78">
        <f t="shared" si="28"/>
        <v>1</v>
      </c>
      <c r="J72" s="79"/>
      <c r="K72" s="77"/>
      <c r="L72" s="80">
        <f t="shared" si="18"/>
        <v>0</v>
      </c>
      <c r="M72" s="81"/>
      <c r="N72" s="221">
        <v>1</v>
      </c>
      <c r="O72" s="221">
        <f t="shared" si="31"/>
        <v>1</v>
      </c>
      <c r="P72" s="82">
        <f t="shared" si="19"/>
        <v>1</v>
      </c>
      <c r="Q72" s="81"/>
      <c r="R72" s="221"/>
      <c r="S72" s="215"/>
      <c r="T72" s="83">
        <f t="shared" si="20"/>
        <v>0</v>
      </c>
      <c r="U72" s="84"/>
      <c r="V72" s="85">
        <v>1</v>
      </c>
      <c r="W72" s="86">
        <f t="shared" si="21"/>
        <v>1</v>
      </c>
      <c r="X72" s="81"/>
      <c r="Y72" s="87"/>
      <c r="Z72" s="88">
        <f t="shared" si="22"/>
        <v>0</v>
      </c>
      <c r="AA72" s="75"/>
      <c r="AB72" s="76"/>
      <c r="AC72" s="89"/>
      <c r="AD72" s="79"/>
      <c r="AE72" s="89"/>
      <c r="AF72" s="86">
        <f t="shared" si="23"/>
        <v>0</v>
      </c>
      <c r="AG72" s="79"/>
      <c r="AH72" s="90">
        <v>1</v>
      </c>
      <c r="AI72" s="80">
        <f t="shared" si="24"/>
        <v>1</v>
      </c>
      <c r="AJ72" s="91">
        <f t="shared" si="25"/>
        <v>4</v>
      </c>
      <c r="AK72" s="29">
        <v>1025780</v>
      </c>
      <c r="AL72" s="503">
        <v>2397255</v>
      </c>
      <c r="AM72" s="358"/>
      <c r="AN72" s="359">
        <v>1498210</v>
      </c>
      <c r="AO72" s="6"/>
      <c r="AP72" s="40"/>
      <c r="AQ72" s="509">
        <v>1087692.94</v>
      </c>
      <c r="AR72" s="512"/>
      <c r="AS72" s="506">
        <f t="shared" si="26"/>
        <v>1414855</v>
      </c>
      <c r="AT72" s="506">
        <f t="shared" si="27"/>
        <v>1342799</v>
      </c>
      <c r="AU72" s="507">
        <v>1342799</v>
      </c>
      <c r="AV72" s="508">
        <f t="shared" si="17"/>
        <v>5371196</v>
      </c>
      <c r="AW72" s="912"/>
      <c r="AY72" s="501"/>
      <c r="AZ72" s="502"/>
    </row>
    <row r="73" spans="1:52" ht="24" x14ac:dyDescent="0.2">
      <c r="A73" s="92">
        <v>70</v>
      </c>
      <c r="B73" s="228" t="s">
        <v>180</v>
      </c>
      <c r="C73" s="213" t="s">
        <v>181</v>
      </c>
      <c r="D73" s="213" t="s">
        <v>29</v>
      </c>
      <c r="E73" s="217" t="s">
        <v>30</v>
      </c>
      <c r="F73" s="75"/>
      <c r="G73" s="76"/>
      <c r="H73" s="77">
        <v>1</v>
      </c>
      <c r="I73" s="78">
        <f t="shared" si="28"/>
        <v>1</v>
      </c>
      <c r="J73" s="79"/>
      <c r="K73" s="77"/>
      <c r="L73" s="80">
        <f t="shared" si="18"/>
        <v>0</v>
      </c>
      <c r="M73" s="81"/>
      <c r="N73" s="221">
        <v>1</v>
      </c>
      <c r="O73" s="221">
        <f t="shared" si="31"/>
        <v>1</v>
      </c>
      <c r="P73" s="82">
        <f t="shared" si="19"/>
        <v>1</v>
      </c>
      <c r="Q73" s="81"/>
      <c r="R73" s="221"/>
      <c r="S73" s="215"/>
      <c r="T73" s="83">
        <f t="shared" si="20"/>
        <v>0</v>
      </c>
      <c r="U73" s="84"/>
      <c r="V73" s="85"/>
      <c r="W73" s="86">
        <f t="shared" si="21"/>
        <v>0</v>
      </c>
      <c r="X73" s="81"/>
      <c r="Y73" s="87"/>
      <c r="Z73" s="88">
        <f t="shared" si="22"/>
        <v>0</v>
      </c>
      <c r="AA73" s="75"/>
      <c r="AB73" s="76"/>
      <c r="AC73" s="89"/>
      <c r="AD73" s="79"/>
      <c r="AE73" s="89"/>
      <c r="AF73" s="86">
        <f t="shared" si="23"/>
        <v>0</v>
      </c>
      <c r="AG73" s="79"/>
      <c r="AH73" s="90"/>
      <c r="AI73" s="80">
        <f t="shared" si="24"/>
        <v>0</v>
      </c>
      <c r="AJ73" s="91">
        <f t="shared" si="25"/>
        <v>2</v>
      </c>
      <c r="AK73" s="35"/>
      <c r="AL73" s="503">
        <v>1112650</v>
      </c>
      <c r="AM73" s="358"/>
      <c r="AN73" s="359">
        <v>700910</v>
      </c>
      <c r="AO73" s="6"/>
      <c r="AP73" s="40"/>
      <c r="AQ73" s="504"/>
      <c r="AR73" s="505"/>
      <c r="AS73" s="506">
        <f t="shared" si="26"/>
        <v>883101</v>
      </c>
      <c r="AT73" s="506">
        <f t="shared" si="27"/>
        <v>860040</v>
      </c>
      <c r="AU73" s="507">
        <v>860040</v>
      </c>
      <c r="AV73" s="508">
        <f t="shared" si="17"/>
        <v>1720080</v>
      </c>
      <c r="AW73" s="912"/>
      <c r="AY73" s="501"/>
      <c r="AZ73" s="502"/>
    </row>
    <row r="74" spans="1:52" ht="24" x14ac:dyDescent="0.2">
      <c r="A74" s="74">
        <v>71</v>
      </c>
      <c r="B74" s="228" t="s">
        <v>182</v>
      </c>
      <c r="C74" s="213" t="s">
        <v>183</v>
      </c>
      <c r="D74" s="213" t="s">
        <v>29</v>
      </c>
      <c r="E74" s="217" t="s">
        <v>30</v>
      </c>
      <c r="F74" s="75"/>
      <c r="G74" s="76"/>
      <c r="H74" s="77">
        <v>1</v>
      </c>
      <c r="I74" s="78">
        <f t="shared" si="28"/>
        <v>1</v>
      </c>
      <c r="J74" s="79"/>
      <c r="K74" s="77"/>
      <c r="L74" s="80">
        <f t="shared" si="18"/>
        <v>0</v>
      </c>
      <c r="M74" s="81"/>
      <c r="N74" s="221">
        <v>1</v>
      </c>
      <c r="O74" s="221">
        <f t="shared" si="31"/>
        <v>1</v>
      </c>
      <c r="P74" s="82">
        <f t="shared" si="19"/>
        <v>1</v>
      </c>
      <c r="Q74" s="81"/>
      <c r="R74" s="221">
        <v>2</v>
      </c>
      <c r="S74" s="215">
        <f>SUM(Q74:R74)</f>
        <v>2</v>
      </c>
      <c r="T74" s="83">
        <f t="shared" si="20"/>
        <v>2</v>
      </c>
      <c r="U74" s="84">
        <v>1</v>
      </c>
      <c r="V74" s="85"/>
      <c r="W74" s="86">
        <f t="shared" si="21"/>
        <v>1</v>
      </c>
      <c r="X74" s="81"/>
      <c r="Y74" s="87"/>
      <c r="Z74" s="88">
        <f t="shared" si="22"/>
        <v>0</v>
      </c>
      <c r="AA74" s="75"/>
      <c r="AB74" s="76"/>
      <c r="AC74" s="89"/>
      <c r="AD74" s="79"/>
      <c r="AE74" s="89"/>
      <c r="AF74" s="86">
        <f t="shared" si="23"/>
        <v>0</v>
      </c>
      <c r="AG74" s="79"/>
      <c r="AH74" s="90"/>
      <c r="AI74" s="80">
        <f t="shared" si="24"/>
        <v>0</v>
      </c>
      <c r="AJ74" s="91">
        <f t="shared" si="25"/>
        <v>5</v>
      </c>
      <c r="AK74" s="29">
        <v>479570</v>
      </c>
      <c r="AL74" s="503">
        <v>1112650</v>
      </c>
      <c r="AM74" s="358"/>
      <c r="AN74" s="359">
        <v>700910</v>
      </c>
      <c r="AO74" s="6"/>
      <c r="AP74" s="40"/>
      <c r="AQ74" s="509">
        <v>502902.21</v>
      </c>
      <c r="AR74" s="512">
        <v>621796.21</v>
      </c>
      <c r="AS74" s="506">
        <f t="shared" si="26"/>
        <v>651030</v>
      </c>
      <c r="AT74" s="506">
        <f t="shared" si="27"/>
        <v>624424</v>
      </c>
      <c r="AU74" s="507">
        <v>624424</v>
      </c>
      <c r="AV74" s="508">
        <f t="shared" si="17"/>
        <v>3122120</v>
      </c>
      <c r="AW74" s="912"/>
      <c r="AY74" s="501"/>
      <c r="AZ74" s="502"/>
    </row>
    <row r="75" spans="1:52" ht="36" x14ac:dyDescent="0.2">
      <c r="A75" s="74">
        <v>72</v>
      </c>
      <c r="B75" s="228" t="s">
        <v>184</v>
      </c>
      <c r="C75" s="213" t="s">
        <v>185</v>
      </c>
      <c r="D75" s="213" t="s">
        <v>186</v>
      </c>
      <c r="E75" s="217" t="s">
        <v>30</v>
      </c>
      <c r="F75" s="75"/>
      <c r="G75" s="76"/>
      <c r="H75" s="77">
        <v>2</v>
      </c>
      <c r="I75" s="78">
        <f t="shared" si="28"/>
        <v>2</v>
      </c>
      <c r="J75" s="79"/>
      <c r="K75" s="77">
        <v>2</v>
      </c>
      <c r="L75" s="80">
        <f t="shared" si="18"/>
        <v>2</v>
      </c>
      <c r="M75" s="81"/>
      <c r="N75" s="221">
        <v>2</v>
      </c>
      <c r="O75" s="221">
        <f t="shared" si="31"/>
        <v>2</v>
      </c>
      <c r="P75" s="82">
        <f t="shared" si="19"/>
        <v>2</v>
      </c>
      <c r="Q75" s="81"/>
      <c r="R75" s="221">
        <v>3</v>
      </c>
      <c r="S75" s="215">
        <f>SUM(Q75:R75)</f>
        <v>3</v>
      </c>
      <c r="T75" s="83">
        <f t="shared" si="20"/>
        <v>3</v>
      </c>
      <c r="U75" s="84"/>
      <c r="V75" s="85">
        <v>1</v>
      </c>
      <c r="W75" s="86">
        <f t="shared" si="21"/>
        <v>1</v>
      </c>
      <c r="X75" s="81">
        <v>2</v>
      </c>
      <c r="Y75" s="87">
        <f>SUM(X75:X75)</f>
        <v>2</v>
      </c>
      <c r="Z75" s="88">
        <f t="shared" si="22"/>
        <v>2</v>
      </c>
      <c r="AA75" s="75"/>
      <c r="AB75" s="76">
        <v>2</v>
      </c>
      <c r="AC75" s="89">
        <f t="shared" si="29"/>
        <v>2</v>
      </c>
      <c r="AD75" s="79"/>
      <c r="AE75" s="89"/>
      <c r="AF75" s="86">
        <f t="shared" si="23"/>
        <v>2</v>
      </c>
      <c r="AG75" s="79"/>
      <c r="AH75" s="90">
        <v>2</v>
      </c>
      <c r="AI75" s="80">
        <f t="shared" si="24"/>
        <v>2</v>
      </c>
      <c r="AJ75" s="91">
        <f t="shared" si="25"/>
        <v>16</v>
      </c>
      <c r="AK75" s="29">
        <v>227290</v>
      </c>
      <c r="AL75" s="503">
        <v>519911</v>
      </c>
      <c r="AM75" s="364"/>
      <c r="AN75" s="359">
        <v>332010</v>
      </c>
      <c r="AO75" s="6"/>
      <c r="AP75" s="40"/>
      <c r="AQ75" s="504"/>
      <c r="AR75" s="505"/>
      <c r="AS75" s="506">
        <f t="shared" si="26"/>
        <v>339797</v>
      </c>
      <c r="AT75" s="506">
        <f t="shared" si="27"/>
        <v>321370</v>
      </c>
      <c r="AU75" s="507">
        <v>321370</v>
      </c>
      <c r="AV75" s="508">
        <f t="shared" si="17"/>
        <v>5141920</v>
      </c>
      <c r="AW75" s="912"/>
      <c r="AY75" s="501"/>
      <c r="AZ75" s="502"/>
    </row>
    <row r="76" spans="1:52" x14ac:dyDescent="0.2">
      <c r="A76" s="92">
        <v>73</v>
      </c>
      <c r="B76" s="228" t="s">
        <v>187</v>
      </c>
      <c r="C76" s="213" t="s">
        <v>188</v>
      </c>
      <c r="D76" s="213" t="s">
        <v>189</v>
      </c>
      <c r="E76" s="217" t="s">
        <v>38</v>
      </c>
      <c r="F76" s="75"/>
      <c r="G76" s="76"/>
      <c r="H76" s="77">
        <v>1</v>
      </c>
      <c r="I76" s="78">
        <f t="shared" si="28"/>
        <v>1</v>
      </c>
      <c r="J76" s="79"/>
      <c r="K76" s="77"/>
      <c r="L76" s="80">
        <f t="shared" si="18"/>
        <v>0</v>
      </c>
      <c r="M76" s="81"/>
      <c r="N76" s="221">
        <v>1</v>
      </c>
      <c r="O76" s="221">
        <f t="shared" si="31"/>
        <v>1</v>
      </c>
      <c r="P76" s="82">
        <f t="shared" si="19"/>
        <v>1</v>
      </c>
      <c r="Q76" s="81">
        <v>1</v>
      </c>
      <c r="R76" s="221">
        <v>1</v>
      </c>
      <c r="S76" s="215">
        <f>SUM(Q76:R76)</f>
        <v>2</v>
      </c>
      <c r="T76" s="83">
        <f t="shared" si="20"/>
        <v>2</v>
      </c>
      <c r="U76" s="84"/>
      <c r="V76" s="85">
        <v>1</v>
      </c>
      <c r="W76" s="86">
        <f t="shared" si="21"/>
        <v>1</v>
      </c>
      <c r="X76" s="81">
        <v>1</v>
      </c>
      <c r="Y76" s="87">
        <f>SUM(X76:X76)</f>
        <v>1</v>
      </c>
      <c r="Z76" s="88">
        <f t="shared" si="22"/>
        <v>1</v>
      </c>
      <c r="AA76" s="75"/>
      <c r="AB76" s="76"/>
      <c r="AC76" s="89"/>
      <c r="AD76" s="79"/>
      <c r="AE76" s="89"/>
      <c r="AF76" s="86">
        <f t="shared" si="23"/>
        <v>0</v>
      </c>
      <c r="AG76" s="79"/>
      <c r="AH76" s="90"/>
      <c r="AI76" s="80">
        <f t="shared" si="24"/>
        <v>0</v>
      </c>
      <c r="AJ76" s="91">
        <f t="shared" si="25"/>
        <v>6</v>
      </c>
      <c r="AK76" s="29"/>
      <c r="AL76" s="503"/>
      <c r="AM76" s="358"/>
      <c r="AN76" s="359">
        <v>2356200</v>
      </c>
      <c r="AO76" s="6"/>
      <c r="AP76" s="40"/>
      <c r="AQ76" s="517"/>
      <c r="AR76" s="512"/>
      <c r="AS76" s="506">
        <f t="shared" si="26"/>
        <v>2356200</v>
      </c>
      <c r="AT76" s="506">
        <f t="shared" si="27"/>
        <v>2356200</v>
      </c>
      <c r="AU76" s="507">
        <v>2356200</v>
      </c>
      <c r="AV76" s="508">
        <f t="shared" si="17"/>
        <v>14137200</v>
      </c>
      <c r="AW76" s="912"/>
      <c r="AY76" s="501"/>
      <c r="AZ76" s="502"/>
    </row>
    <row r="77" spans="1:52" x14ac:dyDescent="0.2">
      <c r="A77" s="74">
        <v>74</v>
      </c>
      <c r="B77" s="228" t="s">
        <v>190</v>
      </c>
      <c r="C77" s="213" t="s">
        <v>191</v>
      </c>
      <c r="D77" s="213" t="s">
        <v>134</v>
      </c>
      <c r="E77" s="217" t="s">
        <v>38</v>
      </c>
      <c r="F77" s="75">
        <v>1</v>
      </c>
      <c r="G77" s="76"/>
      <c r="H77" s="77"/>
      <c r="I77" s="78">
        <f t="shared" si="28"/>
        <v>1</v>
      </c>
      <c r="J77" s="79"/>
      <c r="K77" s="77"/>
      <c r="L77" s="80">
        <f t="shared" si="18"/>
        <v>0</v>
      </c>
      <c r="M77" s="81"/>
      <c r="N77" s="221"/>
      <c r="O77" s="221"/>
      <c r="P77" s="82">
        <f t="shared" si="19"/>
        <v>0</v>
      </c>
      <c r="Q77" s="81">
        <v>1</v>
      </c>
      <c r="R77" s="221">
        <v>1</v>
      </c>
      <c r="S77" s="215">
        <f>SUM(Q77:R77)</f>
        <v>2</v>
      </c>
      <c r="T77" s="83">
        <f t="shared" si="20"/>
        <v>2</v>
      </c>
      <c r="U77" s="84"/>
      <c r="V77" s="85">
        <v>1</v>
      </c>
      <c r="W77" s="86">
        <f t="shared" si="21"/>
        <v>1</v>
      </c>
      <c r="X77" s="81"/>
      <c r="Y77" s="87"/>
      <c r="Z77" s="88">
        <f t="shared" si="22"/>
        <v>0</v>
      </c>
      <c r="AA77" s="75">
        <v>1</v>
      </c>
      <c r="AB77" s="76"/>
      <c r="AC77" s="89">
        <f t="shared" si="29"/>
        <v>1</v>
      </c>
      <c r="AD77" s="79"/>
      <c r="AE77" s="89"/>
      <c r="AF77" s="86">
        <f t="shared" si="23"/>
        <v>1</v>
      </c>
      <c r="AG77" s="79">
        <v>2</v>
      </c>
      <c r="AH77" s="90"/>
      <c r="AI77" s="80">
        <f t="shared" si="24"/>
        <v>2</v>
      </c>
      <c r="AJ77" s="91">
        <f t="shared" si="25"/>
        <v>7</v>
      </c>
      <c r="AK77" s="29">
        <v>207060</v>
      </c>
      <c r="AL77" s="503">
        <v>819315</v>
      </c>
      <c r="AM77" s="358"/>
      <c r="AN77" s="359">
        <v>303450</v>
      </c>
      <c r="AO77" s="6"/>
      <c r="AP77" s="40"/>
      <c r="AQ77" s="509">
        <v>214512.27</v>
      </c>
      <c r="AR77" s="512">
        <v>699057.17</v>
      </c>
      <c r="AS77" s="506">
        <f t="shared" si="26"/>
        <v>378024</v>
      </c>
      <c r="AT77" s="506">
        <f t="shared" si="27"/>
        <v>323882</v>
      </c>
      <c r="AU77" s="507">
        <v>323882</v>
      </c>
      <c r="AV77" s="508">
        <f t="shared" si="17"/>
        <v>2267174</v>
      </c>
      <c r="AW77" s="912"/>
      <c r="AY77" s="501"/>
      <c r="AZ77" s="502"/>
    </row>
    <row r="78" spans="1:52" ht="24" x14ac:dyDescent="0.2">
      <c r="A78" s="74">
        <v>75</v>
      </c>
      <c r="B78" s="228" t="s">
        <v>192</v>
      </c>
      <c r="C78" s="213" t="s">
        <v>193</v>
      </c>
      <c r="D78" s="213" t="s">
        <v>29</v>
      </c>
      <c r="E78" s="217" t="s">
        <v>30</v>
      </c>
      <c r="F78" s="75"/>
      <c r="G78" s="76"/>
      <c r="H78" s="77">
        <v>1</v>
      </c>
      <c r="I78" s="78">
        <f t="shared" si="28"/>
        <v>1</v>
      </c>
      <c r="J78" s="79"/>
      <c r="K78" s="77"/>
      <c r="L78" s="80">
        <f t="shared" si="18"/>
        <v>0</v>
      </c>
      <c r="M78" s="81"/>
      <c r="N78" s="221">
        <v>1</v>
      </c>
      <c r="O78" s="221">
        <f>SUM(M78:N78)</f>
        <v>1</v>
      </c>
      <c r="P78" s="82">
        <f t="shared" si="19"/>
        <v>1</v>
      </c>
      <c r="Q78" s="81"/>
      <c r="R78" s="221"/>
      <c r="S78" s="215"/>
      <c r="T78" s="83">
        <f t="shared" si="20"/>
        <v>0</v>
      </c>
      <c r="U78" s="84"/>
      <c r="V78" s="85"/>
      <c r="W78" s="86">
        <f t="shared" si="21"/>
        <v>0</v>
      </c>
      <c r="X78" s="81">
        <v>1</v>
      </c>
      <c r="Y78" s="87">
        <f>SUM(X78:X78)</f>
        <v>1</v>
      </c>
      <c r="Z78" s="88">
        <f t="shared" si="22"/>
        <v>1</v>
      </c>
      <c r="AA78" s="75"/>
      <c r="AB78" s="76"/>
      <c r="AC78" s="89"/>
      <c r="AD78" s="79"/>
      <c r="AE78" s="89"/>
      <c r="AF78" s="86">
        <f t="shared" si="23"/>
        <v>0</v>
      </c>
      <c r="AG78" s="79"/>
      <c r="AH78" s="90"/>
      <c r="AI78" s="80">
        <f t="shared" si="24"/>
        <v>0</v>
      </c>
      <c r="AJ78" s="91">
        <f t="shared" si="25"/>
        <v>3</v>
      </c>
      <c r="AK78" s="29"/>
      <c r="AL78" s="503">
        <v>777843.5</v>
      </c>
      <c r="AM78" s="358"/>
      <c r="AN78" s="359">
        <v>689010</v>
      </c>
      <c r="AO78" s="6"/>
      <c r="AP78" s="40"/>
      <c r="AQ78" s="509">
        <v>443266.03</v>
      </c>
      <c r="AR78" s="512">
        <v>442550.78</v>
      </c>
      <c r="AS78" s="506">
        <f t="shared" si="26"/>
        <v>569425</v>
      </c>
      <c r="AT78" s="506">
        <f t="shared" si="27"/>
        <v>551528</v>
      </c>
      <c r="AU78" s="511">
        <v>569425</v>
      </c>
      <c r="AV78" s="508">
        <f t="shared" si="17"/>
        <v>1708275</v>
      </c>
      <c r="AW78" s="912"/>
      <c r="AY78" s="501"/>
      <c r="AZ78" s="502"/>
    </row>
    <row r="79" spans="1:52" ht="24" x14ac:dyDescent="0.2">
      <c r="A79" s="92">
        <v>76</v>
      </c>
      <c r="B79" s="228" t="s">
        <v>194</v>
      </c>
      <c r="C79" s="213" t="s">
        <v>195</v>
      </c>
      <c r="D79" s="213" t="s">
        <v>196</v>
      </c>
      <c r="E79" s="217" t="s">
        <v>38</v>
      </c>
      <c r="F79" s="75"/>
      <c r="G79" s="76"/>
      <c r="H79" s="77">
        <v>1</v>
      </c>
      <c r="I79" s="78">
        <f t="shared" si="28"/>
        <v>1</v>
      </c>
      <c r="J79" s="79"/>
      <c r="K79" s="77"/>
      <c r="L79" s="80">
        <f t="shared" si="18"/>
        <v>0</v>
      </c>
      <c r="M79" s="81"/>
      <c r="N79" s="221"/>
      <c r="O79" s="221"/>
      <c r="P79" s="82">
        <f t="shared" si="19"/>
        <v>0</v>
      </c>
      <c r="Q79" s="81">
        <v>1</v>
      </c>
      <c r="R79" s="221"/>
      <c r="S79" s="215">
        <f>SUM(Q79:R79)</f>
        <v>1</v>
      </c>
      <c r="T79" s="83">
        <f t="shared" si="20"/>
        <v>1</v>
      </c>
      <c r="U79" s="84"/>
      <c r="V79" s="85"/>
      <c r="W79" s="86">
        <f t="shared" si="21"/>
        <v>0</v>
      </c>
      <c r="X79" s="81">
        <v>1</v>
      </c>
      <c r="Y79" s="87">
        <f>SUM(X79:X79)</f>
        <v>1</v>
      </c>
      <c r="Z79" s="88">
        <f t="shared" si="22"/>
        <v>1</v>
      </c>
      <c r="AA79" s="75"/>
      <c r="AB79" s="76"/>
      <c r="AC79" s="89"/>
      <c r="AD79" s="79"/>
      <c r="AE79" s="89"/>
      <c r="AF79" s="86">
        <f t="shared" si="23"/>
        <v>0</v>
      </c>
      <c r="AG79" s="79"/>
      <c r="AH79" s="90"/>
      <c r="AI79" s="80">
        <f t="shared" si="24"/>
        <v>0</v>
      </c>
      <c r="AJ79" s="91">
        <f t="shared" si="25"/>
        <v>3</v>
      </c>
      <c r="AK79" s="29"/>
      <c r="AL79" s="514"/>
      <c r="AM79" s="358"/>
      <c r="AN79" s="359">
        <v>537880</v>
      </c>
      <c r="AO79" s="6"/>
      <c r="AP79" s="40"/>
      <c r="AQ79" s="509">
        <v>404992.04</v>
      </c>
      <c r="AR79" s="512">
        <v>558133.18000000005</v>
      </c>
      <c r="AS79" s="506">
        <f t="shared" si="26"/>
        <v>495401</v>
      </c>
      <c r="AT79" s="506">
        <f t="shared" si="27"/>
        <v>490194</v>
      </c>
      <c r="AU79" s="511">
        <v>495401</v>
      </c>
      <c r="AV79" s="508">
        <f t="shared" si="17"/>
        <v>1486203</v>
      </c>
      <c r="AW79" s="912"/>
      <c r="AY79" s="501"/>
      <c r="AZ79" s="502"/>
    </row>
    <row r="80" spans="1:52" x14ac:dyDescent="0.2">
      <c r="A80" s="74">
        <v>77</v>
      </c>
      <c r="B80" s="228" t="s">
        <v>197</v>
      </c>
      <c r="C80" s="213" t="s">
        <v>198</v>
      </c>
      <c r="D80" s="213" t="s">
        <v>199</v>
      </c>
      <c r="E80" s="217" t="s">
        <v>38</v>
      </c>
      <c r="F80" s="75"/>
      <c r="G80" s="76"/>
      <c r="H80" s="77"/>
      <c r="I80" s="78">
        <f t="shared" si="28"/>
        <v>0</v>
      </c>
      <c r="J80" s="79"/>
      <c r="K80" s="77"/>
      <c r="L80" s="80">
        <f t="shared" si="18"/>
        <v>0</v>
      </c>
      <c r="M80" s="81"/>
      <c r="N80" s="221"/>
      <c r="O80" s="221"/>
      <c r="P80" s="82">
        <f t="shared" si="19"/>
        <v>0</v>
      </c>
      <c r="Q80" s="81"/>
      <c r="R80" s="221">
        <v>1</v>
      </c>
      <c r="S80" s="215">
        <f>SUM(Q80:R80)</f>
        <v>1</v>
      </c>
      <c r="T80" s="83">
        <f t="shared" si="20"/>
        <v>1</v>
      </c>
      <c r="U80" s="84"/>
      <c r="V80" s="85"/>
      <c r="W80" s="86">
        <f t="shared" si="21"/>
        <v>0</v>
      </c>
      <c r="X80" s="81"/>
      <c r="Y80" s="87"/>
      <c r="Z80" s="88">
        <f t="shared" si="22"/>
        <v>0</v>
      </c>
      <c r="AA80" s="75"/>
      <c r="AB80" s="76"/>
      <c r="AC80" s="89"/>
      <c r="AD80" s="79"/>
      <c r="AE80" s="89"/>
      <c r="AF80" s="86">
        <f t="shared" si="23"/>
        <v>0</v>
      </c>
      <c r="AG80" s="79"/>
      <c r="AH80" s="90">
        <v>2</v>
      </c>
      <c r="AI80" s="80">
        <f t="shared" si="24"/>
        <v>2</v>
      </c>
      <c r="AJ80" s="91">
        <f t="shared" si="25"/>
        <v>3</v>
      </c>
      <c r="AK80" s="29">
        <v>274890</v>
      </c>
      <c r="AL80" s="503"/>
      <c r="AM80" s="358"/>
      <c r="AN80" s="359">
        <v>402220</v>
      </c>
      <c r="AO80" s="6"/>
      <c r="AP80" s="40"/>
      <c r="AQ80" s="509">
        <v>298180.95</v>
      </c>
      <c r="AR80" s="512">
        <v>687931.59</v>
      </c>
      <c r="AS80" s="506">
        <f t="shared" si="26"/>
        <v>388072</v>
      </c>
      <c r="AT80" s="506">
        <f t="shared" si="27"/>
        <v>365921</v>
      </c>
      <c r="AU80" s="507">
        <v>365921</v>
      </c>
      <c r="AV80" s="508">
        <f t="shared" si="17"/>
        <v>1097763</v>
      </c>
      <c r="AW80" s="912"/>
      <c r="AY80" s="501"/>
      <c r="AZ80" s="502"/>
    </row>
    <row r="81" spans="1:52" x14ac:dyDescent="0.2">
      <c r="A81" s="74">
        <v>78</v>
      </c>
      <c r="B81" s="228" t="s">
        <v>200</v>
      </c>
      <c r="C81" s="213" t="s">
        <v>201</v>
      </c>
      <c r="D81" s="213" t="s">
        <v>202</v>
      </c>
      <c r="E81" s="217" t="s">
        <v>38</v>
      </c>
      <c r="F81" s="75"/>
      <c r="G81" s="76"/>
      <c r="H81" s="77">
        <v>1</v>
      </c>
      <c r="I81" s="78">
        <f t="shared" si="28"/>
        <v>1</v>
      </c>
      <c r="J81" s="79"/>
      <c r="K81" s="77"/>
      <c r="L81" s="80">
        <f t="shared" si="18"/>
        <v>0</v>
      </c>
      <c r="M81" s="81"/>
      <c r="N81" s="221">
        <v>1</v>
      </c>
      <c r="O81" s="221">
        <f>SUM(M81:N81)</f>
        <v>1</v>
      </c>
      <c r="P81" s="82">
        <f t="shared" si="19"/>
        <v>1</v>
      </c>
      <c r="Q81" s="81"/>
      <c r="R81" s="221"/>
      <c r="S81" s="215"/>
      <c r="T81" s="83">
        <f t="shared" si="20"/>
        <v>0</v>
      </c>
      <c r="U81" s="84"/>
      <c r="V81" s="85"/>
      <c r="W81" s="86">
        <f t="shared" si="21"/>
        <v>0</v>
      </c>
      <c r="X81" s="81"/>
      <c r="Y81" s="87"/>
      <c r="Z81" s="88">
        <f t="shared" si="22"/>
        <v>0</v>
      </c>
      <c r="AA81" s="75"/>
      <c r="AB81" s="76"/>
      <c r="AC81" s="89"/>
      <c r="AD81" s="79"/>
      <c r="AE81" s="89"/>
      <c r="AF81" s="86">
        <f t="shared" si="23"/>
        <v>0</v>
      </c>
      <c r="AG81" s="79"/>
      <c r="AH81" s="90"/>
      <c r="AI81" s="80">
        <f t="shared" si="24"/>
        <v>0</v>
      </c>
      <c r="AJ81" s="91">
        <f t="shared" si="25"/>
        <v>2</v>
      </c>
      <c r="AK81" s="29">
        <v>123760</v>
      </c>
      <c r="AL81" s="514"/>
      <c r="AM81" s="364"/>
      <c r="AN81" s="359">
        <v>180880</v>
      </c>
      <c r="AO81" s="6"/>
      <c r="AP81" s="40"/>
      <c r="AQ81" s="509">
        <v>154876.07</v>
      </c>
      <c r="AR81" s="510"/>
      <c r="AS81" s="506">
        <f t="shared" si="26"/>
        <v>151351</v>
      </c>
      <c r="AT81" s="506">
        <f t="shared" si="27"/>
        <v>149511</v>
      </c>
      <c r="AU81" s="511">
        <v>151351</v>
      </c>
      <c r="AV81" s="508">
        <f t="shared" si="17"/>
        <v>302702</v>
      </c>
      <c r="AW81" s="912"/>
      <c r="AY81" s="501"/>
      <c r="AZ81" s="502"/>
    </row>
    <row r="82" spans="1:52" x14ac:dyDescent="0.2">
      <c r="A82" s="92">
        <v>79</v>
      </c>
      <c r="B82" s="228" t="s">
        <v>203</v>
      </c>
      <c r="C82" s="213" t="s">
        <v>204</v>
      </c>
      <c r="D82" s="213" t="s">
        <v>81</v>
      </c>
      <c r="E82" s="217" t="s">
        <v>38</v>
      </c>
      <c r="F82" s="75"/>
      <c r="G82" s="76"/>
      <c r="H82" s="77">
        <v>1</v>
      </c>
      <c r="I82" s="78">
        <f t="shared" si="28"/>
        <v>1</v>
      </c>
      <c r="J82" s="79"/>
      <c r="K82" s="77"/>
      <c r="L82" s="80">
        <f t="shared" si="18"/>
        <v>0</v>
      </c>
      <c r="M82" s="81"/>
      <c r="N82" s="221">
        <v>1</v>
      </c>
      <c r="O82" s="221">
        <f>SUM(M82:N82)</f>
        <v>1</v>
      </c>
      <c r="P82" s="82">
        <f t="shared" si="19"/>
        <v>1</v>
      </c>
      <c r="Q82" s="81"/>
      <c r="R82" s="221">
        <v>1</v>
      </c>
      <c r="S82" s="215">
        <f>SUM(Q82:R82)</f>
        <v>1</v>
      </c>
      <c r="T82" s="83">
        <f t="shared" si="20"/>
        <v>1</v>
      </c>
      <c r="U82" s="84"/>
      <c r="V82" s="85"/>
      <c r="W82" s="86">
        <f t="shared" si="21"/>
        <v>0</v>
      </c>
      <c r="X82" s="81"/>
      <c r="Y82" s="87"/>
      <c r="Z82" s="88">
        <f t="shared" si="22"/>
        <v>0</v>
      </c>
      <c r="AA82" s="75"/>
      <c r="AB82" s="76"/>
      <c r="AC82" s="89"/>
      <c r="AD82" s="79"/>
      <c r="AE82" s="89"/>
      <c r="AF82" s="86">
        <f t="shared" si="23"/>
        <v>0</v>
      </c>
      <c r="AG82" s="79"/>
      <c r="AH82" s="90">
        <v>1</v>
      </c>
      <c r="AI82" s="80">
        <f t="shared" si="24"/>
        <v>1</v>
      </c>
      <c r="AJ82" s="91">
        <f t="shared" si="25"/>
        <v>4</v>
      </c>
      <c r="AK82" s="29">
        <v>253470</v>
      </c>
      <c r="AL82" s="514"/>
      <c r="AM82" s="358"/>
      <c r="AN82" s="359">
        <v>370090</v>
      </c>
      <c r="AO82" s="6"/>
      <c r="AP82" s="40"/>
      <c r="AQ82" s="509">
        <v>275038.55</v>
      </c>
      <c r="AR82" s="510"/>
      <c r="AS82" s="506">
        <f t="shared" si="26"/>
        <v>295490</v>
      </c>
      <c r="AT82" s="506">
        <f t="shared" si="27"/>
        <v>291740</v>
      </c>
      <c r="AU82" s="511">
        <v>295490</v>
      </c>
      <c r="AV82" s="508">
        <f t="shared" si="17"/>
        <v>1181960</v>
      </c>
      <c r="AW82" s="912"/>
      <c r="AY82" s="501"/>
      <c r="AZ82" s="502"/>
    </row>
    <row r="83" spans="1:52" ht="24" x14ac:dyDescent="0.2">
      <c r="A83" s="74">
        <v>80</v>
      </c>
      <c r="B83" s="228" t="s">
        <v>205</v>
      </c>
      <c r="C83" s="213" t="s">
        <v>206</v>
      </c>
      <c r="D83" s="213" t="s">
        <v>29</v>
      </c>
      <c r="E83" s="217" t="s">
        <v>30</v>
      </c>
      <c r="F83" s="75"/>
      <c r="G83" s="76"/>
      <c r="H83" s="77"/>
      <c r="I83" s="78">
        <f t="shared" si="28"/>
        <v>0</v>
      </c>
      <c r="J83" s="79"/>
      <c r="K83" s="77">
        <v>2</v>
      </c>
      <c r="L83" s="80">
        <f t="shared" si="18"/>
        <v>2</v>
      </c>
      <c r="M83" s="81"/>
      <c r="N83" s="221">
        <v>1</v>
      </c>
      <c r="O83" s="221">
        <f>SUM(M83:N83)</f>
        <v>1</v>
      </c>
      <c r="P83" s="82">
        <f t="shared" si="19"/>
        <v>1</v>
      </c>
      <c r="Q83" s="81"/>
      <c r="R83" s="221">
        <v>3</v>
      </c>
      <c r="S83" s="215">
        <f>SUM(Q83:R83)</f>
        <v>3</v>
      </c>
      <c r="T83" s="83">
        <f t="shared" si="20"/>
        <v>3</v>
      </c>
      <c r="U83" s="84"/>
      <c r="V83" s="85"/>
      <c r="W83" s="86">
        <f t="shared" si="21"/>
        <v>0</v>
      </c>
      <c r="X83" s="81"/>
      <c r="Y83" s="87"/>
      <c r="Z83" s="88">
        <f t="shared" si="22"/>
        <v>0</v>
      </c>
      <c r="AA83" s="75"/>
      <c r="AB83" s="76"/>
      <c r="AC83" s="89"/>
      <c r="AD83" s="79"/>
      <c r="AE83" s="89"/>
      <c r="AF83" s="86">
        <f t="shared" si="23"/>
        <v>0</v>
      </c>
      <c r="AG83" s="79"/>
      <c r="AH83" s="90">
        <v>5</v>
      </c>
      <c r="AI83" s="80">
        <f t="shared" si="24"/>
        <v>5</v>
      </c>
      <c r="AJ83" s="91">
        <f t="shared" si="25"/>
        <v>11</v>
      </c>
      <c r="AK83" s="29">
        <v>479570</v>
      </c>
      <c r="AL83" s="503">
        <v>1112650</v>
      </c>
      <c r="AM83" s="358"/>
      <c r="AN83" s="359">
        <v>700910</v>
      </c>
      <c r="AO83" s="6"/>
      <c r="AP83" s="40"/>
      <c r="AQ83" s="504"/>
      <c r="AR83" s="505"/>
      <c r="AS83" s="506">
        <f t="shared" si="26"/>
        <v>720484</v>
      </c>
      <c r="AT83" s="506">
        <f t="shared" si="27"/>
        <v>680168</v>
      </c>
      <c r="AU83" s="507">
        <v>680168</v>
      </c>
      <c r="AV83" s="508">
        <f t="shared" si="17"/>
        <v>7481848</v>
      </c>
      <c r="AW83" s="912"/>
      <c r="AY83" s="501"/>
      <c r="AZ83" s="502"/>
    </row>
    <row r="84" spans="1:52" ht="24" x14ac:dyDescent="0.2">
      <c r="A84" s="74">
        <v>81</v>
      </c>
      <c r="B84" s="228" t="s">
        <v>207</v>
      </c>
      <c r="C84" s="213" t="s">
        <v>208</v>
      </c>
      <c r="D84" s="213" t="s">
        <v>29</v>
      </c>
      <c r="E84" s="217" t="s">
        <v>30</v>
      </c>
      <c r="F84" s="75"/>
      <c r="G84" s="76"/>
      <c r="H84" s="77"/>
      <c r="I84" s="78">
        <f t="shared" si="28"/>
        <v>0</v>
      </c>
      <c r="J84" s="79"/>
      <c r="K84" s="77"/>
      <c r="L84" s="80">
        <f t="shared" si="18"/>
        <v>0</v>
      </c>
      <c r="M84" s="81"/>
      <c r="N84" s="221">
        <v>1</v>
      </c>
      <c r="O84" s="221">
        <f>SUM(M84:N84)</f>
        <v>1</v>
      </c>
      <c r="P84" s="82">
        <f t="shared" si="19"/>
        <v>1</v>
      </c>
      <c r="Q84" s="81"/>
      <c r="R84" s="221">
        <v>3</v>
      </c>
      <c r="S84" s="215">
        <f>SUM(Q84:R84)</f>
        <v>3</v>
      </c>
      <c r="T84" s="83">
        <f t="shared" si="20"/>
        <v>3</v>
      </c>
      <c r="U84" s="84"/>
      <c r="V84" s="85"/>
      <c r="W84" s="86">
        <f t="shared" si="21"/>
        <v>0</v>
      </c>
      <c r="X84" s="81"/>
      <c r="Y84" s="87"/>
      <c r="Z84" s="88">
        <f t="shared" si="22"/>
        <v>0</v>
      </c>
      <c r="AA84" s="75"/>
      <c r="AB84" s="76"/>
      <c r="AC84" s="89"/>
      <c r="AD84" s="79"/>
      <c r="AE84" s="89"/>
      <c r="AF84" s="86">
        <f t="shared" si="23"/>
        <v>0</v>
      </c>
      <c r="AG84" s="79"/>
      <c r="AH84" s="90"/>
      <c r="AI84" s="80">
        <f t="shared" si="24"/>
        <v>0</v>
      </c>
      <c r="AJ84" s="91">
        <f t="shared" si="25"/>
        <v>4</v>
      </c>
      <c r="AK84" s="29">
        <v>1219750</v>
      </c>
      <c r="AL84" s="503">
        <v>2943465</v>
      </c>
      <c r="AM84" s="358">
        <v>1260128</v>
      </c>
      <c r="AN84" s="359">
        <v>2034900</v>
      </c>
      <c r="AO84" s="6"/>
      <c r="AP84" s="40"/>
      <c r="AQ84" s="509">
        <v>1606616.82</v>
      </c>
      <c r="AR84" s="512"/>
      <c r="AS84" s="506">
        <f t="shared" si="26"/>
        <v>1713957</v>
      </c>
      <c r="AT84" s="506">
        <f t="shared" si="27"/>
        <v>1630259</v>
      </c>
      <c r="AU84" s="507">
        <v>1630259</v>
      </c>
      <c r="AV84" s="508">
        <f t="shared" si="17"/>
        <v>6521036</v>
      </c>
      <c r="AW84" s="912"/>
      <c r="AY84" s="501"/>
      <c r="AZ84" s="502"/>
    </row>
    <row r="85" spans="1:52" ht="36" x14ac:dyDescent="0.2">
      <c r="A85" s="92">
        <v>82</v>
      </c>
      <c r="B85" s="228" t="s">
        <v>209</v>
      </c>
      <c r="C85" s="213" t="s">
        <v>210</v>
      </c>
      <c r="D85" s="213" t="s">
        <v>81</v>
      </c>
      <c r="E85" s="217" t="s">
        <v>38</v>
      </c>
      <c r="F85" s="75"/>
      <c r="G85" s="76"/>
      <c r="H85" s="77">
        <v>1</v>
      </c>
      <c r="I85" s="78">
        <f t="shared" si="28"/>
        <v>1</v>
      </c>
      <c r="J85" s="79"/>
      <c r="K85" s="77"/>
      <c r="L85" s="80">
        <f t="shared" si="18"/>
        <v>0</v>
      </c>
      <c r="M85" s="81"/>
      <c r="N85" s="221"/>
      <c r="O85" s="221"/>
      <c r="P85" s="82">
        <f t="shared" si="19"/>
        <v>0</v>
      </c>
      <c r="Q85" s="81"/>
      <c r="R85" s="221">
        <v>1</v>
      </c>
      <c r="S85" s="215">
        <f>SUM(Q85:R85)</f>
        <v>1</v>
      </c>
      <c r="T85" s="83">
        <f t="shared" si="20"/>
        <v>1</v>
      </c>
      <c r="U85" s="84"/>
      <c r="V85" s="85"/>
      <c r="W85" s="86">
        <f t="shared" si="21"/>
        <v>0</v>
      </c>
      <c r="X85" s="81"/>
      <c r="Y85" s="87"/>
      <c r="Z85" s="88">
        <f t="shared" si="22"/>
        <v>0</v>
      </c>
      <c r="AA85" s="75"/>
      <c r="AB85" s="76"/>
      <c r="AC85" s="89"/>
      <c r="AD85" s="79"/>
      <c r="AE85" s="89"/>
      <c r="AF85" s="86">
        <f t="shared" si="23"/>
        <v>0</v>
      </c>
      <c r="AG85" s="79"/>
      <c r="AH85" s="90"/>
      <c r="AI85" s="80">
        <f t="shared" si="24"/>
        <v>0</v>
      </c>
      <c r="AJ85" s="91">
        <f t="shared" si="25"/>
        <v>2</v>
      </c>
      <c r="AK85" s="29">
        <v>308210</v>
      </c>
      <c r="AL85" s="503"/>
      <c r="AM85" s="358"/>
      <c r="AN85" s="359">
        <v>451010</v>
      </c>
      <c r="AO85" s="6"/>
      <c r="AP85" s="40"/>
      <c r="AQ85" s="509">
        <v>319543.17</v>
      </c>
      <c r="AR85" s="512"/>
      <c r="AS85" s="506">
        <f t="shared" si="26"/>
        <v>354150</v>
      </c>
      <c r="AT85" s="506">
        <f t="shared" si="27"/>
        <v>349192</v>
      </c>
      <c r="AU85" s="511">
        <v>354150</v>
      </c>
      <c r="AV85" s="508">
        <f t="shared" si="17"/>
        <v>708300</v>
      </c>
      <c r="AW85" s="912"/>
      <c r="AY85" s="501"/>
      <c r="AZ85" s="502"/>
    </row>
    <row r="86" spans="1:52" x14ac:dyDescent="0.2">
      <c r="A86" s="74">
        <v>83</v>
      </c>
      <c r="B86" s="228" t="s">
        <v>211</v>
      </c>
      <c r="C86" s="213" t="s">
        <v>212</v>
      </c>
      <c r="D86" s="213" t="s">
        <v>213</v>
      </c>
      <c r="E86" s="217" t="s">
        <v>38</v>
      </c>
      <c r="F86" s="75"/>
      <c r="G86" s="76"/>
      <c r="H86" s="77">
        <v>1</v>
      </c>
      <c r="I86" s="78">
        <f t="shared" si="28"/>
        <v>1</v>
      </c>
      <c r="J86" s="79"/>
      <c r="K86" s="77"/>
      <c r="L86" s="80">
        <f t="shared" si="18"/>
        <v>0</v>
      </c>
      <c r="M86" s="81"/>
      <c r="N86" s="221"/>
      <c r="O86" s="221"/>
      <c r="P86" s="82">
        <f t="shared" si="19"/>
        <v>0</v>
      </c>
      <c r="Q86" s="81">
        <v>1</v>
      </c>
      <c r="R86" s="221">
        <v>1</v>
      </c>
      <c r="S86" s="215">
        <f>SUM(Q86:R86)</f>
        <v>2</v>
      </c>
      <c r="T86" s="83">
        <f t="shared" si="20"/>
        <v>2</v>
      </c>
      <c r="U86" s="84"/>
      <c r="V86" s="85"/>
      <c r="W86" s="86">
        <f t="shared" si="21"/>
        <v>0</v>
      </c>
      <c r="X86" s="81"/>
      <c r="Y86" s="87"/>
      <c r="Z86" s="88">
        <f t="shared" si="22"/>
        <v>0</v>
      </c>
      <c r="AA86" s="75">
        <v>1</v>
      </c>
      <c r="AB86" s="76"/>
      <c r="AC86" s="89">
        <f t="shared" si="29"/>
        <v>1</v>
      </c>
      <c r="AD86" s="79"/>
      <c r="AE86" s="89"/>
      <c r="AF86" s="86">
        <f t="shared" si="23"/>
        <v>1</v>
      </c>
      <c r="AG86" s="79"/>
      <c r="AH86" s="90"/>
      <c r="AI86" s="80">
        <f t="shared" si="24"/>
        <v>0</v>
      </c>
      <c r="AJ86" s="91">
        <f t="shared" si="25"/>
        <v>4</v>
      </c>
      <c r="AK86" s="29">
        <v>514993</v>
      </c>
      <c r="AL86" s="503"/>
      <c r="AM86" s="358"/>
      <c r="AN86" s="359">
        <v>752080</v>
      </c>
      <c r="AO86" s="6"/>
      <c r="AP86" s="40"/>
      <c r="AQ86" s="509">
        <v>523374.34</v>
      </c>
      <c r="AR86" s="512"/>
      <c r="AS86" s="506">
        <f t="shared" si="26"/>
        <v>587434</v>
      </c>
      <c r="AT86" s="506">
        <f t="shared" si="27"/>
        <v>578916</v>
      </c>
      <c r="AU86" s="511">
        <v>587434</v>
      </c>
      <c r="AV86" s="508">
        <f t="shared" si="17"/>
        <v>2349736</v>
      </c>
      <c r="AW86" s="912"/>
      <c r="AY86" s="501"/>
      <c r="AZ86" s="502"/>
    </row>
    <row r="87" spans="1:52" ht="24" x14ac:dyDescent="0.2">
      <c r="A87" s="95">
        <v>84</v>
      </c>
      <c r="B87" s="229" t="s">
        <v>214</v>
      </c>
      <c r="C87" s="219" t="s">
        <v>215</v>
      </c>
      <c r="D87" s="219" t="s">
        <v>216</v>
      </c>
      <c r="E87" s="44" t="s">
        <v>38</v>
      </c>
      <c r="F87" s="96"/>
      <c r="G87" s="97"/>
      <c r="H87" s="98">
        <v>1</v>
      </c>
      <c r="I87" s="99">
        <f t="shared" si="28"/>
        <v>1</v>
      </c>
      <c r="J87" s="100"/>
      <c r="K87" s="98"/>
      <c r="L87" s="101">
        <f t="shared" si="18"/>
        <v>0</v>
      </c>
      <c r="M87" s="102"/>
      <c r="N87" s="103"/>
      <c r="O87" s="103"/>
      <c r="P87" s="104">
        <f t="shared" si="19"/>
        <v>0</v>
      </c>
      <c r="Q87" s="102"/>
      <c r="R87" s="103"/>
      <c r="S87" s="105"/>
      <c r="T87" s="106">
        <f t="shared" si="20"/>
        <v>0</v>
      </c>
      <c r="U87" s="107"/>
      <c r="V87" s="108"/>
      <c r="W87" s="109">
        <f t="shared" si="21"/>
        <v>0</v>
      </c>
      <c r="X87" s="102"/>
      <c r="Y87" s="110"/>
      <c r="Z87" s="111">
        <f t="shared" si="22"/>
        <v>0</v>
      </c>
      <c r="AA87" s="96"/>
      <c r="AB87" s="97"/>
      <c r="AC87" s="112"/>
      <c r="AD87" s="100"/>
      <c r="AE87" s="112"/>
      <c r="AF87" s="109">
        <f t="shared" si="23"/>
        <v>0</v>
      </c>
      <c r="AG87" s="100"/>
      <c r="AH87" s="113"/>
      <c r="AI87" s="101">
        <f t="shared" si="24"/>
        <v>0</v>
      </c>
      <c r="AJ87" s="114">
        <f t="shared" si="25"/>
        <v>1</v>
      </c>
      <c r="AK87" s="33">
        <v>566635</v>
      </c>
      <c r="AL87" s="518"/>
      <c r="AM87" s="371"/>
      <c r="AN87" s="372">
        <v>828240</v>
      </c>
      <c r="AO87" s="34"/>
      <c r="AP87" s="43"/>
      <c r="AQ87" s="519">
        <v>567878.96</v>
      </c>
      <c r="AR87" s="520"/>
      <c r="AS87" s="521">
        <f t="shared" si="26"/>
        <v>643534</v>
      </c>
      <c r="AT87" s="521">
        <f t="shared" si="27"/>
        <v>633831</v>
      </c>
      <c r="AU87" s="511">
        <v>643534</v>
      </c>
      <c r="AV87" s="522">
        <f t="shared" si="17"/>
        <v>643534</v>
      </c>
      <c r="AW87" s="912"/>
      <c r="AY87" s="501"/>
      <c r="AZ87" s="502"/>
    </row>
    <row r="88" spans="1:52" ht="24.75" thickBot="1" x14ac:dyDescent="0.25">
      <c r="A88" s="115">
        <v>85</v>
      </c>
      <c r="B88" s="50" t="s">
        <v>217</v>
      </c>
      <c r="C88" s="49" t="s">
        <v>218</v>
      </c>
      <c r="D88" s="49" t="s">
        <v>29</v>
      </c>
      <c r="E88" s="48" t="s">
        <v>30</v>
      </c>
      <c r="F88" s="116"/>
      <c r="G88" s="117"/>
      <c r="H88" s="118">
        <v>1</v>
      </c>
      <c r="I88" s="119">
        <f>SUM(F88:H88)</f>
        <v>1</v>
      </c>
      <c r="J88" s="120"/>
      <c r="K88" s="118"/>
      <c r="L88" s="121">
        <f>SUM(J88:K88)</f>
        <v>0</v>
      </c>
      <c r="M88" s="122"/>
      <c r="N88" s="272">
        <v>1</v>
      </c>
      <c r="O88" s="272">
        <f>SUM(M88:N88)</f>
        <v>1</v>
      </c>
      <c r="P88" s="123">
        <f>SUM(M88:N88)</f>
        <v>1</v>
      </c>
      <c r="Q88" s="122"/>
      <c r="R88" s="272"/>
      <c r="S88" s="274"/>
      <c r="T88" s="124">
        <f>SUM(Q88:R88)</f>
        <v>0</v>
      </c>
      <c r="U88" s="120"/>
      <c r="V88" s="118"/>
      <c r="W88" s="119">
        <f>SUM(U88:V88)</f>
        <v>0</v>
      </c>
      <c r="X88" s="122"/>
      <c r="Y88" s="125"/>
      <c r="Z88" s="119">
        <f>Y88</f>
        <v>0</v>
      </c>
      <c r="AA88" s="116"/>
      <c r="AB88" s="117"/>
      <c r="AC88" s="126"/>
      <c r="AD88" s="120"/>
      <c r="AE88" s="126"/>
      <c r="AF88" s="119">
        <f>AC88+AE88</f>
        <v>0</v>
      </c>
      <c r="AG88" s="120"/>
      <c r="AH88" s="126"/>
      <c r="AI88" s="121">
        <f>SUM(AG88:AH88)</f>
        <v>0</v>
      </c>
      <c r="AJ88" s="115">
        <f>AI88+AF88+Z88+W88+T88+P88+L88+I88</f>
        <v>2</v>
      </c>
      <c r="AK88" s="31"/>
      <c r="AL88" s="523">
        <v>1173340</v>
      </c>
      <c r="AM88" s="381"/>
      <c r="AN88" s="382">
        <v>1713600</v>
      </c>
      <c r="AO88" s="7"/>
      <c r="AP88" s="42"/>
      <c r="AQ88" s="524">
        <v>1218536.53</v>
      </c>
      <c r="AR88" s="525"/>
      <c r="AS88" s="526">
        <f>ROUND(GEOMEAN(AK88:AR88),0)</f>
        <v>1348106</v>
      </c>
      <c r="AT88" s="526">
        <f>ROUND(HARMEAN(AK88:AR88),0)</f>
        <v>1329498</v>
      </c>
      <c r="AU88" s="527">
        <v>1348106</v>
      </c>
      <c r="AV88" s="528">
        <f>AU88*AJ88</f>
        <v>2696212</v>
      </c>
      <c r="AW88" s="913"/>
    </row>
    <row r="89" spans="1:52" x14ac:dyDescent="0.2">
      <c r="A89" s="127"/>
      <c r="B89" s="253"/>
      <c r="C89" s="253"/>
      <c r="D89" s="253"/>
      <c r="E89" s="254"/>
      <c r="F89" s="270"/>
      <c r="G89" s="270"/>
      <c r="H89" s="270"/>
      <c r="I89" s="128"/>
      <c r="J89" s="270"/>
      <c r="K89" s="270"/>
      <c r="L89" s="128"/>
      <c r="M89" s="270"/>
      <c r="N89" s="270"/>
      <c r="O89" s="270"/>
      <c r="P89" s="128"/>
      <c r="Q89" s="270"/>
      <c r="R89" s="270"/>
      <c r="S89" s="270"/>
      <c r="T89" s="128"/>
      <c r="U89" s="270"/>
      <c r="V89" s="270"/>
      <c r="W89" s="128"/>
      <c r="X89" s="270"/>
      <c r="Y89" s="270"/>
      <c r="Z89" s="128"/>
      <c r="AA89" s="270"/>
      <c r="AB89" s="270"/>
      <c r="AC89" s="270"/>
      <c r="AD89" s="270"/>
      <c r="AE89" s="270"/>
      <c r="AF89" s="128"/>
      <c r="AG89" s="270"/>
      <c r="AH89" s="270"/>
      <c r="AI89" s="128"/>
      <c r="AJ89" s="127"/>
      <c r="AK89" s="45"/>
      <c r="AL89" s="529"/>
      <c r="AM89" s="390"/>
      <c r="AN89" s="391"/>
      <c r="AO89" s="45"/>
      <c r="AP89" s="45"/>
      <c r="AQ89" s="530"/>
      <c r="AR89" s="530"/>
      <c r="AS89" s="531"/>
      <c r="AT89" s="531"/>
      <c r="AU89" s="531"/>
      <c r="AV89" s="531"/>
    </row>
    <row r="90" spans="1:52" ht="12.75" thickBot="1" x14ac:dyDescent="0.25">
      <c r="A90" s="127"/>
      <c r="B90" s="253"/>
      <c r="C90" s="253"/>
      <c r="D90" s="253"/>
      <c r="E90" s="254"/>
      <c r="F90" s="270"/>
      <c r="G90" s="270"/>
      <c r="H90" s="270"/>
      <c r="I90" s="128"/>
      <c r="J90" s="270"/>
      <c r="K90" s="270"/>
      <c r="L90" s="128"/>
      <c r="M90" s="270"/>
      <c r="N90" s="270"/>
      <c r="O90" s="270"/>
      <c r="P90" s="128"/>
      <c r="Q90" s="270"/>
      <c r="R90" s="270"/>
      <c r="S90" s="270"/>
      <c r="T90" s="128"/>
      <c r="U90" s="270"/>
      <c r="V90" s="270"/>
      <c r="W90" s="128"/>
      <c r="X90" s="270"/>
      <c r="Y90" s="270"/>
      <c r="Z90" s="128"/>
      <c r="AA90" s="270"/>
      <c r="AB90" s="270"/>
      <c r="AC90" s="270"/>
      <c r="AD90" s="270"/>
      <c r="AE90" s="270"/>
      <c r="AF90" s="128"/>
      <c r="AG90" s="270"/>
      <c r="AH90" s="270"/>
      <c r="AI90" s="128"/>
      <c r="AJ90" s="127"/>
      <c r="AK90" s="45"/>
      <c r="AL90" s="529"/>
      <c r="AM90" s="390"/>
      <c r="AN90" s="391"/>
      <c r="AO90" s="45"/>
      <c r="AP90" s="45"/>
      <c r="AQ90" s="530"/>
      <c r="AR90" s="530"/>
      <c r="AS90" s="531"/>
      <c r="AT90" s="531"/>
      <c r="AU90" s="531"/>
      <c r="AV90" s="531"/>
    </row>
    <row r="91" spans="1:52" ht="12.75" thickBot="1" x14ac:dyDescent="0.25">
      <c r="A91" s="814" t="s">
        <v>219</v>
      </c>
      <c r="B91" s="815"/>
      <c r="C91" s="815"/>
      <c r="D91" s="815"/>
      <c r="E91" s="815"/>
      <c r="F91" s="866" t="s">
        <v>1</v>
      </c>
      <c r="G91" s="867"/>
      <c r="H91" s="867"/>
      <c r="I91" s="868"/>
      <c r="J91" s="853" t="s">
        <v>2</v>
      </c>
      <c r="K91" s="853"/>
      <c r="L91" s="854"/>
      <c r="M91" s="901" t="s">
        <v>3</v>
      </c>
      <c r="N91" s="902"/>
      <c r="O91" s="902"/>
      <c r="P91" s="775" t="s">
        <v>4</v>
      </c>
      <c r="Q91" s="903" t="s">
        <v>5</v>
      </c>
      <c r="R91" s="885"/>
      <c r="S91" s="904"/>
      <c r="T91" s="775" t="s">
        <v>4</v>
      </c>
      <c r="U91" s="862" t="s">
        <v>6</v>
      </c>
      <c r="V91" s="862"/>
      <c r="W91" s="863"/>
      <c r="X91" s="905" t="s">
        <v>7</v>
      </c>
      <c r="Y91" s="906"/>
      <c r="Z91" s="775" t="s">
        <v>4</v>
      </c>
      <c r="AA91" s="907" t="s">
        <v>8</v>
      </c>
      <c r="AB91" s="908"/>
      <c r="AC91" s="908"/>
      <c r="AD91" s="908"/>
      <c r="AE91" s="909"/>
      <c r="AF91" s="775" t="s">
        <v>4</v>
      </c>
      <c r="AG91" s="877" t="s">
        <v>9</v>
      </c>
      <c r="AH91" s="877"/>
      <c r="AI91" s="878"/>
      <c r="AJ91" s="881" t="s">
        <v>10</v>
      </c>
    </row>
    <row r="92" spans="1:52" ht="24.75" thickBot="1" x14ac:dyDescent="0.25">
      <c r="A92" s="816"/>
      <c r="B92" s="817"/>
      <c r="C92" s="817"/>
      <c r="D92" s="817"/>
      <c r="E92" s="817"/>
      <c r="F92" s="869"/>
      <c r="G92" s="870"/>
      <c r="H92" s="870"/>
      <c r="I92" s="871"/>
      <c r="J92" s="855"/>
      <c r="K92" s="855"/>
      <c r="L92" s="856"/>
      <c r="M92" s="911" t="s">
        <v>12</v>
      </c>
      <c r="N92" s="883"/>
      <c r="O92" s="884"/>
      <c r="P92" s="776"/>
      <c r="Q92" s="885" t="s">
        <v>13</v>
      </c>
      <c r="R92" s="885"/>
      <c r="S92" s="885"/>
      <c r="T92" s="776"/>
      <c r="U92" s="864"/>
      <c r="V92" s="864"/>
      <c r="W92" s="865"/>
      <c r="X92" s="886" t="s">
        <v>14</v>
      </c>
      <c r="Y92" s="886"/>
      <c r="Z92" s="776"/>
      <c r="AA92" s="887" t="s">
        <v>15</v>
      </c>
      <c r="AB92" s="887"/>
      <c r="AC92" s="888"/>
      <c r="AD92" s="887" t="s">
        <v>16</v>
      </c>
      <c r="AE92" s="887"/>
      <c r="AF92" s="776"/>
      <c r="AG92" s="879"/>
      <c r="AH92" s="879"/>
      <c r="AI92" s="880"/>
      <c r="AJ92" s="882"/>
      <c r="AK92" s="3" t="s">
        <v>659</v>
      </c>
      <c r="AL92" s="18" t="s">
        <v>660</v>
      </c>
      <c r="AM92" s="22" t="s">
        <v>661</v>
      </c>
      <c r="AN92" s="23" t="s">
        <v>662</v>
      </c>
      <c r="AO92" s="25" t="s">
        <v>663</v>
      </c>
      <c r="AP92" s="38" t="s">
        <v>664</v>
      </c>
      <c r="AQ92" s="487" t="s">
        <v>665</v>
      </c>
      <c r="AR92" s="488" t="s">
        <v>666</v>
      </c>
    </row>
    <row r="93" spans="1:52" ht="36.75" thickBot="1" x14ac:dyDescent="0.25">
      <c r="A93" s="262" t="s">
        <v>17</v>
      </c>
      <c r="B93" s="263" t="s">
        <v>18</v>
      </c>
      <c r="C93" s="263" t="s">
        <v>19</v>
      </c>
      <c r="D93" s="263" t="s">
        <v>20</v>
      </c>
      <c r="E93" s="264" t="s">
        <v>21</v>
      </c>
      <c r="F93" s="129" t="s">
        <v>23</v>
      </c>
      <c r="G93" s="58" t="s">
        <v>24</v>
      </c>
      <c r="H93" s="59" t="s">
        <v>25</v>
      </c>
      <c r="I93" s="297" t="s">
        <v>4</v>
      </c>
      <c r="J93" s="58" t="s">
        <v>23</v>
      </c>
      <c r="K93" s="59" t="s">
        <v>25</v>
      </c>
      <c r="L93" s="297" t="s">
        <v>4</v>
      </c>
      <c r="M93" s="276" t="s">
        <v>23</v>
      </c>
      <c r="N93" s="277" t="s">
        <v>25</v>
      </c>
      <c r="O93" s="278" t="s">
        <v>26</v>
      </c>
      <c r="P93" s="841"/>
      <c r="Q93" s="277" t="s">
        <v>23</v>
      </c>
      <c r="R93" s="277" t="s">
        <v>25</v>
      </c>
      <c r="S93" s="278" t="s">
        <v>26</v>
      </c>
      <c r="T93" s="841"/>
      <c r="U93" s="53" t="s">
        <v>23</v>
      </c>
      <c r="V93" s="54" t="s">
        <v>25</v>
      </c>
      <c r="W93" s="55" t="s">
        <v>4</v>
      </c>
      <c r="X93" s="53" t="s">
        <v>25</v>
      </c>
      <c r="Y93" s="54" t="s">
        <v>26</v>
      </c>
      <c r="Z93" s="841"/>
      <c r="AA93" s="53" t="s">
        <v>23</v>
      </c>
      <c r="AB93" s="53" t="s">
        <v>25</v>
      </c>
      <c r="AC93" s="53" t="s">
        <v>26</v>
      </c>
      <c r="AD93" s="53" t="s">
        <v>23</v>
      </c>
      <c r="AE93" s="54" t="s">
        <v>26</v>
      </c>
      <c r="AF93" s="841"/>
      <c r="AG93" s="53" t="s">
        <v>23</v>
      </c>
      <c r="AH93" s="54" t="s">
        <v>25</v>
      </c>
      <c r="AI93" s="55" t="s">
        <v>4</v>
      </c>
      <c r="AJ93" s="910"/>
      <c r="AK93" s="3" t="s">
        <v>668</v>
      </c>
      <c r="AL93" s="21" t="s">
        <v>669</v>
      </c>
      <c r="AM93" s="5" t="s">
        <v>670</v>
      </c>
      <c r="AN93" s="2" t="s">
        <v>670</v>
      </c>
      <c r="AO93" s="24" t="s">
        <v>670</v>
      </c>
      <c r="AP93" s="39" t="s">
        <v>670</v>
      </c>
      <c r="AQ93" s="46" t="s">
        <v>671</v>
      </c>
      <c r="AR93" s="27" t="s">
        <v>672</v>
      </c>
      <c r="AS93" s="490" t="s">
        <v>673</v>
      </c>
      <c r="AT93" s="491" t="s">
        <v>674</v>
      </c>
      <c r="AU93" s="492" t="s">
        <v>675</v>
      </c>
      <c r="AV93" s="493" t="s">
        <v>676</v>
      </c>
      <c r="AW93" s="494" t="s">
        <v>677</v>
      </c>
    </row>
    <row r="94" spans="1:52" ht="24" x14ac:dyDescent="0.2">
      <c r="A94" s="74">
        <v>86</v>
      </c>
      <c r="B94" s="228" t="s">
        <v>220</v>
      </c>
      <c r="C94" s="213" t="s">
        <v>221</v>
      </c>
      <c r="D94" s="213" t="s">
        <v>29</v>
      </c>
      <c r="E94" s="217" t="s">
        <v>30</v>
      </c>
      <c r="F94" s="75"/>
      <c r="G94" s="76"/>
      <c r="H94" s="77">
        <v>3</v>
      </c>
      <c r="I94" s="78">
        <f t="shared" si="28"/>
        <v>3</v>
      </c>
      <c r="J94" s="79"/>
      <c r="K94" s="77">
        <v>2</v>
      </c>
      <c r="L94" s="80">
        <f t="shared" si="18"/>
        <v>2</v>
      </c>
      <c r="M94" s="279"/>
      <c r="N94" s="280">
        <v>1</v>
      </c>
      <c r="O94" s="280">
        <f>SUM(M94:N94)</f>
        <v>1</v>
      </c>
      <c r="P94" s="281">
        <f t="shared" si="19"/>
        <v>1</v>
      </c>
      <c r="Q94" s="279"/>
      <c r="R94" s="280">
        <v>5</v>
      </c>
      <c r="S94" s="282">
        <f>SUM(Q94:R94)</f>
        <v>5</v>
      </c>
      <c r="T94" s="283">
        <f t="shared" si="20"/>
        <v>5</v>
      </c>
      <c r="U94" s="84"/>
      <c r="V94" s="85">
        <v>6</v>
      </c>
      <c r="W94" s="86">
        <f t="shared" si="21"/>
        <v>6</v>
      </c>
      <c r="X94" s="279">
        <v>1</v>
      </c>
      <c r="Y94" s="284">
        <f>SUM(X94:X94)</f>
        <v>1</v>
      </c>
      <c r="Z94" s="285">
        <f t="shared" si="22"/>
        <v>1</v>
      </c>
      <c r="AA94" s="286"/>
      <c r="AB94" s="287"/>
      <c r="AC94" s="89"/>
      <c r="AD94" s="84"/>
      <c r="AE94" s="89"/>
      <c r="AF94" s="86">
        <f t="shared" si="23"/>
        <v>0</v>
      </c>
      <c r="AG94" s="84"/>
      <c r="AH94" s="89"/>
      <c r="AI94" s="80">
        <f t="shared" si="24"/>
        <v>0</v>
      </c>
      <c r="AJ94" s="288">
        <f t="shared" si="25"/>
        <v>18</v>
      </c>
      <c r="AK94" s="29"/>
      <c r="AL94" s="503">
        <v>437979.5</v>
      </c>
      <c r="AM94" s="358"/>
      <c r="AN94" s="368"/>
      <c r="AO94" s="6">
        <v>241072.58</v>
      </c>
      <c r="AP94" s="40"/>
      <c r="AQ94" s="509">
        <v>557232.38</v>
      </c>
      <c r="AR94" s="505"/>
      <c r="AS94" s="506">
        <f t="shared" si="26"/>
        <v>388937</v>
      </c>
      <c r="AT94" s="506">
        <f t="shared" si="27"/>
        <v>364701</v>
      </c>
      <c r="AU94" s="532">
        <v>364701</v>
      </c>
      <c r="AV94" s="508">
        <f t="shared" si="17"/>
        <v>6564618</v>
      </c>
      <c r="AW94" s="889">
        <f>SUM(AV94:AV190)</f>
        <v>698965478</v>
      </c>
    </row>
    <row r="95" spans="1:52" ht="36" x14ac:dyDescent="0.2">
      <c r="A95" s="74">
        <v>87</v>
      </c>
      <c r="B95" s="228" t="s">
        <v>222</v>
      </c>
      <c r="C95" s="213" t="s">
        <v>223</v>
      </c>
      <c r="D95" s="213" t="s">
        <v>29</v>
      </c>
      <c r="E95" s="217" t="s">
        <v>30</v>
      </c>
      <c r="F95" s="75"/>
      <c r="G95" s="76"/>
      <c r="H95" s="77">
        <v>1</v>
      </c>
      <c r="I95" s="78">
        <f t="shared" si="28"/>
        <v>1</v>
      </c>
      <c r="J95" s="79"/>
      <c r="K95" s="77"/>
      <c r="L95" s="80">
        <f t="shared" si="18"/>
        <v>0</v>
      </c>
      <c r="M95" s="81"/>
      <c r="N95" s="221">
        <v>1</v>
      </c>
      <c r="O95" s="221">
        <f>SUM(M95:N95)</f>
        <v>1</v>
      </c>
      <c r="P95" s="82">
        <f t="shared" si="19"/>
        <v>1</v>
      </c>
      <c r="Q95" s="81"/>
      <c r="R95" s="221"/>
      <c r="S95" s="215"/>
      <c r="T95" s="83">
        <f t="shared" si="20"/>
        <v>0</v>
      </c>
      <c r="U95" s="84"/>
      <c r="V95" s="85">
        <v>1</v>
      </c>
      <c r="W95" s="86">
        <f t="shared" si="21"/>
        <v>1</v>
      </c>
      <c r="X95" s="81"/>
      <c r="Y95" s="87"/>
      <c r="Z95" s="88">
        <f t="shared" si="22"/>
        <v>0</v>
      </c>
      <c r="AA95" s="75"/>
      <c r="AB95" s="76"/>
      <c r="AC95" s="89"/>
      <c r="AD95" s="79"/>
      <c r="AE95" s="89"/>
      <c r="AF95" s="86">
        <f t="shared" si="23"/>
        <v>0</v>
      </c>
      <c r="AG95" s="79"/>
      <c r="AH95" s="90"/>
      <c r="AI95" s="80">
        <f t="shared" si="24"/>
        <v>0</v>
      </c>
      <c r="AJ95" s="91">
        <f t="shared" si="25"/>
        <v>3</v>
      </c>
      <c r="AK95" s="29"/>
      <c r="AL95" s="514"/>
      <c r="AM95" s="358"/>
      <c r="AN95" s="359">
        <v>1606500</v>
      </c>
      <c r="AO95" s="6">
        <v>1288651</v>
      </c>
      <c r="AP95" s="40"/>
      <c r="AQ95" s="504"/>
      <c r="AR95" s="505"/>
      <c r="AS95" s="506">
        <f t="shared" si="26"/>
        <v>1438825</v>
      </c>
      <c r="AT95" s="506">
        <f t="shared" si="27"/>
        <v>1430128</v>
      </c>
      <c r="AU95" s="511">
        <v>1438825</v>
      </c>
      <c r="AV95" s="508">
        <f t="shared" si="17"/>
        <v>4316475</v>
      </c>
      <c r="AW95" s="890"/>
    </row>
    <row r="96" spans="1:52" ht="24" x14ac:dyDescent="0.2">
      <c r="A96" s="92">
        <v>88</v>
      </c>
      <c r="B96" s="228" t="s">
        <v>224</v>
      </c>
      <c r="C96" s="213" t="s">
        <v>225</v>
      </c>
      <c r="D96" s="213" t="s">
        <v>179</v>
      </c>
      <c r="E96" s="217" t="s">
        <v>30</v>
      </c>
      <c r="F96" s="75"/>
      <c r="G96" s="76"/>
      <c r="H96" s="77">
        <v>4</v>
      </c>
      <c r="I96" s="78">
        <f t="shared" si="28"/>
        <v>4</v>
      </c>
      <c r="J96" s="79"/>
      <c r="K96" s="77"/>
      <c r="L96" s="80">
        <f t="shared" si="18"/>
        <v>0</v>
      </c>
      <c r="M96" s="81"/>
      <c r="N96" s="221">
        <v>1</v>
      </c>
      <c r="O96" s="221">
        <f>SUM(M96:N96)</f>
        <v>1</v>
      </c>
      <c r="P96" s="82">
        <f t="shared" si="19"/>
        <v>1</v>
      </c>
      <c r="Q96" s="81">
        <v>6</v>
      </c>
      <c r="R96" s="221">
        <v>3</v>
      </c>
      <c r="S96" s="215">
        <f>SUM(Q96:R96)</f>
        <v>9</v>
      </c>
      <c r="T96" s="83">
        <f t="shared" si="20"/>
        <v>9</v>
      </c>
      <c r="U96" s="84"/>
      <c r="V96" s="85"/>
      <c r="W96" s="86">
        <f t="shared" si="21"/>
        <v>0</v>
      </c>
      <c r="X96" s="81"/>
      <c r="Y96" s="87"/>
      <c r="Z96" s="88">
        <f t="shared" si="22"/>
        <v>0</v>
      </c>
      <c r="AA96" s="75"/>
      <c r="AB96" s="76"/>
      <c r="AC96" s="89"/>
      <c r="AD96" s="79"/>
      <c r="AE96" s="89"/>
      <c r="AF96" s="86">
        <f t="shared" si="23"/>
        <v>0</v>
      </c>
      <c r="AG96" s="79"/>
      <c r="AH96" s="90"/>
      <c r="AI96" s="80">
        <f t="shared" si="24"/>
        <v>0</v>
      </c>
      <c r="AJ96" s="91">
        <f t="shared" si="25"/>
        <v>14</v>
      </c>
      <c r="AK96" s="29"/>
      <c r="AL96" s="503">
        <v>2518635</v>
      </c>
      <c r="AM96" s="358"/>
      <c r="AN96" s="368"/>
      <c r="AO96" s="6">
        <v>1340684.94</v>
      </c>
      <c r="AP96" s="40"/>
      <c r="AQ96" s="504"/>
      <c r="AR96" s="512"/>
      <c r="AS96" s="506">
        <f t="shared" si="26"/>
        <v>1837579</v>
      </c>
      <c r="AT96" s="506">
        <f t="shared" si="27"/>
        <v>1749892</v>
      </c>
      <c r="AU96" s="507">
        <v>1749892</v>
      </c>
      <c r="AV96" s="508">
        <f t="shared" si="17"/>
        <v>24498488</v>
      </c>
      <c r="AW96" s="890"/>
    </row>
    <row r="97" spans="1:49" ht="24" x14ac:dyDescent="0.2">
      <c r="A97" s="74">
        <v>89</v>
      </c>
      <c r="B97" s="228" t="s">
        <v>226</v>
      </c>
      <c r="C97" s="213" t="s">
        <v>227</v>
      </c>
      <c r="D97" s="213" t="s">
        <v>167</v>
      </c>
      <c r="E97" s="217" t="s">
        <v>38</v>
      </c>
      <c r="F97" s="75"/>
      <c r="G97" s="76"/>
      <c r="H97" s="77">
        <v>1</v>
      </c>
      <c r="I97" s="78">
        <f t="shared" si="28"/>
        <v>1</v>
      </c>
      <c r="J97" s="79">
        <v>1</v>
      </c>
      <c r="K97" s="77"/>
      <c r="L97" s="80">
        <f t="shared" si="18"/>
        <v>1</v>
      </c>
      <c r="M97" s="81"/>
      <c r="N97" s="221"/>
      <c r="O97" s="221"/>
      <c r="P97" s="82">
        <f t="shared" si="19"/>
        <v>0</v>
      </c>
      <c r="Q97" s="81">
        <v>1</v>
      </c>
      <c r="R97" s="221"/>
      <c r="S97" s="215">
        <f>SUM(Q97:R97)</f>
        <v>1</v>
      </c>
      <c r="T97" s="83">
        <f t="shared" si="20"/>
        <v>1</v>
      </c>
      <c r="U97" s="84"/>
      <c r="V97" s="85">
        <v>1</v>
      </c>
      <c r="W97" s="86">
        <f t="shared" si="21"/>
        <v>1</v>
      </c>
      <c r="X97" s="81"/>
      <c r="Y97" s="87"/>
      <c r="Z97" s="88">
        <f t="shared" si="22"/>
        <v>0</v>
      </c>
      <c r="AA97" s="75">
        <v>1</v>
      </c>
      <c r="AB97" s="76"/>
      <c r="AC97" s="89">
        <f t="shared" si="29"/>
        <v>1</v>
      </c>
      <c r="AD97" s="79"/>
      <c r="AE97" s="89"/>
      <c r="AF97" s="86">
        <f t="shared" si="23"/>
        <v>1</v>
      </c>
      <c r="AG97" s="79"/>
      <c r="AH97" s="90"/>
      <c r="AI97" s="80">
        <f t="shared" si="24"/>
        <v>0</v>
      </c>
      <c r="AJ97" s="91">
        <f t="shared" si="25"/>
        <v>5</v>
      </c>
      <c r="AK97" s="29"/>
      <c r="AL97" s="503"/>
      <c r="AM97" s="358"/>
      <c r="AN97" s="359">
        <v>1338750</v>
      </c>
      <c r="AO97" s="6">
        <v>977901.54</v>
      </c>
      <c r="AP97" s="40"/>
      <c r="AQ97" s="504"/>
      <c r="AR97" s="512"/>
      <c r="AS97" s="506">
        <f t="shared" si="26"/>
        <v>1144188</v>
      </c>
      <c r="AT97" s="506">
        <f t="shared" si="27"/>
        <v>1130222</v>
      </c>
      <c r="AU97" s="511">
        <v>1144188</v>
      </c>
      <c r="AV97" s="508">
        <f t="shared" si="17"/>
        <v>5720940</v>
      </c>
      <c r="AW97" s="890"/>
    </row>
    <row r="98" spans="1:49" ht="24" x14ac:dyDescent="0.2">
      <c r="A98" s="74">
        <v>90</v>
      </c>
      <c r="B98" s="228" t="s">
        <v>228</v>
      </c>
      <c r="C98" s="213" t="s">
        <v>229</v>
      </c>
      <c r="D98" s="213" t="s">
        <v>167</v>
      </c>
      <c r="E98" s="217" t="s">
        <v>38</v>
      </c>
      <c r="F98" s="75"/>
      <c r="G98" s="76"/>
      <c r="H98" s="77">
        <v>1</v>
      </c>
      <c r="I98" s="78">
        <f t="shared" si="28"/>
        <v>1</v>
      </c>
      <c r="J98" s="79"/>
      <c r="K98" s="77"/>
      <c r="L98" s="80">
        <f t="shared" si="18"/>
        <v>0</v>
      </c>
      <c r="M98" s="81"/>
      <c r="N98" s="221"/>
      <c r="O98" s="221"/>
      <c r="P98" s="82">
        <f t="shared" si="19"/>
        <v>0</v>
      </c>
      <c r="Q98" s="81">
        <v>1</v>
      </c>
      <c r="R98" s="221"/>
      <c r="S98" s="215">
        <f>SUM(Q98:R98)</f>
        <v>1</v>
      </c>
      <c r="T98" s="83">
        <f t="shared" si="20"/>
        <v>1</v>
      </c>
      <c r="U98" s="84"/>
      <c r="V98" s="85">
        <v>1</v>
      </c>
      <c r="W98" s="86">
        <f t="shared" si="21"/>
        <v>1</v>
      </c>
      <c r="X98" s="81"/>
      <c r="Y98" s="87"/>
      <c r="Z98" s="88">
        <f t="shared" si="22"/>
        <v>0</v>
      </c>
      <c r="AA98" s="75">
        <v>1</v>
      </c>
      <c r="AB98" s="76"/>
      <c r="AC98" s="89">
        <f t="shared" si="29"/>
        <v>1</v>
      </c>
      <c r="AD98" s="79"/>
      <c r="AE98" s="89"/>
      <c r="AF98" s="86">
        <f t="shared" si="23"/>
        <v>1</v>
      </c>
      <c r="AG98" s="79"/>
      <c r="AH98" s="90"/>
      <c r="AI98" s="80">
        <f t="shared" si="24"/>
        <v>0</v>
      </c>
      <c r="AJ98" s="91">
        <f t="shared" si="25"/>
        <v>4</v>
      </c>
      <c r="AK98" s="29"/>
      <c r="AL98" s="514"/>
      <c r="AM98" s="358"/>
      <c r="AN98" s="359">
        <v>1338750</v>
      </c>
      <c r="AO98" s="6">
        <v>977901.54</v>
      </c>
      <c r="AP98" s="40"/>
      <c r="AQ98" s="509">
        <v>1535732.44</v>
      </c>
      <c r="AR98" s="512"/>
      <c r="AS98" s="506">
        <f t="shared" si="26"/>
        <v>1262128</v>
      </c>
      <c r="AT98" s="506">
        <f t="shared" si="27"/>
        <v>1239302</v>
      </c>
      <c r="AU98" s="511">
        <v>1262128</v>
      </c>
      <c r="AV98" s="508">
        <f t="shared" si="17"/>
        <v>5048512</v>
      </c>
      <c r="AW98" s="890"/>
    </row>
    <row r="99" spans="1:49" ht="24" x14ac:dyDescent="0.2">
      <c r="A99" s="92">
        <v>91</v>
      </c>
      <c r="B99" s="228" t="s">
        <v>230</v>
      </c>
      <c r="C99" s="213" t="s">
        <v>231</v>
      </c>
      <c r="D99" s="213" t="s">
        <v>167</v>
      </c>
      <c r="E99" s="217" t="s">
        <v>38</v>
      </c>
      <c r="F99" s="75"/>
      <c r="G99" s="76"/>
      <c r="H99" s="77">
        <v>1</v>
      </c>
      <c r="I99" s="78">
        <f t="shared" si="28"/>
        <v>1</v>
      </c>
      <c r="J99" s="79"/>
      <c r="K99" s="77"/>
      <c r="L99" s="80">
        <f t="shared" si="18"/>
        <v>0</v>
      </c>
      <c r="M99" s="81"/>
      <c r="N99" s="221"/>
      <c r="O99" s="221"/>
      <c r="P99" s="82">
        <f t="shared" si="19"/>
        <v>0</v>
      </c>
      <c r="Q99" s="81">
        <v>1</v>
      </c>
      <c r="R99" s="221"/>
      <c r="S99" s="215">
        <f>SUM(Q99:R99)</f>
        <v>1</v>
      </c>
      <c r="T99" s="83">
        <f t="shared" si="20"/>
        <v>1</v>
      </c>
      <c r="U99" s="84"/>
      <c r="V99" s="85"/>
      <c r="W99" s="86">
        <f t="shared" si="21"/>
        <v>0</v>
      </c>
      <c r="X99" s="81"/>
      <c r="Y99" s="87"/>
      <c r="Z99" s="88">
        <f t="shared" si="22"/>
        <v>0</v>
      </c>
      <c r="AA99" s="75"/>
      <c r="AB99" s="76"/>
      <c r="AC99" s="89"/>
      <c r="AD99" s="79"/>
      <c r="AE99" s="89"/>
      <c r="AF99" s="86">
        <f t="shared" si="23"/>
        <v>0</v>
      </c>
      <c r="AG99" s="79"/>
      <c r="AH99" s="90"/>
      <c r="AI99" s="80">
        <f t="shared" si="24"/>
        <v>0</v>
      </c>
      <c r="AJ99" s="91">
        <f t="shared" si="25"/>
        <v>2</v>
      </c>
      <c r="AK99" s="29"/>
      <c r="AL99" s="503"/>
      <c r="AM99" s="358"/>
      <c r="AN99" s="359">
        <v>2302650</v>
      </c>
      <c r="AO99" s="6">
        <v>1487471.44</v>
      </c>
      <c r="AP99" s="40"/>
      <c r="AQ99" s="509">
        <v>1380821.83</v>
      </c>
      <c r="AR99" s="512"/>
      <c r="AS99" s="506">
        <f t="shared" si="26"/>
        <v>1678565</v>
      </c>
      <c r="AT99" s="506">
        <f t="shared" si="27"/>
        <v>1638654</v>
      </c>
      <c r="AU99" s="511">
        <v>1678565</v>
      </c>
      <c r="AV99" s="508">
        <f t="shared" si="17"/>
        <v>3357130</v>
      </c>
      <c r="AW99" s="890"/>
    </row>
    <row r="100" spans="1:49" ht="24" x14ac:dyDescent="0.2">
      <c r="A100" s="74">
        <v>92</v>
      </c>
      <c r="B100" s="228" t="s">
        <v>232</v>
      </c>
      <c r="C100" s="213" t="s">
        <v>233</v>
      </c>
      <c r="D100" s="213" t="s">
        <v>41</v>
      </c>
      <c r="E100" s="217" t="s">
        <v>38</v>
      </c>
      <c r="F100" s="75"/>
      <c r="G100" s="76"/>
      <c r="H100" s="77">
        <v>1</v>
      </c>
      <c r="I100" s="78">
        <f t="shared" si="28"/>
        <v>1</v>
      </c>
      <c r="J100" s="79"/>
      <c r="K100" s="77"/>
      <c r="L100" s="80">
        <f t="shared" si="18"/>
        <v>0</v>
      </c>
      <c r="M100" s="81">
        <v>1</v>
      </c>
      <c r="N100" s="221"/>
      <c r="O100" s="221">
        <f>SUM(M100:N100)</f>
        <v>1</v>
      </c>
      <c r="P100" s="82">
        <f t="shared" si="19"/>
        <v>1</v>
      </c>
      <c r="Q100" s="81">
        <v>1</v>
      </c>
      <c r="R100" s="221"/>
      <c r="S100" s="215">
        <f>SUM(Q100:R100)</f>
        <v>1</v>
      </c>
      <c r="T100" s="83">
        <f t="shared" si="20"/>
        <v>1</v>
      </c>
      <c r="U100" s="84"/>
      <c r="V100" s="85"/>
      <c r="W100" s="86">
        <f t="shared" si="21"/>
        <v>0</v>
      </c>
      <c r="X100" s="81"/>
      <c r="Y100" s="87"/>
      <c r="Z100" s="88">
        <f t="shared" si="22"/>
        <v>0</v>
      </c>
      <c r="AA100" s="75"/>
      <c r="AB100" s="76"/>
      <c r="AC100" s="89"/>
      <c r="AD100" s="79"/>
      <c r="AE100" s="89"/>
      <c r="AF100" s="86">
        <f t="shared" si="23"/>
        <v>0</v>
      </c>
      <c r="AG100" s="79"/>
      <c r="AH100" s="90"/>
      <c r="AI100" s="80">
        <f t="shared" si="24"/>
        <v>0</v>
      </c>
      <c r="AJ100" s="91">
        <f t="shared" si="25"/>
        <v>3</v>
      </c>
      <c r="AK100" s="29"/>
      <c r="AL100" s="503"/>
      <c r="AM100" s="358"/>
      <c r="AN100" s="359">
        <v>5172930</v>
      </c>
      <c r="AO100" s="6">
        <v>3933359.36</v>
      </c>
      <c r="AP100" s="40"/>
      <c r="AQ100" s="509">
        <v>3146691.24</v>
      </c>
      <c r="AR100" s="512"/>
      <c r="AS100" s="506">
        <f t="shared" si="26"/>
        <v>4000535</v>
      </c>
      <c r="AT100" s="506">
        <f t="shared" si="27"/>
        <v>3919807</v>
      </c>
      <c r="AU100" s="511">
        <v>4000535</v>
      </c>
      <c r="AV100" s="508">
        <f t="shared" si="17"/>
        <v>12001605</v>
      </c>
      <c r="AW100" s="890"/>
    </row>
    <row r="101" spans="1:49" ht="24" x14ac:dyDescent="0.2">
      <c r="A101" s="74">
        <v>93</v>
      </c>
      <c r="B101" s="228" t="s">
        <v>234</v>
      </c>
      <c r="C101" s="213" t="s">
        <v>235</v>
      </c>
      <c r="D101" s="213" t="s">
        <v>41</v>
      </c>
      <c r="E101" s="217" t="s">
        <v>38</v>
      </c>
      <c r="F101" s="75"/>
      <c r="G101" s="76"/>
      <c r="H101" s="77">
        <v>1</v>
      </c>
      <c r="I101" s="78">
        <f t="shared" si="28"/>
        <v>1</v>
      </c>
      <c r="J101" s="79"/>
      <c r="K101" s="77"/>
      <c r="L101" s="80">
        <f t="shared" si="18"/>
        <v>0</v>
      </c>
      <c r="M101" s="81"/>
      <c r="N101" s="221"/>
      <c r="O101" s="221"/>
      <c r="P101" s="82">
        <f t="shared" si="19"/>
        <v>0</v>
      </c>
      <c r="Q101" s="81"/>
      <c r="R101" s="221"/>
      <c r="S101" s="215"/>
      <c r="T101" s="83">
        <f t="shared" si="20"/>
        <v>0</v>
      </c>
      <c r="U101" s="84"/>
      <c r="V101" s="85">
        <v>1</v>
      </c>
      <c r="W101" s="86">
        <f t="shared" si="21"/>
        <v>1</v>
      </c>
      <c r="X101" s="81"/>
      <c r="Y101" s="87"/>
      <c r="Z101" s="88">
        <f t="shared" si="22"/>
        <v>0</v>
      </c>
      <c r="AA101" s="75"/>
      <c r="AB101" s="76"/>
      <c r="AC101" s="89"/>
      <c r="AD101" s="79"/>
      <c r="AE101" s="89"/>
      <c r="AF101" s="86">
        <f t="shared" si="23"/>
        <v>0</v>
      </c>
      <c r="AG101" s="79"/>
      <c r="AH101" s="90"/>
      <c r="AI101" s="80">
        <f t="shared" si="24"/>
        <v>0</v>
      </c>
      <c r="AJ101" s="91">
        <f t="shared" si="25"/>
        <v>2</v>
      </c>
      <c r="AK101" s="29"/>
      <c r="AL101" s="503"/>
      <c r="AM101" s="358"/>
      <c r="AN101" s="359">
        <v>1071000</v>
      </c>
      <c r="AO101" s="6">
        <v>785019.2</v>
      </c>
      <c r="AP101" s="40"/>
      <c r="AQ101" s="509">
        <v>771766.84</v>
      </c>
      <c r="AR101" s="512"/>
      <c r="AS101" s="506">
        <f t="shared" si="26"/>
        <v>865736</v>
      </c>
      <c r="AT101" s="506">
        <f t="shared" si="27"/>
        <v>856338</v>
      </c>
      <c r="AU101" s="511">
        <v>865736</v>
      </c>
      <c r="AV101" s="508">
        <f t="shared" si="17"/>
        <v>1731472</v>
      </c>
      <c r="AW101" s="890"/>
    </row>
    <row r="102" spans="1:49" ht="24" x14ac:dyDescent="0.2">
      <c r="A102" s="92">
        <v>94</v>
      </c>
      <c r="B102" s="228" t="s">
        <v>236</v>
      </c>
      <c r="C102" s="213" t="s">
        <v>237</v>
      </c>
      <c r="D102" s="213" t="s">
        <v>167</v>
      </c>
      <c r="E102" s="217" t="s">
        <v>38</v>
      </c>
      <c r="F102" s="75"/>
      <c r="G102" s="76"/>
      <c r="H102" s="77">
        <v>1</v>
      </c>
      <c r="I102" s="78">
        <f t="shared" si="28"/>
        <v>1</v>
      </c>
      <c r="J102" s="79"/>
      <c r="K102" s="77"/>
      <c r="L102" s="80">
        <f t="shared" si="18"/>
        <v>0</v>
      </c>
      <c r="M102" s="81"/>
      <c r="N102" s="221"/>
      <c r="O102" s="221"/>
      <c r="P102" s="82">
        <f t="shared" si="19"/>
        <v>0</v>
      </c>
      <c r="Q102" s="81"/>
      <c r="R102" s="221"/>
      <c r="S102" s="215"/>
      <c r="T102" s="83">
        <f t="shared" si="20"/>
        <v>0</v>
      </c>
      <c r="U102" s="84"/>
      <c r="V102" s="85"/>
      <c r="W102" s="86">
        <f t="shared" si="21"/>
        <v>0</v>
      </c>
      <c r="X102" s="81"/>
      <c r="Y102" s="87"/>
      <c r="Z102" s="88">
        <f t="shared" si="22"/>
        <v>0</v>
      </c>
      <c r="AA102" s="75">
        <v>1</v>
      </c>
      <c r="AB102" s="76"/>
      <c r="AC102" s="89">
        <f t="shared" si="29"/>
        <v>1</v>
      </c>
      <c r="AD102" s="79"/>
      <c r="AE102" s="89"/>
      <c r="AF102" s="86">
        <f t="shared" si="23"/>
        <v>1</v>
      </c>
      <c r="AG102" s="79"/>
      <c r="AH102" s="90"/>
      <c r="AI102" s="80">
        <f t="shared" si="24"/>
        <v>0</v>
      </c>
      <c r="AJ102" s="91">
        <f t="shared" si="25"/>
        <v>2</v>
      </c>
      <c r="AK102" s="29"/>
      <c r="AL102" s="503"/>
      <c r="AM102" s="358"/>
      <c r="AN102" s="359">
        <v>1338750</v>
      </c>
      <c r="AO102" s="6">
        <v>953990.87</v>
      </c>
      <c r="AP102" s="40"/>
      <c r="AQ102" s="504"/>
      <c r="AR102" s="505"/>
      <c r="AS102" s="506">
        <f t="shared" si="26"/>
        <v>1130113</v>
      </c>
      <c r="AT102" s="506">
        <f t="shared" si="27"/>
        <v>1114086</v>
      </c>
      <c r="AU102" s="511">
        <v>1130113</v>
      </c>
      <c r="AV102" s="508">
        <f t="shared" si="17"/>
        <v>2260226</v>
      </c>
      <c r="AW102" s="890"/>
    </row>
    <row r="103" spans="1:49" ht="24" x14ac:dyDescent="0.2">
      <c r="A103" s="74">
        <v>95</v>
      </c>
      <c r="B103" s="228" t="s">
        <v>238</v>
      </c>
      <c r="C103" s="213" t="s">
        <v>239</v>
      </c>
      <c r="D103" s="213" t="s">
        <v>29</v>
      </c>
      <c r="E103" s="217" t="s">
        <v>30</v>
      </c>
      <c r="F103" s="75"/>
      <c r="G103" s="76"/>
      <c r="H103" s="77">
        <v>1</v>
      </c>
      <c r="I103" s="78">
        <f t="shared" si="28"/>
        <v>1</v>
      </c>
      <c r="J103" s="79">
        <v>1</v>
      </c>
      <c r="K103" s="77"/>
      <c r="L103" s="80">
        <f t="shared" si="18"/>
        <v>1</v>
      </c>
      <c r="M103" s="81"/>
      <c r="N103" s="221">
        <v>1</v>
      </c>
      <c r="O103" s="221">
        <f>SUM(M103:N103)</f>
        <v>1</v>
      </c>
      <c r="P103" s="82">
        <f t="shared" si="19"/>
        <v>1</v>
      </c>
      <c r="Q103" s="81">
        <v>2</v>
      </c>
      <c r="R103" s="221">
        <v>3</v>
      </c>
      <c r="S103" s="215">
        <f>SUM(Q103:R103)</f>
        <v>5</v>
      </c>
      <c r="T103" s="83">
        <f t="shared" si="20"/>
        <v>5</v>
      </c>
      <c r="U103" s="84"/>
      <c r="V103" s="85"/>
      <c r="W103" s="86">
        <f t="shared" si="21"/>
        <v>0</v>
      </c>
      <c r="X103" s="81">
        <v>1</v>
      </c>
      <c r="Y103" s="87">
        <f>SUM(X103:X103)</f>
        <v>1</v>
      </c>
      <c r="Z103" s="88">
        <f t="shared" si="22"/>
        <v>1</v>
      </c>
      <c r="AA103" s="75"/>
      <c r="AB103" s="76"/>
      <c r="AC103" s="89"/>
      <c r="AD103" s="79"/>
      <c r="AE103" s="89"/>
      <c r="AF103" s="86">
        <f t="shared" si="23"/>
        <v>0</v>
      </c>
      <c r="AG103" s="79"/>
      <c r="AH103" s="90"/>
      <c r="AI103" s="80">
        <f t="shared" si="24"/>
        <v>0</v>
      </c>
      <c r="AJ103" s="91">
        <f t="shared" si="25"/>
        <v>9</v>
      </c>
      <c r="AK103" s="29"/>
      <c r="AL103" s="513"/>
      <c r="AM103" s="358"/>
      <c r="AN103" s="359">
        <v>176120</v>
      </c>
      <c r="AO103" s="6">
        <v>254768.29</v>
      </c>
      <c r="AP103" s="40"/>
      <c r="AQ103" s="504"/>
      <c r="AR103" s="505"/>
      <c r="AS103" s="506">
        <f t="shared" si="26"/>
        <v>211825</v>
      </c>
      <c r="AT103" s="506">
        <f t="shared" si="27"/>
        <v>208266</v>
      </c>
      <c r="AU103" s="511">
        <v>211825</v>
      </c>
      <c r="AV103" s="508">
        <f t="shared" si="17"/>
        <v>1906425</v>
      </c>
      <c r="AW103" s="890"/>
    </row>
    <row r="104" spans="1:49" x14ac:dyDescent="0.2">
      <c r="A104" s="74">
        <v>96</v>
      </c>
      <c r="B104" s="228" t="s">
        <v>240</v>
      </c>
      <c r="C104" s="213" t="s">
        <v>241</v>
      </c>
      <c r="D104" s="213" t="s">
        <v>37</v>
      </c>
      <c r="E104" s="217" t="s">
        <v>38</v>
      </c>
      <c r="F104" s="75"/>
      <c r="G104" s="76"/>
      <c r="H104" s="77">
        <v>2</v>
      </c>
      <c r="I104" s="78">
        <f t="shared" si="28"/>
        <v>2</v>
      </c>
      <c r="J104" s="79"/>
      <c r="K104" s="77"/>
      <c r="L104" s="80">
        <f t="shared" si="18"/>
        <v>0</v>
      </c>
      <c r="M104" s="81"/>
      <c r="N104" s="221"/>
      <c r="O104" s="221"/>
      <c r="P104" s="82">
        <f t="shared" si="19"/>
        <v>0</v>
      </c>
      <c r="Q104" s="81"/>
      <c r="R104" s="221"/>
      <c r="S104" s="215"/>
      <c r="T104" s="83">
        <f t="shared" si="20"/>
        <v>0</v>
      </c>
      <c r="U104" s="84"/>
      <c r="V104" s="85"/>
      <c r="W104" s="86">
        <f t="shared" si="21"/>
        <v>0</v>
      </c>
      <c r="X104" s="81"/>
      <c r="Y104" s="87"/>
      <c r="Z104" s="88">
        <f t="shared" si="22"/>
        <v>0</v>
      </c>
      <c r="AA104" s="75"/>
      <c r="AB104" s="76"/>
      <c r="AC104" s="89"/>
      <c r="AD104" s="79"/>
      <c r="AE104" s="89"/>
      <c r="AF104" s="86">
        <f t="shared" si="23"/>
        <v>0</v>
      </c>
      <c r="AG104" s="79"/>
      <c r="AH104" s="90"/>
      <c r="AI104" s="80">
        <f t="shared" si="24"/>
        <v>0</v>
      </c>
      <c r="AJ104" s="91">
        <f t="shared" si="25"/>
        <v>2</v>
      </c>
      <c r="AK104" s="29"/>
      <c r="AL104" s="503"/>
      <c r="AM104" s="358"/>
      <c r="AN104" s="359">
        <v>2356200</v>
      </c>
      <c r="AO104" s="6">
        <v>1795967.04</v>
      </c>
      <c r="AP104" s="40"/>
      <c r="AQ104" s="509">
        <v>2563151.64</v>
      </c>
      <c r="AR104" s="510"/>
      <c r="AS104" s="506">
        <f t="shared" si="26"/>
        <v>2213579</v>
      </c>
      <c r="AT104" s="506">
        <f t="shared" si="27"/>
        <v>2187609</v>
      </c>
      <c r="AU104" s="511">
        <v>2213579</v>
      </c>
      <c r="AV104" s="508">
        <f t="shared" si="17"/>
        <v>4427158</v>
      </c>
      <c r="AW104" s="890"/>
    </row>
    <row r="105" spans="1:49" x14ac:dyDescent="0.2">
      <c r="A105" s="92">
        <v>97</v>
      </c>
      <c r="B105" s="228" t="s">
        <v>242</v>
      </c>
      <c r="C105" s="213" t="s">
        <v>243</v>
      </c>
      <c r="D105" s="213" t="s">
        <v>244</v>
      </c>
      <c r="E105" s="217" t="s">
        <v>38</v>
      </c>
      <c r="F105" s="75"/>
      <c r="G105" s="76"/>
      <c r="H105" s="77">
        <v>1</v>
      </c>
      <c r="I105" s="78">
        <f t="shared" si="28"/>
        <v>1</v>
      </c>
      <c r="J105" s="79"/>
      <c r="K105" s="77"/>
      <c r="L105" s="80">
        <f t="shared" si="18"/>
        <v>0</v>
      </c>
      <c r="M105" s="81"/>
      <c r="N105" s="221"/>
      <c r="O105" s="221"/>
      <c r="P105" s="82">
        <f t="shared" si="19"/>
        <v>0</v>
      </c>
      <c r="Q105" s="81">
        <v>1</v>
      </c>
      <c r="R105" s="221">
        <v>1</v>
      </c>
      <c r="S105" s="215">
        <f>SUM(Q105:R105)</f>
        <v>2</v>
      </c>
      <c r="T105" s="83">
        <f t="shared" si="20"/>
        <v>2</v>
      </c>
      <c r="U105" s="84"/>
      <c r="V105" s="85"/>
      <c r="W105" s="86">
        <f t="shared" si="21"/>
        <v>0</v>
      </c>
      <c r="X105" s="81"/>
      <c r="Y105" s="87"/>
      <c r="Z105" s="88">
        <f t="shared" si="22"/>
        <v>0</v>
      </c>
      <c r="AA105" s="75">
        <v>1</v>
      </c>
      <c r="AB105" s="76"/>
      <c r="AC105" s="89">
        <f t="shared" si="29"/>
        <v>1</v>
      </c>
      <c r="AD105" s="79"/>
      <c r="AE105" s="89"/>
      <c r="AF105" s="86">
        <f t="shared" si="23"/>
        <v>1</v>
      </c>
      <c r="AG105" s="79"/>
      <c r="AH105" s="90"/>
      <c r="AI105" s="80">
        <f t="shared" si="24"/>
        <v>0</v>
      </c>
      <c r="AJ105" s="91">
        <f t="shared" si="25"/>
        <v>4</v>
      </c>
      <c r="AK105" s="29">
        <v>218960</v>
      </c>
      <c r="AL105" s="503">
        <v>374255</v>
      </c>
      <c r="AM105" s="358"/>
      <c r="AN105" s="359">
        <v>320110</v>
      </c>
      <c r="AO105" s="20"/>
      <c r="AP105" s="40"/>
      <c r="AQ105" s="509">
        <v>163269.07999999999</v>
      </c>
      <c r="AR105" s="512"/>
      <c r="AS105" s="506">
        <f t="shared" si="26"/>
        <v>255820</v>
      </c>
      <c r="AT105" s="506">
        <f t="shared" si="27"/>
        <v>242604</v>
      </c>
      <c r="AU105" s="507">
        <v>242604</v>
      </c>
      <c r="AV105" s="508">
        <f t="shared" si="17"/>
        <v>970416</v>
      </c>
      <c r="AW105" s="890"/>
    </row>
    <row r="106" spans="1:49" ht="24" x14ac:dyDescent="0.2">
      <c r="A106" s="74">
        <v>98</v>
      </c>
      <c r="B106" s="228" t="s">
        <v>245</v>
      </c>
      <c r="C106" s="218" t="s">
        <v>246</v>
      </c>
      <c r="D106" s="213" t="s">
        <v>29</v>
      </c>
      <c r="E106" s="217" t="s">
        <v>30</v>
      </c>
      <c r="F106" s="75"/>
      <c r="G106" s="76"/>
      <c r="H106" s="77">
        <v>3</v>
      </c>
      <c r="I106" s="78">
        <f t="shared" si="28"/>
        <v>3</v>
      </c>
      <c r="J106" s="79"/>
      <c r="K106" s="77"/>
      <c r="L106" s="80">
        <f t="shared" si="18"/>
        <v>0</v>
      </c>
      <c r="M106" s="81"/>
      <c r="N106" s="221">
        <v>1</v>
      </c>
      <c r="O106" s="221">
        <f>SUM(M106:N106)</f>
        <v>1</v>
      </c>
      <c r="P106" s="82">
        <f t="shared" si="19"/>
        <v>1</v>
      </c>
      <c r="Q106" s="81"/>
      <c r="R106" s="221">
        <v>6</v>
      </c>
      <c r="S106" s="215">
        <f>SUM(Q106:R106)</f>
        <v>6</v>
      </c>
      <c r="T106" s="83">
        <f t="shared" si="20"/>
        <v>6</v>
      </c>
      <c r="U106" s="84"/>
      <c r="V106" s="85">
        <v>2</v>
      </c>
      <c r="W106" s="86">
        <f t="shared" si="21"/>
        <v>2</v>
      </c>
      <c r="X106" s="81">
        <v>1</v>
      </c>
      <c r="Y106" s="87">
        <f>SUM(X106:X106)</f>
        <v>1</v>
      </c>
      <c r="Z106" s="88">
        <f t="shared" si="22"/>
        <v>1</v>
      </c>
      <c r="AA106" s="75"/>
      <c r="AB106" s="76"/>
      <c r="AC106" s="89"/>
      <c r="AD106" s="79"/>
      <c r="AE106" s="89"/>
      <c r="AF106" s="86">
        <f t="shared" si="23"/>
        <v>0</v>
      </c>
      <c r="AG106" s="79"/>
      <c r="AH106" s="90"/>
      <c r="AI106" s="80">
        <f t="shared" si="24"/>
        <v>0</v>
      </c>
      <c r="AJ106" s="91">
        <f t="shared" si="25"/>
        <v>13</v>
      </c>
      <c r="AK106" s="29"/>
      <c r="AL106" s="503">
        <v>416500</v>
      </c>
      <c r="AM106" s="358"/>
      <c r="AN106" s="359">
        <v>321300</v>
      </c>
      <c r="AO106" s="6">
        <v>234575.18</v>
      </c>
      <c r="AP106" s="40"/>
      <c r="AQ106" s="504"/>
      <c r="AR106" s="505"/>
      <c r="AS106" s="506">
        <f t="shared" si="26"/>
        <v>315454</v>
      </c>
      <c r="AT106" s="506">
        <f t="shared" si="27"/>
        <v>306863</v>
      </c>
      <c r="AU106" s="511">
        <v>315454</v>
      </c>
      <c r="AV106" s="508">
        <f t="shared" si="17"/>
        <v>4100902</v>
      </c>
      <c r="AW106" s="890"/>
    </row>
    <row r="107" spans="1:49" ht="24" x14ac:dyDescent="0.2">
      <c r="A107" s="74">
        <v>99</v>
      </c>
      <c r="B107" s="228" t="s">
        <v>247</v>
      </c>
      <c r="C107" s="213" t="s">
        <v>248</v>
      </c>
      <c r="D107" s="213" t="s">
        <v>29</v>
      </c>
      <c r="E107" s="217" t="s">
        <v>30</v>
      </c>
      <c r="F107" s="75"/>
      <c r="G107" s="76"/>
      <c r="H107" s="77"/>
      <c r="I107" s="78">
        <f t="shared" si="28"/>
        <v>0</v>
      </c>
      <c r="J107" s="79"/>
      <c r="K107" s="77"/>
      <c r="L107" s="80">
        <f t="shared" si="18"/>
        <v>0</v>
      </c>
      <c r="M107" s="81"/>
      <c r="N107" s="221"/>
      <c r="O107" s="221"/>
      <c r="P107" s="82">
        <f t="shared" si="19"/>
        <v>0</v>
      </c>
      <c r="Q107" s="81"/>
      <c r="R107" s="221"/>
      <c r="S107" s="215"/>
      <c r="T107" s="83">
        <f t="shared" si="20"/>
        <v>0</v>
      </c>
      <c r="U107" s="84"/>
      <c r="V107" s="85">
        <v>5</v>
      </c>
      <c r="W107" s="86">
        <f t="shared" si="21"/>
        <v>5</v>
      </c>
      <c r="X107" s="81"/>
      <c r="Y107" s="87"/>
      <c r="Z107" s="88">
        <f t="shared" si="22"/>
        <v>0</v>
      </c>
      <c r="AA107" s="75"/>
      <c r="AB107" s="76"/>
      <c r="AC107" s="89"/>
      <c r="AD107" s="79"/>
      <c r="AE107" s="89"/>
      <c r="AF107" s="86">
        <f t="shared" si="23"/>
        <v>0</v>
      </c>
      <c r="AG107" s="79"/>
      <c r="AH107" s="90"/>
      <c r="AI107" s="80">
        <f t="shared" si="24"/>
        <v>0</v>
      </c>
      <c r="AJ107" s="91">
        <f t="shared" si="25"/>
        <v>5</v>
      </c>
      <c r="AK107" s="29">
        <v>662830</v>
      </c>
      <c r="AL107" s="503">
        <v>1628515</v>
      </c>
      <c r="AM107" s="358"/>
      <c r="AN107" s="359">
        <v>968660</v>
      </c>
      <c r="AO107" s="6">
        <v>1009317.54</v>
      </c>
      <c r="AP107" s="40"/>
      <c r="AQ107" s="517"/>
      <c r="AR107" s="510"/>
      <c r="AS107" s="506">
        <f t="shared" si="26"/>
        <v>1013557</v>
      </c>
      <c r="AT107" s="506">
        <f t="shared" si="27"/>
        <v>964818</v>
      </c>
      <c r="AU107" s="507">
        <v>964818</v>
      </c>
      <c r="AV107" s="508">
        <f t="shared" si="17"/>
        <v>4824090</v>
      </c>
      <c r="AW107" s="890"/>
    </row>
    <row r="108" spans="1:49" ht="24" x14ac:dyDescent="0.2">
      <c r="A108" s="92">
        <v>100</v>
      </c>
      <c r="B108" s="228" t="s">
        <v>249</v>
      </c>
      <c r="C108" s="213" t="s">
        <v>250</v>
      </c>
      <c r="D108" s="213" t="s">
        <v>167</v>
      </c>
      <c r="E108" s="217" t="s">
        <v>38</v>
      </c>
      <c r="F108" s="75"/>
      <c r="G108" s="76"/>
      <c r="H108" s="77">
        <v>1</v>
      </c>
      <c r="I108" s="78">
        <f t="shared" si="28"/>
        <v>1</v>
      </c>
      <c r="J108" s="79"/>
      <c r="K108" s="77"/>
      <c r="L108" s="80">
        <f t="shared" si="18"/>
        <v>0</v>
      </c>
      <c r="M108" s="81"/>
      <c r="N108" s="221"/>
      <c r="O108" s="221"/>
      <c r="P108" s="82">
        <f t="shared" si="19"/>
        <v>0</v>
      </c>
      <c r="Q108" s="81"/>
      <c r="R108" s="221">
        <v>1</v>
      </c>
      <c r="S108" s="215">
        <f>SUM(Q108:R108)</f>
        <v>1</v>
      </c>
      <c r="T108" s="83">
        <f t="shared" si="20"/>
        <v>1</v>
      </c>
      <c r="U108" s="84"/>
      <c r="V108" s="85"/>
      <c r="W108" s="86">
        <f t="shared" si="21"/>
        <v>0</v>
      </c>
      <c r="X108" s="81">
        <v>1</v>
      </c>
      <c r="Y108" s="87">
        <f>SUM(X108:X108)</f>
        <v>1</v>
      </c>
      <c r="Z108" s="88">
        <f t="shared" si="22"/>
        <v>1</v>
      </c>
      <c r="AA108" s="75"/>
      <c r="AB108" s="76"/>
      <c r="AC108" s="89"/>
      <c r="AD108" s="79"/>
      <c r="AE108" s="89"/>
      <c r="AF108" s="86">
        <f t="shared" si="23"/>
        <v>0</v>
      </c>
      <c r="AG108" s="79"/>
      <c r="AH108" s="90"/>
      <c r="AI108" s="80">
        <f t="shared" si="24"/>
        <v>0</v>
      </c>
      <c r="AJ108" s="91">
        <f t="shared" si="25"/>
        <v>3</v>
      </c>
      <c r="AK108" s="29"/>
      <c r="AL108" s="503"/>
      <c r="AM108" s="358"/>
      <c r="AN108" s="359">
        <v>2356200</v>
      </c>
      <c r="AO108" s="6">
        <v>1531653.76</v>
      </c>
      <c r="AP108" s="40"/>
      <c r="AQ108" s="504"/>
      <c r="AR108" s="505"/>
      <c r="AS108" s="506">
        <f t="shared" si="26"/>
        <v>1899706</v>
      </c>
      <c r="AT108" s="506">
        <f t="shared" si="27"/>
        <v>1856491</v>
      </c>
      <c r="AU108" s="511">
        <v>1899706</v>
      </c>
      <c r="AV108" s="508">
        <f t="shared" si="17"/>
        <v>5699118</v>
      </c>
      <c r="AW108" s="890"/>
    </row>
    <row r="109" spans="1:49" x14ac:dyDescent="0.2">
      <c r="A109" s="74">
        <v>101</v>
      </c>
      <c r="B109" s="228" t="s">
        <v>251</v>
      </c>
      <c r="C109" s="213" t="s">
        <v>252</v>
      </c>
      <c r="D109" s="213" t="s">
        <v>167</v>
      </c>
      <c r="E109" s="217" t="s">
        <v>38</v>
      </c>
      <c r="F109" s="75"/>
      <c r="G109" s="76"/>
      <c r="H109" s="77">
        <v>1</v>
      </c>
      <c r="I109" s="78">
        <f t="shared" si="28"/>
        <v>1</v>
      </c>
      <c r="J109" s="79"/>
      <c r="K109" s="77"/>
      <c r="L109" s="80">
        <f t="shared" si="18"/>
        <v>0</v>
      </c>
      <c r="M109" s="81"/>
      <c r="N109" s="221">
        <v>1</v>
      </c>
      <c r="O109" s="221">
        <f>SUM(M109:N109)</f>
        <v>1</v>
      </c>
      <c r="P109" s="82">
        <f t="shared" si="19"/>
        <v>1</v>
      </c>
      <c r="Q109" s="81"/>
      <c r="R109" s="221">
        <v>1</v>
      </c>
      <c r="S109" s="215">
        <f>SUM(Q109:R109)</f>
        <v>1</v>
      </c>
      <c r="T109" s="83">
        <f t="shared" si="20"/>
        <v>1</v>
      </c>
      <c r="U109" s="84"/>
      <c r="V109" s="85"/>
      <c r="W109" s="86">
        <f t="shared" si="21"/>
        <v>0</v>
      </c>
      <c r="X109" s="81">
        <v>1</v>
      </c>
      <c r="Y109" s="87">
        <f>SUM(X109:X109)</f>
        <v>1</v>
      </c>
      <c r="Z109" s="88">
        <f t="shared" si="22"/>
        <v>1</v>
      </c>
      <c r="AA109" s="75"/>
      <c r="AB109" s="76"/>
      <c r="AC109" s="89"/>
      <c r="AD109" s="79"/>
      <c r="AE109" s="89"/>
      <c r="AF109" s="86">
        <f t="shared" si="23"/>
        <v>0</v>
      </c>
      <c r="AG109" s="79"/>
      <c r="AH109" s="90"/>
      <c r="AI109" s="80">
        <f t="shared" si="24"/>
        <v>0</v>
      </c>
      <c r="AJ109" s="91">
        <f t="shared" si="25"/>
        <v>4</v>
      </c>
      <c r="AK109" s="29"/>
      <c r="AL109" s="514"/>
      <c r="AM109" s="358"/>
      <c r="AN109" s="359">
        <v>921060</v>
      </c>
      <c r="AO109" s="6">
        <v>695827.51</v>
      </c>
      <c r="AP109" s="40"/>
      <c r="AQ109" s="509">
        <v>617970.71</v>
      </c>
      <c r="AR109" s="510"/>
      <c r="AS109" s="506">
        <f t="shared" si="26"/>
        <v>734377</v>
      </c>
      <c r="AT109" s="506">
        <f t="shared" si="27"/>
        <v>724455</v>
      </c>
      <c r="AU109" s="511">
        <v>734377</v>
      </c>
      <c r="AV109" s="508">
        <f t="shared" si="17"/>
        <v>2937508</v>
      </c>
      <c r="AW109" s="890"/>
    </row>
    <row r="110" spans="1:49" ht="24" x14ac:dyDescent="0.2">
      <c r="A110" s="74">
        <v>102</v>
      </c>
      <c r="B110" s="228" t="s">
        <v>253</v>
      </c>
      <c r="C110" s="213" t="s">
        <v>254</v>
      </c>
      <c r="D110" s="213" t="s">
        <v>41</v>
      </c>
      <c r="E110" s="217" t="s">
        <v>38</v>
      </c>
      <c r="F110" s="75"/>
      <c r="G110" s="76"/>
      <c r="H110" s="77">
        <v>1</v>
      </c>
      <c r="I110" s="78">
        <f t="shared" si="28"/>
        <v>1</v>
      </c>
      <c r="J110" s="79">
        <v>2</v>
      </c>
      <c r="K110" s="77"/>
      <c r="L110" s="80">
        <f t="shared" si="18"/>
        <v>2</v>
      </c>
      <c r="M110" s="81"/>
      <c r="N110" s="221"/>
      <c r="O110" s="221"/>
      <c r="P110" s="82">
        <f t="shared" si="19"/>
        <v>0</v>
      </c>
      <c r="Q110" s="81"/>
      <c r="R110" s="221"/>
      <c r="S110" s="215"/>
      <c r="T110" s="83">
        <f t="shared" si="20"/>
        <v>0</v>
      </c>
      <c r="U110" s="84"/>
      <c r="V110" s="85"/>
      <c r="W110" s="86">
        <f t="shared" si="21"/>
        <v>0</v>
      </c>
      <c r="X110" s="81"/>
      <c r="Y110" s="87"/>
      <c r="Z110" s="88">
        <f t="shared" si="22"/>
        <v>0</v>
      </c>
      <c r="AA110" s="75"/>
      <c r="AB110" s="76"/>
      <c r="AC110" s="89"/>
      <c r="AD110" s="79"/>
      <c r="AE110" s="89"/>
      <c r="AF110" s="86">
        <f t="shared" si="23"/>
        <v>0</v>
      </c>
      <c r="AG110" s="79"/>
      <c r="AH110" s="90"/>
      <c r="AI110" s="80">
        <f t="shared" si="24"/>
        <v>0</v>
      </c>
      <c r="AJ110" s="91">
        <f t="shared" si="25"/>
        <v>3</v>
      </c>
      <c r="AK110" s="29"/>
      <c r="AL110" s="514"/>
      <c r="AM110" s="358"/>
      <c r="AN110" s="359">
        <v>1445850</v>
      </c>
      <c r="AO110" s="6">
        <v>1195521.6000000001</v>
      </c>
      <c r="AP110" s="40"/>
      <c r="AQ110" s="509">
        <v>932807</v>
      </c>
      <c r="AR110" s="512"/>
      <c r="AS110" s="506">
        <f t="shared" si="26"/>
        <v>1172621</v>
      </c>
      <c r="AT110" s="506">
        <f t="shared" si="27"/>
        <v>1153792</v>
      </c>
      <c r="AU110" s="511">
        <v>1172621</v>
      </c>
      <c r="AV110" s="508">
        <f t="shared" si="17"/>
        <v>3517863</v>
      </c>
      <c r="AW110" s="890"/>
    </row>
    <row r="111" spans="1:49" x14ac:dyDescent="0.2">
      <c r="A111" s="92">
        <v>103</v>
      </c>
      <c r="B111" s="228" t="s">
        <v>255</v>
      </c>
      <c r="C111" s="213" t="s">
        <v>256</v>
      </c>
      <c r="D111" s="213" t="s">
        <v>113</v>
      </c>
      <c r="E111" s="214" t="s">
        <v>38</v>
      </c>
      <c r="F111" s="75"/>
      <c r="G111" s="76"/>
      <c r="H111" s="77">
        <v>3</v>
      </c>
      <c r="I111" s="78">
        <f t="shared" si="28"/>
        <v>3</v>
      </c>
      <c r="J111" s="79"/>
      <c r="K111" s="77"/>
      <c r="L111" s="80">
        <f t="shared" si="18"/>
        <v>0</v>
      </c>
      <c r="M111" s="81">
        <v>1</v>
      </c>
      <c r="N111" s="221"/>
      <c r="O111" s="221">
        <f>SUM(M111:N111)</f>
        <v>1</v>
      </c>
      <c r="P111" s="82">
        <f t="shared" si="19"/>
        <v>1</v>
      </c>
      <c r="Q111" s="81">
        <v>1</v>
      </c>
      <c r="R111" s="221"/>
      <c r="S111" s="215">
        <f t="shared" ref="S111:S122" si="32">SUM(Q111:R111)</f>
        <v>1</v>
      </c>
      <c r="T111" s="83">
        <f t="shared" si="20"/>
        <v>1</v>
      </c>
      <c r="U111" s="84"/>
      <c r="V111" s="85"/>
      <c r="W111" s="86">
        <f t="shared" si="21"/>
        <v>0</v>
      </c>
      <c r="X111" s="81"/>
      <c r="Y111" s="87"/>
      <c r="Z111" s="88">
        <f t="shared" si="22"/>
        <v>0</v>
      </c>
      <c r="AA111" s="75">
        <v>1</v>
      </c>
      <c r="AB111" s="76"/>
      <c r="AC111" s="89">
        <f t="shared" si="29"/>
        <v>1</v>
      </c>
      <c r="AD111" s="79"/>
      <c r="AE111" s="89"/>
      <c r="AF111" s="86">
        <f t="shared" si="23"/>
        <v>1</v>
      </c>
      <c r="AG111" s="79">
        <v>2</v>
      </c>
      <c r="AH111" s="90"/>
      <c r="AI111" s="80">
        <f t="shared" si="24"/>
        <v>2</v>
      </c>
      <c r="AJ111" s="91">
        <f t="shared" si="25"/>
        <v>8</v>
      </c>
      <c r="AK111" s="29"/>
      <c r="AL111" s="514"/>
      <c r="AM111" s="358"/>
      <c r="AN111" s="359">
        <v>2249100</v>
      </c>
      <c r="AO111" s="6">
        <v>1692528.67</v>
      </c>
      <c r="AP111" s="40"/>
      <c r="AQ111" s="504"/>
      <c r="AR111" s="505"/>
      <c r="AS111" s="506">
        <f t="shared" si="26"/>
        <v>1951068</v>
      </c>
      <c r="AT111" s="506">
        <f t="shared" si="27"/>
        <v>1931519</v>
      </c>
      <c r="AU111" s="511">
        <v>1951068</v>
      </c>
      <c r="AV111" s="508">
        <f t="shared" si="17"/>
        <v>15608544</v>
      </c>
      <c r="AW111" s="890"/>
    </row>
    <row r="112" spans="1:49" x14ac:dyDescent="0.2">
      <c r="A112" s="74">
        <v>104</v>
      </c>
      <c r="B112" s="228" t="s">
        <v>257</v>
      </c>
      <c r="C112" s="213" t="s">
        <v>258</v>
      </c>
      <c r="D112" s="213" t="s">
        <v>259</v>
      </c>
      <c r="E112" s="217" t="s">
        <v>38</v>
      </c>
      <c r="F112" s="75"/>
      <c r="G112" s="76"/>
      <c r="H112" s="77">
        <v>2</v>
      </c>
      <c r="I112" s="78">
        <f t="shared" si="28"/>
        <v>2</v>
      </c>
      <c r="J112" s="79">
        <v>1</v>
      </c>
      <c r="K112" s="77"/>
      <c r="L112" s="80">
        <f t="shared" si="18"/>
        <v>1</v>
      </c>
      <c r="M112" s="81">
        <v>1</v>
      </c>
      <c r="N112" s="221"/>
      <c r="O112" s="221">
        <f>SUM(M112:N112)</f>
        <v>1</v>
      </c>
      <c r="P112" s="82">
        <f t="shared" si="19"/>
        <v>1</v>
      </c>
      <c r="Q112" s="81">
        <v>1</v>
      </c>
      <c r="R112" s="221"/>
      <c r="S112" s="215">
        <f t="shared" si="32"/>
        <v>1</v>
      </c>
      <c r="T112" s="83">
        <f t="shared" si="20"/>
        <v>1</v>
      </c>
      <c r="U112" s="84"/>
      <c r="V112" s="85"/>
      <c r="W112" s="86">
        <f t="shared" si="21"/>
        <v>0</v>
      </c>
      <c r="X112" s="81"/>
      <c r="Y112" s="87"/>
      <c r="Z112" s="88">
        <f t="shared" si="22"/>
        <v>0</v>
      </c>
      <c r="AA112" s="75"/>
      <c r="AB112" s="76"/>
      <c r="AC112" s="89"/>
      <c r="AD112" s="79"/>
      <c r="AE112" s="89"/>
      <c r="AF112" s="86">
        <f t="shared" si="23"/>
        <v>0</v>
      </c>
      <c r="AG112" s="79">
        <v>1</v>
      </c>
      <c r="AH112" s="90"/>
      <c r="AI112" s="80">
        <f t="shared" si="24"/>
        <v>1</v>
      </c>
      <c r="AJ112" s="91">
        <f t="shared" si="25"/>
        <v>6</v>
      </c>
      <c r="AK112" s="29"/>
      <c r="AL112" s="503"/>
      <c r="AM112" s="364"/>
      <c r="AN112" s="359">
        <v>9746100</v>
      </c>
      <c r="AO112" s="6">
        <v>8932884.9399999995</v>
      </c>
      <c r="AP112" s="40"/>
      <c r="AQ112" s="509">
        <v>5680984.1100000003</v>
      </c>
      <c r="AR112" s="512"/>
      <c r="AS112" s="506">
        <f t="shared" si="26"/>
        <v>7908280</v>
      </c>
      <c r="AT112" s="506">
        <f t="shared" si="27"/>
        <v>7680946</v>
      </c>
      <c r="AU112" s="511">
        <v>7908280</v>
      </c>
      <c r="AV112" s="508">
        <f t="shared" si="17"/>
        <v>47449680</v>
      </c>
      <c r="AW112" s="890"/>
    </row>
    <row r="113" spans="1:49" x14ac:dyDescent="0.2">
      <c r="A113" s="74">
        <v>105</v>
      </c>
      <c r="B113" s="228" t="s">
        <v>260</v>
      </c>
      <c r="C113" s="213" t="s">
        <v>261</v>
      </c>
      <c r="D113" s="213" t="s">
        <v>113</v>
      </c>
      <c r="E113" s="214" t="s">
        <v>38</v>
      </c>
      <c r="F113" s="75"/>
      <c r="G113" s="76"/>
      <c r="H113" s="77">
        <v>2</v>
      </c>
      <c r="I113" s="78">
        <f t="shared" si="28"/>
        <v>2</v>
      </c>
      <c r="J113" s="79"/>
      <c r="K113" s="77"/>
      <c r="L113" s="80">
        <f t="shared" si="18"/>
        <v>0</v>
      </c>
      <c r="M113" s="81">
        <v>1</v>
      </c>
      <c r="N113" s="221"/>
      <c r="O113" s="221">
        <f>SUM(M113:N113)</f>
        <v>1</v>
      </c>
      <c r="P113" s="82">
        <f t="shared" si="19"/>
        <v>1</v>
      </c>
      <c r="Q113" s="81">
        <v>1</v>
      </c>
      <c r="R113" s="221"/>
      <c r="S113" s="215">
        <f t="shared" si="32"/>
        <v>1</v>
      </c>
      <c r="T113" s="83">
        <f t="shared" si="20"/>
        <v>1</v>
      </c>
      <c r="U113" s="84"/>
      <c r="V113" s="85"/>
      <c r="W113" s="86">
        <f t="shared" si="21"/>
        <v>0</v>
      </c>
      <c r="X113" s="81"/>
      <c r="Y113" s="87"/>
      <c r="Z113" s="88">
        <f t="shared" si="22"/>
        <v>0</v>
      </c>
      <c r="AA113" s="75">
        <v>1</v>
      </c>
      <c r="AB113" s="76"/>
      <c r="AC113" s="89">
        <f t="shared" si="29"/>
        <v>1</v>
      </c>
      <c r="AD113" s="79"/>
      <c r="AE113" s="89"/>
      <c r="AF113" s="86">
        <f t="shared" si="23"/>
        <v>1</v>
      </c>
      <c r="AG113" s="79">
        <v>2</v>
      </c>
      <c r="AH113" s="90"/>
      <c r="AI113" s="80">
        <f t="shared" si="24"/>
        <v>2</v>
      </c>
      <c r="AJ113" s="91">
        <f t="shared" si="25"/>
        <v>7</v>
      </c>
      <c r="AK113" s="29"/>
      <c r="AL113" s="503"/>
      <c r="AM113" s="364"/>
      <c r="AN113" s="359">
        <v>5247900</v>
      </c>
      <c r="AO113" s="6">
        <v>3852525.04</v>
      </c>
      <c r="AP113" s="40"/>
      <c r="AQ113" s="504"/>
      <c r="AR113" s="512"/>
      <c r="AS113" s="506">
        <f t="shared" si="26"/>
        <v>4496406</v>
      </c>
      <c r="AT113" s="506">
        <f t="shared" si="27"/>
        <v>4443236</v>
      </c>
      <c r="AU113" s="511">
        <v>4496406</v>
      </c>
      <c r="AV113" s="508">
        <f t="shared" si="17"/>
        <v>31474842</v>
      </c>
      <c r="AW113" s="890"/>
    </row>
    <row r="114" spans="1:49" ht="36" x14ac:dyDescent="0.2">
      <c r="A114" s="92">
        <v>106</v>
      </c>
      <c r="B114" s="228" t="s">
        <v>262</v>
      </c>
      <c r="C114" s="213" t="s">
        <v>263</v>
      </c>
      <c r="D114" s="213" t="s">
        <v>29</v>
      </c>
      <c r="E114" s="217" t="s">
        <v>30</v>
      </c>
      <c r="F114" s="75"/>
      <c r="G114" s="76"/>
      <c r="H114" s="77">
        <v>1</v>
      </c>
      <c r="I114" s="78">
        <f t="shared" si="28"/>
        <v>1</v>
      </c>
      <c r="J114" s="79">
        <v>2</v>
      </c>
      <c r="K114" s="77"/>
      <c r="L114" s="80">
        <f t="shared" si="18"/>
        <v>2</v>
      </c>
      <c r="M114" s="81"/>
      <c r="N114" s="221">
        <v>1</v>
      </c>
      <c r="O114" s="221">
        <f>SUM(M114:N114)</f>
        <v>1</v>
      </c>
      <c r="P114" s="82">
        <f t="shared" si="19"/>
        <v>1</v>
      </c>
      <c r="Q114" s="81">
        <v>1</v>
      </c>
      <c r="R114" s="221"/>
      <c r="S114" s="215">
        <f t="shared" si="32"/>
        <v>1</v>
      </c>
      <c r="T114" s="83">
        <f t="shared" si="20"/>
        <v>1</v>
      </c>
      <c r="U114" s="84">
        <v>1</v>
      </c>
      <c r="V114" s="85">
        <v>1</v>
      </c>
      <c r="W114" s="86">
        <f t="shared" si="21"/>
        <v>2</v>
      </c>
      <c r="X114" s="81"/>
      <c r="Y114" s="87"/>
      <c r="Z114" s="88">
        <f t="shared" si="22"/>
        <v>0</v>
      </c>
      <c r="AA114" s="75">
        <v>3</v>
      </c>
      <c r="AB114" s="76"/>
      <c r="AC114" s="89">
        <f t="shared" si="29"/>
        <v>3</v>
      </c>
      <c r="AD114" s="79"/>
      <c r="AE114" s="89"/>
      <c r="AF114" s="86">
        <f t="shared" si="23"/>
        <v>3</v>
      </c>
      <c r="AG114" s="79"/>
      <c r="AH114" s="90"/>
      <c r="AI114" s="80">
        <f t="shared" si="24"/>
        <v>0</v>
      </c>
      <c r="AJ114" s="91">
        <f t="shared" si="25"/>
        <v>10</v>
      </c>
      <c r="AK114" s="29"/>
      <c r="AL114" s="514"/>
      <c r="AM114" s="358"/>
      <c r="AN114" s="359">
        <v>428400</v>
      </c>
      <c r="AO114" s="6">
        <v>265179.59999999998</v>
      </c>
      <c r="AP114" s="40"/>
      <c r="AQ114" s="517"/>
      <c r="AR114" s="510"/>
      <c r="AS114" s="506">
        <f t="shared" si="26"/>
        <v>337050</v>
      </c>
      <c r="AT114" s="506">
        <f t="shared" si="27"/>
        <v>327584</v>
      </c>
      <c r="AU114" s="507">
        <v>327584</v>
      </c>
      <c r="AV114" s="508">
        <f t="shared" si="17"/>
        <v>3275840</v>
      </c>
      <c r="AW114" s="890"/>
    </row>
    <row r="115" spans="1:49" x14ac:dyDescent="0.2">
      <c r="A115" s="74">
        <v>107</v>
      </c>
      <c r="B115" s="228" t="s">
        <v>264</v>
      </c>
      <c r="C115" s="213" t="s">
        <v>265</v>
      </c>
      <c r="D115" s="213" t="s">
        <v>113</v>
      </c>
      <c r="E115" s="217" t="s">
        <v>38</v>
      </c>
      <c r="F115" s="75"/>
      <c r="G115" s="76"/>
      <c r="H115" s="77">
        <v>1</v>
      </c>
      <c r="I115" s="78">
        <f t="shared" si="28"/>
        <v>1</v>
      </c>
      <c r="J115" s="79"/>
      <c r="K115" s="77"/>
      <c r="L115" s="80">
        <f t="shared" si="18"/>
        <v>0</v>
      </c>
      <c r="M115" s="81"/>
      <c r="N115" s="221"/>
      <c r="O115" s="221"/>
      <c r="P115" s="82">
        <f t="shared" si="19"/>
        <v>0</v>
      </c>
      <c r="Q115" s="81"/>
      <c r="R115" s="221">
        <v>1</v>
      </c>
      <c r="S115" s="215">
        <f t="shared" si="32"/>
        <v>1</v>
      </c>
      <c r="T115" s="83">
        <f t="shared" si="20"/>
        <v>1</v>
      </c>
      <c r="U115" s="84"/>
      <c r="V115" s="85"/>
      <c r="W115" s="86">
        <f t="shared" si="21"/>
        <v>0</v>
      </c>
      <c r="X115" s="81"/>
      <c r="Y115" s="87"/>
      <c r="Z115" s="88">
        <f t="shared" si="22"/>
        <v>0</v>
      </c>
      <c r="AA115" s="75"/>
      <c r="AB115" s="76"/>
      <c r="AC115" s="89"/>
      <c r="AD115" s="79"/>
      <c r="AE115" s="89"/>
      <c r="AF115" s="86">
        <f t="shared" si="23"/>
        <v>0</v>
      </c>
      <c r="AG115" s="79"/>
      <c r="AH115" s="90"/>
      <c r="AI115" s="80">
        <f t="shared" si="24"/>
        <v>0</v>
      </c>
      <c r="AJ115" s="91">
        <f t="shared" si="25"/>
        <v>2</v>
      </c>
      <c r="AK115" s="29"/>
      <c r="AL115" s="503"/>
      <c r="AM115" s="358"/>
      <c r="AN115" s="359">
        <v>1606500</v>
      </c>
      <c r="AO115" s="6">
        <v>1100139.53</v>
      </c>
      <c r="AP115" s="40"/>
      <c r="AQ115" s="509">
        <v>923891.28</v>
      </c>
      <c r="AR115" s="512">
        <v>1867860.97</v>
      </c>
      <c r="AS115" s="506">
        <f t="shared" si="26"/>
        <v>1321519</v>
      </c>
      <c r="AT115" s="506">
        <f t="shared" si="27"/>
        <v>1270165</v>
      </c>
      <c r="AU115" s="511">
        <v>1270165</v>
      </c>
      <c r="AV115" s="508">
        <f t="shared" si="17"/>
        <v>2540330</v>
      </c>
      <c r="AW115" s="890"/>
    </row>
    <row r="116" spans="1:49" x14ac:dyDescent="0.2">
      <c r="A116" s="74">
        <v>108</v>
      </c>
      <c r="B116" s="228" t="s">
        <v>266</v>
      </c>
      <c r="C116" s="213" t="s">
        <v>267</v>
      </c>
      <c r="D116" s="213" t="s">
        <v>113</v>
      </c>
      <c r="E116" s="217" t="s">
        <v>38</v>
      </c>
      <c r="F116" s="75"/>
      <c r="G116" s="76"/>
      <c r="H116" s="77">
        <v>1</v>
      </c>
      <c r="I116" s="78">
        <f t="shared" si="28"/>
        <v>1</v>
      </c>
      <c r="J116" s="79"/>
      <c r="K116" s="77"/>
      <c r="L116" s="80">
        <f t="shared" si="18"/>
        <v>0</v>
      </c>
      <c r="M116" s="81">
        <v>1</v>
      </c>
      <c r="N116" s="221"/>
      <c r="O116" s="221">
        <f>SUM(M116:N116)</f>
        <v>1</v>
      </c>
      <c r="P116" s="82">
        <f t="shared" si="19"/>
        <v>1</v>
      </c>
      <c r="Q116" s="81">
        <v>1</v>
      </c>
      <c r="R116" s="221">
        <v>1</v>
      </c>
      <c r="S116" s="215">
        <f t="shared" si="32"/>
        <v>2</v>
      </c>
      <c r="T116" s="83">
        <f t="shared" si="20"/>
        <v>2</v>
      </c>
      <c r="U116" s="84"/>
      <c r="V116" s="85">
        <v>1</v>
      </c>
      <c r="W116" s="86">
        <f t="shared" si="21"/>
        <v>1</v>
      </c>
      <c r="X116" s="81"/>
      <c r="Y116" s="87"/>
      <c r="Z116" s="88">
        <f t="shared" si="22"/>
        <v>0</v>
      </c>
      <c r="AA116" s="75"/>
      <c r="AB116" s="76"/>
      <c r="AC116" s="89"/>
      <c r="AD116" s="79"/>
      <c r="AE116" s="89"/>
      <c r="AF116" s="86">
        <f t="shared" si="23"/>
        <v>0</v>
      </c>
      <c r="AG116" s="79"/>
      <c r="AH116" s="90">
        <v>1</v>
      </c>
      <c r="AI116" s="80">
        <f t="shared" si="24"/>
        <v>1</v>
      </c>
      <c r="AJ116" s="91">
        <f t="shared" si="25"/>
        <v>6</v>
      </c>
      <c r="AK116" s="29"/>
      <c r="AL116" s="503"/>
      <c r="AM116" s="358"/>
      <c r="AN116" s="359">
        <v>1606500</v>
      </c>
      <c r="AO116" s="6">
        <v>1100139.53</v>
      </c>
      <c r="AP116" s="40"/>
      <c r="AQ116" s="509">
        <v>733317.81</v>
      </c>
      <c r="AR116" s="512">
        <v>1916071.81</v>
      </c>
      <c r="AS116" s="506">
        <f t="shared" si="26"/>
        <v>1255331</v>
      </c>
      <c r="AT116" s="506">
        <f t="shared" si="27"/>
        <v>1170613</v>
      </c>
      <c r="AU116" s="511">
        <v>1170613</v>
      </c>
      <c r="AV116" s="508">
        <f t="shared" si="17"/>
        <v>7023678</v>
      </c>
      <c r="AW116" s="890"/>
    </row>
    <row r="117" spans="1:49" ht="24" x14ac:dyDescent="0.2">
      <c r="A117" s="92">
        <v>109</v>
      </c>
      <c r="B117" s="228" t="s">
        <v>268</v>
      </c>
      <c r="C117" s="213" t="s">
        <v>269</v>
      </c>
      <c r="D117" s="213" t="s">
        <v>167</v>
      </c>
      <c r="E117" s="217" t="s">
        <v>38</v>
      </c>
      <c r="F117" s="75"/>
      <c r="G117" s="76"/>
      <c r="H117" s="77">
        <v>1</v>
      </c>
      <c r="I117" s="78">
        <f t="shared" si="28"/>
        <v>1</v>
      </c>
      <c r="J117" s="79"/>
      <c r="K117" s="77"/>
      <c r="L117" s="80">
        <f t="shared" si="18"/>
        <v>0</v>
      </c>
      <c r="M117" s="81"/>
      <c r="N117" s="221"/>
      <c r="O117" s="221"/>
      <c r="P117" s="82">
        <f t="shared" si="19"/>
        <v>0</v>
      </c>
      <c r="Q117" s="81">
        <v>1</v>
      </c>
      <c r="R117" s="221">
        <v>1</v>
      </c>
      <c r="S117" s="215">
        <f t="shared" si="32"/>
        <v>2</v>
      </c>
      <c r="T117" s="83">
        <f t="shared" si="20"/>
        <v>2</v>
      </c>
      <c r="U117" s="84"/>
      <c r="V117" s="85"/>
      <c r="W117" s="86">
        <f t="shared" si="21"/>
        <v>0</v>
      </c>
      <c r="X117" s="81"/>
      <c r="Y117" s="87"/>
      <c r="Z117" s="88">
        <f t="shared" si="22"/>
        <v>0</v>
      </c>
      <c r="AA117" s="75">
        <v>1</v>
      </c>
      <c r="AB117" s="76"/>
      <c r="AC117" s="89">
        <f t="shared" si="29"/>
        <v>1</v>
      </c>
      <c r="AD117" s="79"/>
      <c r="AE117" s="89"/>
      <c r="AF117" s="86">
        <f t="shared" si="23"/>
        <v>1</v>
      </c>
      <c r="AG117" s="79"/>
      <c r="AH117" s="90"/>
      <c r="AI117" s="80">
        <f t="shared" si="24"/>
        <v>0</v>
      </c>
      <c r="AJ117" s="91">
        <f t="shared" si="25"/>
        <v>4</v>
      </c>
      <c r="AK117" s="29"/>
      <c r="AL117" s="503"/>
      <c r="AM117" s="358"/>
      <c r="AN117" s="359">
        <v>3373650</v>
      </c>
      <c r="AO117" s="6">
        <v>2520324.7999999998</v>
      </c>
      <c r="AP117" s="40"/>
      <c r="AQ117" s="509">
        <v>1929695.72</v>
      </c>
      <c r="AR117" s="512"/>
      <c r="AS117" s="506">
        <f t="shared" si="26"/>
        <v>2541061</v>
      </c>
      <c r="AT117" s="506">
        <f t="shared" si="27"/>
        <v>2476462</v>
      </c>
      <c r="AU117" s="511">
        <v>2541061</v>
      </c>
      <c r="AV117" s="508">
        <f t="shared" si="17"/>
        <v>10164244</v>
      </c>
      <c r="AW117" s="890"/>
    </row>
    <row r="118" spans="1:49" ht="36" x14ac:dyDescent="0.2">
      <c r="A118" s="74">
        <v>110</v>
      </c>
      <c r="B118" s="228" t="s">
        <v>270</v>
      </c>
      <c r="C118" s="213" t="s">
        <v>271</v>
      </c>
      <c r="D118" s="213" t="s">
        <v>29</v>
      </c>
      <c r="E118" s="217" t="s">
        <v>38</v>
      </c>
      <c r="F118" s="75"/>
      <c r="G118" s="76"/>
      <c r="H118" s="77">
        <v>1</v>
      </c>
      <c r="I118" s="78">
        <f t="shared" si="28"/>
        <v>1</v>
      </c>
      <c r="J118" s="79"/>
      <c r="K118" s="77"/>
      <c r="L118" s="80">
        <f t="shared" si="18"/>
        <v>0</v>
      </c>
      <c r="M118" s="81">
        <v>1</v>
      </c>
      <c r="N118" s="221">
        <v>1</v>
      </c>
      <c r="O118" s="221">
        <f>SUM(M118:N118)</f>
        <v>2</v>
      </c>
      <c r="P118" s="82">
        <f t="shared" si="19"/>
        <v>2</v>
      </c>
      <c r="Q118" s="81">
        <v>3</v>
      </c>
      <c r="R118" s="221">
        <v>3</v>
      </c>
      <c r="S118" s="215">
        <f t="shared" si="32"/>
        <v>6</v>
      </c>
      <c r="T118" s="83">
        <f t="shared" si="20"/>
        <v>6</v>
      </c>
      <c r="U118" s="84"/>
      <c r="V118" s="85">
        <v>1</v>
      </c>
      <c r="W118" s="86">
        <f t="shared" si="21"/>
        <v>1</v>
      </c>
      <c r="X118" s="81"/>
      <c r="Y118" s="87"/>
      <c r="Z118" s="88">
        <f t="shared" si="22"/>
        <v>0</v>
      </c>
      <c r="AA118" s="75">
        <v>4</v>
      </c>
      <c r="AB118" s="76"/>
      <c r="AC118" s="89">
        <f t="shared" si="29"/>
        <v>4</v>
      </c>
      <c r="AD118" s="79"/>
      <c r="AE118" s="89"/>
      <c r="AF118" s="86">
        <f t="shared" si="23"/>
        <v>4</v>
      </c>
      <c r="AG118" s="79">
        <v>1</v>
      </c>
      <c r="AH118" s="90"/>
      <c r="AI118" s="80">
        <f t="shared" si="24"/>
        <v>1</v>
      </c>
      <c r="AJ118" s="91">
        <f t="shared" si="25"/>
        <v>15</v>
      </c>
      <c r="AK118" s="29"/>
      <c r="AL118" s="514"/>
      <c r="AM118" s="358"/>
      <c r="AN118" s="359">
        <v>428400</v>
      </c>
      <c r="AO118" s="6">
        <v>265179.59999999998</v>
      </c>
      <c r="AP118" s="40"/>
      <c r="AQ118" s="504"/>
      <c r="AR118" s="505"/>
      <c r="AS118" s="506">
        <f t="shared" si="26"/>
        <v>337050</v>
      </c>
      <c r="AT118" s="506">
        <f t="shared" si="27"/>
        <v>327584</v>
      </c>
      <c r="AU118" s="507">
        <v>327584</v>
      </c>
      <c r="AV118" s="508">
        <f t="shared" si="17"/>
        <v>4913760</v>
      </c>
      <c r="AW118" s="890"/>
    </row>
    <row r="119" spans="1:49" ht="48" x14ac:dyDescent="0.2">
      <c r="A119" s="74">
        <v>111</v>
      </c>
      <c r="B119" s="228" t="s">
        <v>272</v>
      </c>
      <c r="C119" s="213" t="s">
        <v>273</v>
      </c>
      <c r="D119" s="213" t="s">
        <v>29</v>
      </c>
      <c r="E119" s="217" t="s">
        <v>30</v>
      </c>
      <c r="F119" s="75"/>
      <c r="G119" s="76"/>
      <c r="H119" s="77">
        <v>1</v>
      </c>
      <c r="I119" s="78">
        <f t="shared" si="28"/>
        <v>1</v>
      </c>
      <c r="J119" s="79"/>
      <c r="K119" s="77"/>
      <c r="L119" s="80">
        <f t="shared" si="18"/>
        <v>0</v>
      </c>
      <c r="M119" s="81">
        <v>1</v>
      </c>
      <c r="N119" s="221">
        <v>1</v>
      </c>
      <c r="O119" s="221">
        <f>SUM(M119:N119)</f>
        <v>2</v>
      </c>
      <c r="P119" s="82">
        <f t="shared" si="19"/>
        <v>2</v>
      </c>
      <c r="Q119" s="81">
        <v>3</v>
      </c>
      <c r="R119" s="221">
        <v>3</v>
      </c>
      <c r="S119" s="215">
        <f t="shared" si="32"/>
        <v>6</v>
      </c>
      <c r="T119" s="83">
        <f t="shared" si="20"/>
        <v>6</v>
      </c>
      <c r="U119" s="84"/>
      <c r="V119" s="85"/>
      <c r="W119" s="86">
        <f t="shared" si="21"/>
        <v>0</v>
      </c>
      <c r="X119" s="81"/>
      <c r="Y119" s="87"/>
      <c r="Z119" s="88">
        <f t="shared" si="22"/>
        <v>0</v>
      </c>
      <c r="AA119" s="75">
        <v>4</v>
      </c>
      <c r="AB119" s="76"/>
      <c r="AC119" s="89">
        <f t="shared" si="29"/>
        <v>4</v>
      </c>
      <c r="AD119" s="79"/>
      <c r="AE119" s="89"/>
      <c r="AF119" s="86">
        <f t="shared" si="23"/>
        <v>4</v>
      </c>
      <c r="AG119" s="79">
        <v>1</v>
      </c>
      <c r="AH119" s="90"/>
      <c r="AI119" s="80">
        <f t="shared" si="24"/>
        <v>1</v>
      </c>
      <c r="AJ119" s="91">
        <f t="shared" si="25"/>
        <v>14</v>
      </c>
      <c r="AK119" s="29"/>
      <c r="AL119" s="503"/>
      <c r="AM119" s="358"/>
      <c r="AN119" s="368"/>
      <c r="AO119" s="6">
        <v>667585.24</v>
      </c>
      <c r="AP119" s="40"/>
      <c r="AQ119" s="504"/>
      <c r="AR119" s="505"/>
      <c r="AS119" s="506">
        <f t="shared" si="26"/>
        <v>667585</v>
      </c>
      <c r="AT119" s="506">
        <f t="shared" si="27"/>
        <v>667585</v>
      </c>
      <c r="AU119" s="507">
        <v>667585</v>
      </c>
      <c r="AV119" s="508">
        <f t="shared" si="17"/>
        <v>9346190</v>
      </c>
      <c r="AW119" s="890"/>
    </row>
    <row r="120" spans="1:49" ht="24" x14ac:dyDescent="0.2">
      <c r="A120" s="92">
        <v>112</v>
      </c>
      <c r="B120" s="228" t="s">
        <v>274</v>
      </c>
      <c r="C120" s="213" t="s">
        <v>275</v>
      </c>
      <c r="D120" s="213" t="s">
        <v>167</v>
      </c>
      <c r="E120" s="217" t="s">
        <v>38</v>
      </c>
      <c r="F120" s="75"/>
      <c r="G120" s="76"/>
      <c r="H120" s="77">
        <v>1</v>
      </c>
      <c r="I120" s="78">
        <f t="shared" si="28"/>
        <v>1</v>
      </c>
      <c r="J120" s="79"/>
      <c r="K120" s="77"/>
      <c r="L120" s="80">
        <f t="shared" si="18"/>
        <v>0</v>
      </c>
      <c r="M120" s="81"/>
      <c r="N120" s="221"/>
      <c r="O120" s="221"/>
      <c r="P120" s="82">
        <f t="shared" si="19"/>
        <v>0</v>
      </c>
      <c r="Q120" s="81">
        <v>1</v>
      </c>
      <c r="R120" s="221">
        <v>1</v>
      </c>
      <c r="S120" s="215">
        <f t="shared" si="32"/>
        <v>2</v>
      </c>
      <c r="T120" s="83">
        <f t="shared" si="20"/>
        <v>2</v>
      </c>
      <c r="U120" s="84"/>
      <c r="V120" s="85"/>
      <c r="W120" s="86">
        <f t="shared" si="21"/>
        <v>0</v>
      </c>
      <c r="X120" s="81">
        <v>1</v>
      </c>
      <c r="Y120" s="87">
        <f>SUM(X120:X120)</f>
        <v>1</v>
      </c>
      <c r="Z120" s="88">
        <f t="shared" si="22"/>
        <v>1</v>
      </c>
      <c r="AA120" s="75">
        <v>1</v>
      </c>
      <c r="AB120" s="76"/>
      <c r="AC120" s="89">
        <f t="shared" si="29"/>
        <v>1</v>
      </c>
      <c r="AD120" s="79"/>
      <c r="AE120" s="89"/>
      <c r="AF120" s="86">
        <f t="shared" si="23"/>
        <v>1</v>
      </c>
      <c r="AG120" s="79"/>
      <c r="AH120" s="90">
        <v>2</v>
      </c>
      <c r="AI120" s="80">
        <f t="shared" si="24"/>
        <v>2</v>
      </c>
      <c r="AJ120" s="91">
        <f t="shared" si="25"/>
        <v>7</v>
      </c>
      <c r="AK120" s="29"/>
      <c r="AL120" s="514"/>
      <c r="AM120" s="358"/>
      <c r="AN120" s="359">
        <v>1178100</v>
      </c>
      <c r="AO120" s="6">
        <v>977901.54</v>
      </c>
      <c r="AP120" s="40"/>
      <c r="AQ120" s="509">
        <v>706570.66</v>
      </c>
      <c r="AR120" s="510"/>
      <c r="AS120" s="506">
        <f t="shared" si="26"/>
        <v>933708</v>
      </c>
      <c r="AT120" s="506">
        <f t="shared" si="27"/>
        <v>912767</v>
      </c>
      <c r="AU120" s="511">
        <v>933708</v>
      </c>
      <c r="AV120" s="508">
        <f t="shared" si="17"/>
        <v>6535956</v>
      </c>
      <c r="AW120" s="890"/>
    </row>
    <row r="121" spans="1:49" ht="24" x14ac:dyDescent="0.2">
      <c r="A121" s="74">
        <v>113</v>
      </c>
      <c r="B121" s="228" t="s">
        <v>276</v>
      </c>
      <c r="C121" s="213" t="s">
        <v>277</v>
      </c>
      <c r="D121" s="213" t="s">
        <v>167</v>
      </c>
      <c r="E121" s="217" t="s">
        <v>38</v>
      </c>
      <c r="F121" s="75"/>
      <c r="G121" s="76"/>
      <c r="H121" s="77">
        <v>1</v>
      </c>
      <c r="I121" s="78">
        <f t="shared" si="28"/>
        <v>1</v>
      </c>
      <c r="J121" s="79"/>
      <c r="K121" s="77"/>
      <c r="L121" s="80">
        <f t="shared" si="18"/>
        <v>0</v>
      </c>
      <c r="M121" s="81"/>
      <c r="N121" s="221"/>
      <c r="O121" s="221"/>
      <c r="P121" s="82">
        <f t="shared" si="19"/>
        <v>0</v>
      </c>
      <c r="Q121" s="81">
        <v>1</v>
      </c>
      <c r="R121" s="221">
        <v>1</v>
      </c>
      <c r="S121" s="215">
        <f t="shared" si="32"/>
        <v>2</v>
      </c>
      <c r="T121" s="83">
        <f t="shared" si="20"/>
        <v>2</v>
      </c>
      <c r="U121" s="84"/>
      <c r="V121" s="85">
        <v>1</v>
      </c>
      <c r="W121" s="86">
        <f t="shared" si="21"/>
        <v>1</v>
      </c>
      <c r="X121" s="81">
        <v>1</v>
      </c>
      <c r="Y121" s="87">
        <f>SUM(X121:X121)</f>
        <v>1</v>
      </c>
      <c r="Z121" s="88">
        <f t="shared" si="22"/>
        <v>1</v>
      </c>
      <c r="AA121" s="75">
        <v>2</v>
      </c>
      <c r="AB121" s="76"/>
      <c r="AC121" s="89">
        <f t="shared" si="29"/>
        <v>2</v>
      </c>
      <c r="AD121" s="79"/>
      <c r="AE121" s="89"/>
      <c r="AF121" s="86">
        <f t="shared" si="23"/>
        <v>2</v>
      </c>
      <c r="AG121" s="79">
        <v>1</v>
      </c>
      <c r="AH121" s="90">
        <v>1</v>
      </c>
      <c r="AI121" s="80">
        <f t="shared" si="24"/>
        <v>2</v>
      </c>
      <c r="AJ121" s="91">
        <f t="shared" si="25"/>
        <v>9</v>
      </c>
      <c r="AK121" s="29"/>
      <c r="AL121" s="514"/>
      <c r="AM121" s="358"/>
      <c r="AN121" s="359">
        <v>1606500</v>
      </c>
      <c r="AO121" s="6">
        <v>977901.54</v>
      </c>
      <c r="AP121" s="40"/>
      <c r="AQ121" s="509">
        <v>1420942.56</v>
      </c>
      <c r="AR121" s="510"/>
      <c r="AS121" s="506">
        <f t="shared" si="26"/>
        <v>1306925</v>
      </c>
      <c r="AT121" s="506">
        <f t="shared" si="27"/>
        <v>1277233</v>
      </c>
      <c r="AU121" s="511">
        <v>1306925</v>
      </c>
      <c r="AV121" s="508">
        <f t="shared" si="17"/>
        <v>11762325</v>
      </c>
      <c r="AW121" s="890"/>
    </row>
    <row r="122" spans="1:49" ht="24" x14ac:dyDescent="0.2">
      <c r="A122" s="74">
        <v>114</v>
      </c>
      <c r="B122" s="228" t="s">
        <v>278</v>
      </c>
      <c r="C122" s="213" t="s">
        <v>279</v>
      </c>
      <c r="D122" s="213" t="s">
        <v>167</v>
      </c>
      <c r="E122" s="217" t="s">
        <v>38</v>
      </c>
      <c r="F122" s="75"/>
      <c r="G122" s="76"/>
      <c r="H122" s="77">
        <v>1</v>
      </c>
      <c r="I122" s="78">
        <f t="shared" si="28"/>
        <v>1</v>
      </c>
      <c r="J122" s="79"/>
      <c r="K122" s="77"/>
      <c r="L122" s="80">
        <f t="shared" si="18"/>
        <v>0</v>
      </c>
      <c r="M122" s="81">
        <v>1</v>
      </c>
      <c r="N122" s="221"/>
      <c r="O122" s="221">
        <f>SUM(M122:N122)</f>
        <v>1</v>
      </c>
      <c r="P122" s="82">
        <f t="shared" si="19"/>
        <v>1</v>
      </c>
      <c r="Q122" s="81">
        <v>1</v>
      </c>
      <c r="R122" s="221">
        <v>1</v>
      </c>
      <c r="S122" s="215">
        <f t="shared" si="32"/>
        <v>2</v>
      </c>
      <c r="T122" s="83">
        <f t="shared" si="20"/>
        <v>2</v>
      </c>
      <c r="U122" s="84"/>
      <c r="V122" s="85">
        <v>1</v>
      </c>
      <c r="W122" s="86">
        <f t="shared" si="21"/>
        <v>1</v>
      </c>
      <c r="X122" s="81"/>
      <c r="Y122" s="87"/>
      <c r="Z122" s="88">
        <f t="shared" si="22"/>
        <v>0</v>
      </c>
      <c r="AA122" s="75">
        <v>2</v>
      </c>
      <c r="AB122" s="76"/>
      <c r="AC122" s="89">
        <f t="shared" si="29"/>
        <v>2</v>
      </c>
      <c r="AD122" s="79"/>
      <c r="AE122" s="89"/>
      <c r="AF122" s="86">
        <f t="shared" si="23"/>
        <v>2</v>
      </c>
      <c r="AG122" s="79">
        <v>1</v>
      </c>
      <c r="AH122" s="90">
        <v>1</v>
      </c>
      <c r="AI122" s="80">
        <f t="shared" si="24"/>
        <v>2</v>
      </c>
      <c r="AJ122" s="91">
        <f t="shared" si="25"/>
        <v>9</v>
      </c>
      <c r="AK122" s="29"/>
      <c r="AL122" s="514"/>
      <c r="AM122" s="358"/>
      <c r="AN122" s="359">
        <v>1338750</v>
      </c>
      <c r="AO122" s="6">
        <v>977901.54</v>
      </c>
      <c r="AP122" s="40"/>
      <c r="AQ122" s="509">
        <v>1430972.75</v>
      </c>
      <c r="AR122" s="510"/>
      <c r="AS122" s="506">
        <f t="shared" si="26"/>
        <v>1232751</v>
      </c>
      <c r="AT122" s="506">
        <f t="shared" si="27"/>
        <v>1215368</v>
      </c>
      <c r="AU122" s="511">
        <v>1232751</v>
      </c>
      <c r="AV122" s="508">
        <f t="shared" si="17"/>
        <v>11094759</v>
      </c>
      <c r="AW122" s="890"/>
    </row>
    <row r="123" spans="1:49" ht="24" x14ac:dyDescent="0.2">
      <c r="A123" s="92">
        <v>115</v>
      </c>
      <c r="B123" s="228" t="s">
        <v>280</v>
      </c>
      <c r="C123" s="213" t="s">
        <v>281</v>
      </c>
      <c r="D123" s="213" t="s">
        <v>41</v>
      </c>
      <c r="E123" s="217" t="s">
        <v>38</v>
      </c>
      <c r="F123" s="75"/>
      <c r="G123" s="76"/>
      <c r="H123" s="77">
        <v>1</v>
      </c>
      <c r="I123" s="78">
        <f t="shared" si="28"/>
        <v>1</v>
      </c>
      <c r="J123" s="79"/>
      <c r="K123" s="77"/>
      <c r="L123" s="80">
        <f t="shared" si="18"/>
        <v>0</v>
      </c>
      <c r="M123" s="81"/>
      <c r="N123" s="221"/>
      <c r="O123" s="221"/>
      <c r="P123" s="82">
        <f t="shared" si="19"/>
        <v>0</v>
      </c>
      <c r="Q123" s="81"/>
      <c r="R123" s="221"/>
      <c r="S123" s="215"/>
      <c r="T123" s="83">
        <f t="shared" si="20"/>
        <v>0</v>
      </c>
      <c r="U123" s="84"/>
      <c r="V123" s="85"/>
      <c r="W123" s="86">
        <f t="shared" si="21"/>
        <v>0</v>
      </c>
      <c r="X123" s="81"/>
      <c r="Y123" s="87"/>
      <c r="Z123" s="88">
        <f t="shared" si="22"/>
        <v>0</v>
      </c>
      <c r="AA123" s="75"/>
      <c r="AB123" s="76"/>
      <c r="AC123" s="89"/>
      <c r="AD123" s="79"/>
      <c r="AE123" s="89"/>
      <c r="AF123" s="86">
        <f t="shared" si="23"/>
        <v>0</v>
      </c>
      <c r="AG123" s="79">
        <v>1</v>
      </c>
      <c r="AH123" s="90">
        <v>1</v>
      </c>
      <c r="AI123" s="80">
        <f t="shared" si="24"/>
        <v>2</v>
      </c>
      <c r="AJ123" s="91">
        <f t="shared" si="25"/>
        <v>3</v>
      </c>
      <c r="AK123" s="29"/>
      <c r="AL123" s="503"/>
      <c r="AM123" s="358"/>
      <c r="AN123" s="359">
        <v>4444650</v>
      </c>
      <c r="AO123" s="6">
        <v>2884845.6</v>
      </c>
      <c r="AP123" s="40"/>
      <c r="AQ123" s="509">
        <v>2570512.9700000002</v>
      </c>
      <c r="AR123" s="512"/>
      <c r="AS123" s="506">
        <f t="shared" si="26"/>
        <v>3206220</v>
      </c>
      <c r="AT123" s="506">
        <f t="shared" si="27"/>
        <v>3122866</v>
      </c>
      <c r="AU123" s="507">
        <v>3122866</v>
      </c>
      <c r="AV123" s="508">
        <f t="shared" si="17"/>
        <v>9368598</v>
      </c>
      <c r="AW123" s="890"/>
    </row>
    <row r="124" spans="1:49" ht="24" x14ac:dyDescent="0.2">
      <c r="A124" s="74">
        <v>116</v>
      </c>
      <c r="B124" s="228" t="s">
        <v>282</v>
      </c>
      <c r="C124" s="213" t="s">
        <v>283</v>
      </c>
      <c r="D124" s="213" t="s">
        <v>167</v>
      </c>
      <c r="E124" s="217" t="s">
        <v>38</v>
      </c>
      <c r="F124" s="75"/>
      <c r="G124" s="76"/>
      <c r="H124" s="77">
        <v>1</v>
      </c>
      <c r="I124" s="78">
        <f t="shared" si="28"/>
        <v>1</v>
      </c>
      <c r="J124" s="79"/>
      <c r="K124" s="77"/>
      <c r="L124" s="80">
        <f t="shared" si="18"/>
        <v>0</v>
      </c>
      <c r="M124" s="81"/>
      <c r="N124" s="221"/>
      <c r="O124" s="221"/>
      <c r="P124" s="82">
        <f t="shared" si="19"/>
        <v>0</v>
      </c>
      <c r="Q124" s="81"/>
      <c r="R124" s="221"/>
      <c r="S124" s="215"/>
      <c r="T124" s="83">
        <f t="shared" si="20"/>
        <v>0</v>
      </c>
      <c r="U124" s="84"/>
      <c r="V124" s="85"/>
      <c r="W124" s="86">
        <f t="shared" si="21"/>
        <v>0</v>
      </c>
      <c r="X124" s="81"/>
      <c r="Y124" s="87"/>
      <c r="Z124" s="88">
        <f t="shared" si="22"/>
        <v>0</v>
      </c>
      <c r="AA124" s="75"/>
      <c r="AB124" s="76"/>
      <c r="AC124" s="89"/>
      <c r="AD124" s="79"/>
      <c r="AE124" s="89"/>
      <c r="AF124" s="86">
        <f t="shared" si="23"/>
        <v>0</v>
      </c>
      <c r="AG124" s="79">
        <v>1</v>
      </c>
      <c r="AH124" s="90"/>
      <c r="AI124" s="80">
        <f t="shared" si="24"/>
        <v>1</v>
      </c>
      <c r="AJ124" s="91">
        <f t="shared" si="25"/>
        <v>2</v>
      </c>
      <c r="AK124" s="29"/>
      <c r="AL124" s="503"/>
      <c r="AM124" s="358"/>
      <c r="AN124" s="359">
        <v>2034900</v>
      </c>
      <c r="AO124" s="20"/>
      <c r="AP124" s="40"/>
      <c r="AQ124" s="504"/>
      <c r="AR124" s="512"/>
      <c r="AS124" s="506">
        <f t="shared" si="26"/>
        <v>2034900</v>
      </c>
      <c r="AT124" s="506">
        <f t="shared" si="27"/>
        <v>2034900</v>
      </c>
      <c r="AU124" s="507">
        <v>2034900</v>
      </c>
      <c r="AV124" s="508">
        <f t="shared" si="17"/>
        <v>4069800</v>
      </c>
      <c r="AW124" s="890"/>
    </row>
    <row r="125" spans="1:49" ht="24" x14ac:dyDescent="0.2">
      <c r="A125" s="74">
        <v>117</v>
      </c>
      <c r="B125" s="228" t="s">
        <v>284</v>
      </c>
      <c r="C125" s="213" t="s">
        <v>285</v>
      </c>
      <c r="D125" s="213" t="s">
        <v>167</v>
      </c>
      <c r="E125" s="217" t="s">
        <v>38</v>
      </c>
      <c r="F125" s="75"/>
      <c r="G125" s="76"/>
      <c r="H125" s="77">
        <v>1</v>
      </c>
      <c r="I125" s="78">
        <f t="shared" si="28"/>
        <v>1</v>
      </c>
      <c r="J125" s="79"/>
      <c r="K125" s="77"/>
      <c r="L125" s="80">
        <f t="shared" si="18"/>
        <v>0</v>
      </c>
      <c r="M125" s="81"/>
      <c r="N125" s="221"/>
      <c r="O125" s="221"/>
      <c r="P125" s="82">
        <f t="shared" si="19"/>
        <v>0</v>
      </c>
      <c r="Q125" s="81"/>
      <c r="R125" s="221"/>
      <c r="S125" s="215"/>
      <c r="T125" s="83">
        <f t="shared" si="20"/>
        <v>0</v>
      </c>
      <c r="U125" s="84"/>
      <c r="V125" s="85"/>
      <c r="W125" s="86">
        <f t="shared" si="21"/>
        <v>0</v>
      </c>
      <c r="X125" s="81"/>
      <c r="Y125" s="87"/>
      <c r="Z125" s="88">
        <f t="shared" si="22"/>
        <v>0</v>
      </c>
      <c r="AA125" s="75"/>
      <c r="AB125" s="76"/>
      <c r="AC125" s="89"/>
      <c r="AD125" s="79"/>
      <c r="AE125" s="89"/>
      <c r="AF125" s="86">
        <f t="shared" si="23"/>
        <v>0</v>
      </c>
      <c r="AG125" s="79">
        <v>1</v>
      </c>
      <c r="AH125" s="90"/>
      <c r="AI125" s="80">
        <f t="shared" si="24"/>
        <v>1</v>
      </c>
      <c r="AJ125" s="91">
        <f t="shared" si="25"/>
        <v>2</v>
      </c>
      <c r="AK125" s="29"/>
      <c r="AL125" s="514"/>
      <c r="AM125" s="358"/>
      <c r="AN125" s="359">
        <v>1338750</v>
      </c>
      <c r="AO125" s="6">
        <v>977901.54</v>
      </c>
      <c r="AP125" s="40"/>
      <c r="AQ125" s="517"/>
      <c r="AR125" s="510"/>
      <c r="AS125" s="506">
        <f t="shared" si="26"/>
        <v>1144188</v>
      </c>
      <c r="AT125" s="506">
        <f t="shared" si="27"/>
        <v>1130222</v>
      </c>
      <c r="AU125" s="511">
        <v>1144188</v>
      </c>
      <c r="AV125" s="508">
        <f t="shared" si="17"/>
        <v>2288376</v>
      </c>
      <c r="AW125" s="890"/>
    </row>
    <row r="126" spans="1:49" ht="24" x14ac:dyDescent="0.2">
      <c r="A126" s="92">
        <v>118</v>
      </c>
      <c r="B126" s="228" t="s">
        <v>286</v>
      </c>
      <c r="C126" s="213" t="s">
        <v>287</v>
      </c>
      <c r="D126" s="213" t="s">
        <v>29</v>
      </c>
      <c r="E126" s="217" t="s">
        <v>30</v>
      </c>
      <c r="F126" s="75"/>
      <c r="G126" s="76"/>
      <c r="H126" s="77">
        <v>1</v>
      </c>
      <c r="I126" s="78">
        <f t="shared" si="28"/>
        <v>1</v>
      </c>
      <c r="J126" s="79"/>
      <c r="K126" s="77"/>
      <c r="L126" s="80">
        <f t="shared" si="18"/>
        <v>0</v>
      </c>
      <c r="M126" s="81"/>
      <c r="N126" s="221">
        <v>1</v>
      </c>
      <c r="O126" s="221">
        <f>SUM(M126:N126)</f>
        <v>1</v>
      </c>
      <c r="P126" s="82">
        <f t="shared" si="19"/>
        <v>1</v>
      </c>
      <c r="Q126" s="81"/>
      <c r="R126" s="221"/>
      <c r="S126" s="215"/>
      <c r="T126" s="83">
        <f t="shared" si="20"/>
        <v>0</v>
      </c>
      <c r="U126" s="84"/>
      <c r="V126" s="85"/>
      <c r="W126" s="86">
        <f t="shared" si="21"/>
        <v>0</v>
      </c>
      <c r="X126" s="81"/>
      <c r="Y126" s="87"/>
      <c r="Z126" s="88">
        <f t="shared" si="22"/>
        <v>0</v>
      </c>
      <c r="AA126" s="75"/>
      <c r="AB126" s="76"/>
      <c r="AC126" s="89"/>
      <c r="AD126" s="79"/>
      <c r="AE126" s="89"/>
      <c r="AF126" s="86">
        <f t="shared" si="23"/>
        <v>0</v>
      </c>
      <c r="AG126" s="79"/>
      <c r="AH126" s="90"/>
      <c r="AI126" s="80">
        <f t="shared" si="24"/>
        <v>0</v>
      </c>
      <c r="AJ126" s="91">
        <f t="shared" si="25"/>
        <v>2</v>
      </c>
      <c r="AK126" s="29">
        <v>120190</v>
      </c>
      <c r="AL126" s="503">
        <v>416500</v>
      </c>
      <c r="AM126" s="358"/>
      <c r="AN126" s="359">
        <v>176120</v>
      </c>
      <c r="AO126" s="20"/>
      <c r="AP126" s="40"/>
      <c r="AQ126" s="504"/>
      <c r="AR126" s="505"/>
      <c r="AS126" s="506">
        <f t="shared" si="26"/>
        <v>206584</v>
      </c>
      <c r="AT126" s="506">
        <f t="shared" si="27"/>
        <v>182937</v>
      </c>
      <c r="AU126" s="507">
        <v>182937</v>
      </c>
      <c r="AV126" s="508">
        <f t="shared" si="17"/>
        <v>365874</v>
      </c>
      <c r="AW126" s="890"/>
    </row>
    <row r="127" spans="1:49" ht="24" x14ac:dyDescent="0.2">
      <c r="A127" s="74">
        <v>119</v>
      </c>
      <c r="B127" s="228" t="s">
        <v>288</v>
      </c>
      <c r="C127" s="213" t="s">
        <v>289</v>
      </c>
      <c r="D127" s="213" t="s">
        <v>29</v>
      </c>
      <c r="E127" s="217" t="s">
        <v>38</v>
      </c>
      <c r="F127" s="75"/>
      <c r="G127" s="76"/>
      <c r="H127" s="77">
        <v>1</v>
      </c>
      <c r="I127" s="78">
        <f t="shared" si="28"/>
        <v>1</v>
      </c>
      <c r="J127" s="79"/>
      <c r="K127" s="77"/>
      <c r="L127" s="80">
        <f t="shared" si="18"/>
        <v>0</v>
      </c>
      <c r="M127" s="81"/>
      <c r="N127" s="221">
        <v>1</v>
      </c>
      <c r="O127" s="221">
        <f>SUM(M127:N127)</f>
        <v>1</v>
      </c>
      <c r="P127" s="82">
        <f t="shared" si="19"/>
        <v>1</v>
      </c>
      <c r="Q127" s="81">
        <v>3</v>
      </c>
      <c r="R127" s="221">
        <v>3</v>
      </c>
      <c r="S127" s="215">
        <f t="shared" ref="S127:S132" si="33">SUM(Q127:R127)</f>
        <v>6</v>
      </c>
      <c r="T127" s="83">
        <f t="shared" si="20"/>
        <v>6</v>
      </c>
      <c r="U127" s="84"/>
      <c r="V127" s="85"/>
      <c r="W127" s="86">
        <f t="shared" si="21"/>
        <v>0</v>
      </c>
      <c r="X127" s="81"/>
      <c r="Y127" s="87"/>
      <c r="Z127" s="88">
        <f t="shared" si="22"/>
        <v>0</v>
      </c>
      <c r="AA127" s="75"/>
      <c r="AB127" s="76"/>
      <c r="AC127" s="89"/>
      <c r="AD127" s="79"/>
      <c r="AE127" s="89"/>
      <c r="AF127" s="86">
        <f t="shared" si="23"/>
        <v>0</v>
      </c>
      <c r="AG127" s="79">
        <v>1</v>
      </c>
      <c r="AH127" s="90"/>
      <c r="AI127" s="80">
        <f t="shared" si="24"/>
        <v>1</v>
      </c>
      <c r="AJ127" s="91">
        <f t="shared" si="25"/>
        <v>9</v>
      </c>
      <c r="AK127" s="29"/>
      <c r="AL127" s="514"/>
      <c r="AM127" s="358"/>
      <c r="AN127" s="359">
        <v>642600</v>
      </c>
      <c r="AO127" s="6">
        <v>353458.56</v>
      </c>
      <c r="AP127" s="40"/>
      <c r="AQ127" s="504"/>
      <c r="AR127" s="505"/>
      <c r="AS127" s="506">
        <f t="shared" si="26"/>
        <v>476584</v>
      </c>
      <c r="AT127" s="506">
        <f t="shared" si="27"/>
        <v>456062</v>
      </c>
      <c r="AU127" s="507">
        <v>456062</v>
      </c>
      <c r="AV127" s="508">
        <f t="shared" si="17"/>
        <v>4104558</v>
      </c>
      <c r="AW127" s="890"/>
    </row>
    <row r="128" spans="1:49" x14ac:dyDescent="0.2">
      <c r="A128" s="74">
        <v>120</v>
      </c>
      <c r="B128" s="228" t="s">
        <v>290</v>
      </c>
      <c r="C128" s="213" t="s">
        <v>291</v>
      </c>
      <c r="D128" s="213" t="s">
        <v>292</v>
      </c>
      <c r="E128" s="217" t="s">
        <v>38</v>
      </c>
      <c r="F128" s="75"/>
      <c r="G128" s="76"/>
      <c r="H128" s="77">
        <v>1</v>
      </c>
      <c r="I128" s="78">
        <f t="shared" si="28"/>
        <v>1</v>
      </c>
      <c r="J128" s="79"/>
      <c r="K128" s="77"/>
      <c r="L128" s="80">
        <f t="shared" si="18"/>
        <v>0</v>
      </c>
      <c r="M128" s="81"/>
      <c r="N128" s="221"/>
      <c r="O128" s="221"/>
      <c r="P128" s="82">
        <f t="shared" si="19"/>
        <v>0</v>
      </c>
      <c r="Q128" s="81"/>
      <c r="R128" s="221">
        <v>1</v>
      </c>
      <c r="S128" s="215">
        <f t="shared" si="33"/>
        <v>1</v>
      </c>
      <c r="T128" s="83">
        <f t="shared" si="20"/>
        <v>1</v>
      </c>
      <c r="U128" s="84"/>
      <c r="V128" s="85"/>
      <c r="W128" s="86">
        <f t="shared" si="21"/>
        <v>0</v>
      </c>
      <c r="X128" s="81"/>
      <c r="Y128" s="87"/>
      <c r="Z128" s="88">
        <f t="shared" si="22"/>
        <v>0</v>
      </c>
      <c r="AA128" s="75"/>
      <c r="AB128" s="76"/>
      <c r="AC128" s="89"/>
      <c r="AD128" s="79"/>
      <c r="AE128" s="89"/>
      <c r="AF128" s="86">
        <f t="shared" si="23"/>
        <v>0</v>
      </c>
      <c r="AG128" s="79">
        <v>1</v>
      </c>
      <c r="AH128" s="90"/>
      <c r="AI128" s="80">
        <f t="shared" si="24"/>
        <v>1</v>
      </c>
      <c r="AJ128" s="91">
        <f t="shared" si="25"/>
        <v>3</v>
      </c>
      <c r="AK128" s="29">
        <v>709142</v>
      </c>
      <c r="AL128" s="514"/>
      <c r="AM128" s="365"/>
      <c r="AN128" s="359">
        <v>694960</v>
      </c>
      <c r="AO128" s="6">
        <v>771691.2</v>
      </c>
      <c r="AP128" s="40"/>
      <c r="AQ128" s="509">
        <v>212862.76</v>
      </c>
      <c r="AR128" s="512">
        <v>798569.28</v>
      </c>
      <c r="AS128" s="506">
        <f t="shared" si="26"/>
        <v>578242</v>
      </c>
      <c r="AT128" s="506">
        <f t="shared" si="27"/>
        <v>495293</v>
      </c>
      <c r="AU128" s="507">
        <v>495293</v>
      </c>
      <c r="AV128" s="508">
        <f t="shared" si="17"/>
        <v>1485879</v>
      </c>
      <c r="AW128" s="890"/>
    </row>
    <row r="129" spans="1:49" ht="24" x14ac:dyDescent="0.2">
      <c r="A129" s="92">
        <v>121</v>
      </c>
      <c r="B129" s="228" t="s">
        <v>293</v>
      </c>
      <c r="C129" s="213" t="s">
        <v>294</v>
      </c>
      <c r="D129" s="213" t="s">
        <v>29</v>
      </c>
      <c r="E129" s="217" t="s">
        <v>30</v>
      </c>
      <c r="F129" s="75"/>
      <c r="G129" s="76"/>
      <c r="H129" s="77">
        <v>1</v>
      </c>
      <c r="I129" s="78">
        <f t="shared" si="28"/>
        <v>1</v>
      </c>
      <c r="J129" s="79"/>
      <c r="K129" s="77"/>
      <c r="L129" s="80">
        <f t="shared" si="18"/>
        <v>0</v>
      </c>
      <c r="M129" s="81"/>
      <c r="N129" s="221">
        <v>1</v>
      </c>
      <c r="O129" s="221">
        <f>SUM(M129:N129)</f>
        <v>1</v>
      </c>
      <c r="P129" s="82">
        <f t="shared" si="19"/>
        <v>1</v>
      </c>
      <c r="Q129" s="81"/>
      <c r="R129" s="221">
        <v>3</v>
      </c>
      <c r="S129" s="215">
        <f t="shared" si="33"/>
        <v>3</v>
      </c>
      <c r="T129" s="83">
        <f t="shared" si="20"/>
        <v>3</v>
      </c>
      <c r="U129" s="84"/>
      <c r="V129" s="85"/>
      <c r="W129" s="86">
        <f t="shared" si="21"/>
        <v>0</v>
      </c>
      <c r="X129" s="81">
        <v>1</v>
      </c>
      <c r="Y129" s="87">
        <f>SUM(X129:X129)</f>
        <v>1</v>
      </c>
      <c r="Z129" s="88">
        <f t="shared" si="22"/>
        <v>1</v>
      </c>
      <c r="AA129" s="75"/>
      <c r="AB129" s="76"/>
      <c r="AC129" s="89"/>
      <c r="AD129" s="79"/>
      <c r="AE129" s="89"/>
      <c r="AF129" s="86">
        <f t="shared" si="23"/>
        <v>0</v>
      </c>
      <c r="AG129" s="79"/>
      <c r="AH129" s="90"/>
      <c r="AI129" s="80">
        <f t="shared" si="24"/>
        <v>0</v>
      </c>
      <c r="AJ129" s="91">
        <f t="shared" si="25"/>
        <v>6</v>
      </c>
      <c r="AK129" s="29"/>
      <c r="AL129" s="503">
        <v>435540</v>
      </c>
      <c r="AM129" s="358"/>
      <c r="AN129" s="359">
        <v>428400</v>
      </c>
      <c r="AO129" s="6">
        <v>217359.45</v>
      </c>
      <c r="AP129" s="40"/>
      <c r="AQ129" s="504"/>
      <c r="AR129" s="505"/>
      <c r="AS129" s="506">
        <f t="shared" si="26"/>
        <v>343573</v>
      </c>
      <c r="AT129" s="506">
        <f t="shared" si="27"/>
        <v>324994</v>
      </c>
      <c r="AU129" s="507">
        <v>324994</v>
      </c>
      <c r="AV129" s="508">
        <f t="shared" si="17"/>
        <v>1949964</v>
      </c>
      <c r="AW129" s="890"/>
    </row>
    <row r="130" spans="1:49" ht="24" x14ac:dyDescent="0.2">
      <c r="A130" s="74">
        <v>122</v>
      </c>
      <c r="B130" s="228" t="s">
        <v>295</v>
      </c>
      <c r="C130" s="213" t="s">
        <v>296</v>
      </c>
      <c r="D130" s="213" t="s">
        <v>37</v>
      </c>
      <c r="E130" s="217" t="s">
        <v>38</v>
      </c>
      <c r="F130" s="75"/>
      <c r="G130" s="76"/>
      <c r="H130" s="77">
        <v>1</v>
      </c>
      <c r="I130" s="78">
        <f t="shared" si="28"/>
        <v>1</v>
      </c>
      <c r="J130" s="79"/>
      <c r="K130" s="77"/>
      <c r="L130" s="80">
        <f t="shared" si="18"/>
        <v>0</v>
      </c>
      <c r="M130" s="81">
        <v>1</v>
      </c>
      <c r="N130" s="221"/>
      <c r="O130" s="221">
        <f>SUM(M130:N130)</f>
        <v>1</v>
      </c>
      <c r="P130" s="82">
        <f t="shared" si="19"/>
        <v>1</v>
      </c>
      <c r="Q130" s="81">
        <v>1</v>
      </c>
      <c r="R130" s="221"/>
      <c r="S130" s="215">
        <f t="shared" si="33"/>
        <v>1</v>
      </c>
      <c r="T130" s="83">
        <f t="shared" si="20"/>
        <v>1</v>
      </c>
      <c r="U130" s="84"/>
      <c r="V130" s="85">
        <v>1</v>
      </c>
      <c r="W130" s="86">
        <f t="shared" si="21"/>
        <v>1</v>
      </c>
      <c r="X130" s="81"/>
      <c r="Y130" s="87"/>
      <c r="Z130" s="88">
        <f t="shared" si="22"/>
        <v>0</v>
      </c>
      <c r="AA130" s="75">
        <v>1</v>
      </c>
      <c r="AB130" s="76"/>
      <c r="AC130" s="89">
        <f t="shared" si="29"/>
        <v>1</v>
      </c>
      <c r="AD130" s="79"/>
      <c r="AE130" s="89"/>
      <c r="AF130" s="86">
        <f t="shared" si="23"/>
        <v>1</v>
      </c>
      <c r="AG130" s="79">
        <v>1</v>
      </c>
      <c r="AH130" s="90"/>
      <c r="AI130" s="80">
        <f t="shared" si="24"/>
        <v>1</v>
      </c>
      <c r="AJ130" s="91">
        <f t="shared" si="25"/>
        <v>6</v>
      </c>
      <c r="AK130" s="29"/>
      <c r="AL130" s="514"/>
      <c r="AM130" s="358"/>
      <c r="AN130" s="359">
        <v>2463300</v>
      </c>
      <c r="AO130" s="6">
        <v>1795967.04</v>
      </c>
      <c r="AP130" s="40"/>
      <c r="AQ130" s="504"/>
      <c r="AR130" s="505"/>
      <c r="AS130" s="506">
        <f t="shared" si="26"/>
        <v>2103332</v>
      </c>
      <c r="AT130" s="506">
        <f t="shared" si="27"/>
        <v>2077355</v>
      </c>
      <c r="AU130" s="511">
        <v>2103332</v>
      </c>
      <c r="AV130" s="508">
        <f t="shared" si="17"/>
        <v>12619992</v>
      </c>
      <c r="AW130" s="890"/>
    </row>
    <row r="131" spans="1:49" x14ac:dyDescent="0.2">
      <c r="A131" s="74">
        <v>123</v>
      </c>
      <c r="B131" s="228" t="s">
        <v>297</v>
      </c>
      <c r="C131" s="213" t="s">
        <v>106</v>
      </c>
      <c r="D131" s="213" t="s">
        <v>167</v>
      </c>
      <c r="E131" s="214" t="s">
        <v>38</v>
      </c>
      <c r="F131" s="75"/>
      <c r="G131" s="76"/>
      <c r="H131" s="77">
        <v>1</v>
      </c>
      <c r="I131" s="78">
        <f t="shared" si="28"/>
        <v>1</v>
      </c>
      <c r="J131" s="79"/>
      <c r="K131" s="77"/>
      <c r="L131" s="80">
        <f t="shared" si="18"/>
        <v>0</v>
      </c>
      <c r="M131" s="81">
        <v>1</v>
      </c>
      <c r="N131" s="221"/>
      <c r="O131" s="221">
        <f>SUM(M131:N131)</f>
        <v>1</v>
      </c>
      <c r="P131" s="82">
        <f t="shared" si="19"/>
        <v>1</v>
      </c>
      <c r="Q131" s="81"/>
      <c r="R131" s="221">
        <v>1</v>
      </c>
      <c r="S131" s="215">
        <f t="shared" si="33"/>
        <v>1</v>
      </c>
      <c r="T131" s="83">
        <f t="shared" si="20"/>
        <v>1</v>
      </c>
      <c r="U131" s="84"/>
      <c r="V131" s="85"/>
      <c r="W131" s="86">
        <f t="shared" si="21"/>
        <v>0</v>
      </c>
      <c r="X131" s="81"/>
      <c r="Y131" s="87"/>
      <c r="Z131" s="88">
        <f t="shared" si="22"/>
        <v>0</v>
      </c>
      <c r="AA131" s="75">
        <v>1</v>
      </c>
      <c r="AB131" s="76"/>
      <c r="AC131" s="89">
        <f t="shared" si="29"/>
        <v>1</v>
      </c>
      <c r="AD131" s="79"/>
      <c r="AE131" s="89"/>
      <c r="AF131" s="86">
        <f t="shared" si="23"/>
        <v>1</v>
      </c>
      <c r="AG131" s="79"/>
      <c r="AH131" s="90"/>
      <c r="AI131" s="80">
        <f t="shared" si="24"/>
        <v>0</v>
      </c>
      <c r="AJ131" s="91">
        <f t="shared" si="25"/>
        <v>4</v>
      </c>
      <c r="AK131" s="29"/>
      <c r="AL131" s="514"/>
      <c r="AM131" s="358"/>
      <c r="AN131" s="359">
        <v>1338750</v>
      </c>
      <c r="AO131" s="6">
        <v>977901.54</v>
      </c>
      <c r="AP131" s="40"/>
      <c r="AQ131" s="504"/>
      <c r="AR131" s="505"/>
      <c r="AS131" s="506">
        <f t="shared" si="26"/>
        <v>1144188</v>
      </c>
      <c r="AT131" s="506">
        <f t="shared" si="27"/>
        <v>1130222</v>
      </c>
      <c r="AU131" s="511">
        <v>1144188</v>
      </c>
      <c r="AV131" s="508">
        <f t="shared" si="17"/>
        <v>4576752</v>
      </c>
      <c r="AW131" s="890"/>
    </row>
    <row r="132" spans="1:49" x14ac:dyDescent="0.2">
      <c r="A132" s="92">
        <v>124</v>
      </c>
      <c r="B132" s="228" t="s">
        <v>298</v>
      </c>
      <c r="C132" s="213" t="s">
        <v>299</v>
      </c>
      <c r="D132" s="213" t="s">
        <v>37</v>
      </c>
      <c r="E132" s="217" t="s">
        <v>38</v>
      </c>
      <c r="F132" s="75"/>
      <c r="G132" s="76"/>
      <c r="H132" s="77">
        <v>2</v>
      </c>
      <c r="I132" s="78">
        <f t="shared" si="28"/>
        <v>2</v>
      </c>
      <c r="J132" s="79"/>
      <c r="K132" s="77"/>
      <c r="L132" s="80">
        <f t="shared" si="18"/>
        <v>0</v>
      </c>
      <c r="M132" s="81"/>
      <c r="N132" s="221"/>
      <c r="O132" s="221"/>
      <c r="P132" s="82">
        <f t="shared" si="19"/>
        <v>0</v>
      </c>
      <c r="Q132" s="81">
        <v>1</v>
      </c>
      <c r="R132" s="221"/>
      <c r="S132" s="215">
        <f t="shared" si="33"/>
        <v>1</v>
      </c>
      <c r="T132" s="83">
        <f t="shared" si="20"/>
        <v>1</v>
      </c>
      <c r="U132" s="84"/>
      <c r="V132" s="85"/>
      <c r="W132" s="86">
        <f t="shared" si="21"/>
        <v>0</v>
      </c>
      <c r="X132" s="81"/>
      <c r="Y132" s="87"/>
      <c r="Z132" s="88">
        <f t="shared" si="22"/>
        <v>0</v>
      </c>
      <c r="AA132" s="75"/>
      <c r="AB132" s="76">
        <v>1</v>
      </c>
      <c r="AC132" s="89">
        <f t="shared" si="29"/>
        <v>1</v>
      </c>
      <c r="AD132" s="79"/>
      <c r="AE132" s="89"/>
      <c r="AF132" s="86">
        <f t="shared" si="23"/>
        <v>1</v>
      </c>
      <c r="AG132" s="79"/>
      <c r="AH132" s="90"/>
      <c r="AI132" s="80">
        <f t="shared" si="24"/>
        <v>0</v>
      </c>
      <c r="AJ132" s="91">
        <f t="shared" si="25"/>
        <v>4</v>
      </c>
      <c r="AK132" s="29"/>
      <c r="AL132" s="503"/>
      <c r="AM132" s="358"/>
      <c r="AN132" s="359">
        <v>2463300</v>
      </c>
      <c r="AO132" s="6">
        <v>1795967.04</v>
      </c>
      <c r="AP132" s="40"/>
      <c r="AQ132" s="509">
        <v>2612305.4</v>
      </c>
      <c r="AR132" s="510"/>
      <c r="AS132" s="506">
        <f t="shared" si="26"/>
        <v>2260892</v>
      </c>
      <c r="AT132" s="506">
        <f t="shared" si="27"/>
        <v>2229545</v>
      </c>
      <c r="AU132" s="511">
        <v>2260892</v>
      </c>
      <c r="AV132" s="508">
        <f t="shared" si="17"/>
        <v>9043568</v>
      </c>
      <c r="AW132" s="890"/>
    </row>
    <row r="133" spans="1:49" ht="24" x14ac:dyDescent="0.2">
      <c r="A133" s="74">
        <v>125</v>
      </c>
      <c r="B133" s="228" t="s">
        <v>300</v>
      </c>
      <c r="C133" s="213" t="s">
        <v>301</v>
      </c>
      <c r="D133" s="213" t="s">
        <v>167</v>
      </c>
      <c r="E133" s="217" t="s">
        <v>38</v>
      </c>
      <c r="F133" s="75"/>
      <c r="G133" s="76"/>
      <c r="H133" s="77">
        <v>1</v>
      </c>
      <c r="I133" s="78">
        <f t="shared" si="28"/>
        <v>1</v>
      </c>
      <c r="J133" s="79"/>
      <c r="K133" s="77"/>
      <c r="L133" s="80">
        <f t="shared" si="18"/>
        <v>0</v>
      </c>
      <c r="M133" s="81"/>
      <c r="N133" s="221"/>
      <c r="O133" s="221"/>
      <c r="P133" s="82">
        <f t="shared" si="19"/>
        <v>0</v>
      </c>
      <c r="Q133" s="81"/>
      <c r="R133" s="221"/>
      <c r="S133" s="215"/>
      <c r="T133" s="83">
        <f t="shared" si="20"/>
        <v>0</v>
      </c>
      <c r="U133" s="84"/>
      <c r="V133" s="85"/>
      <c r="W133" s="86">
        <f t="shared" si="21"/>
        <v>0</v>
      </c>
      <c r="X133" s="81"/>
      <c r="Y133" s="87"/>
      <c r="Z133" s="88">
        <f t="shared" si="22"/>
        <v>0</v>
      </c>
      <c r="AA133" s="75"/>
      <c r="AB133" s="76"/>
      <c r="AC133" s="89"/>
      <c r="AD133" s="79"/>
      <c r="AE133" s="89"/>
      <c r="AF133" s="86">
        <f t="shared" si="23"/>
        <v>0</v>
      </c>
      <c r="AG133" s="79"/>
      <c r="AH133" s="90"/>
      <c r="AI133" s="80">
        <f t="shared" si="24"/>
        <v>0</v>
      </c>
      <c r="AJ133" s="91">
        <f t="shared" si="25"/>
        <v>1</v>
      </c>
      <c r="AK133" s="29"/>
      <c r="AL133" s="514"/>
      <c r="AM133" s="358"/>
      <c r="AN133" s="359">
        <v>1392300</v>
      </c>
      <c r="AO133" s="6">
        <v>1034299.21</v>
      </c>
      <c r="AP133" s="40"/>
      <c r="AQ133" s="517"/>
      <c r="AR133" s="510"/>
      <c r="AS133" s="506">
        <f t="shared" si="26"/>
        <v>1200023</v>
      </c>
      <c r="AT133" s="506">
        <f t="shared" si="27"/>
        <v>1186891</v>
      </c>
      <c r="AU133" s="511">
        <v>1200023</v>
      </c>
      <c r="AV133" s="508">
        <f t="shared" si="17"/>
        <v>1200023</v>
      </c>
      <c r="AW133" s="890"/>
    </row>
    <row r="134" spans="1:49" ht="24" x14ac:dyDescent="0.2">
      <c r="A134" s="74">
        <v>126</v>
      </c>
      <c r="B134" s="228" t="s">
        <v>302</v>
      </c>
      <c r="C134" s="213" t="s">
        <v>303</v>
      </c>
      <c r="D134" s="213" t="s">
        <v>29</v>
      </c>
      <c r="E134" s="217" t="s">
        <v>30</v>
      </c>
      <c r="F134" s="75"/>
      <c r="G134" s="76"/>
      <c r="H134" s="77">
        <v>1</v>
      </c>
      <c r="I134" s="78">
        <f t="shared" si="28"/>
        <v>1</v>
      </c>
      <c r="J134" s="79"/>
      <c r="K134" s="77">
        <v>1</v>
      </c>
      <c r="L134" s="80">
        <f t="shared" si="18"/>
        <v>1</v>
      </c>
      <c r="M134" s="81"/>
      <c r="N134" s="221">
        <v>1</v>
      </c>
      <c r="O134" s="221">
        <f>SUM(M134:N134)</f>
        <v>1</v>
      </c>
      <c r="P134" s="82">
        <f t="shared" si="19"/>
        <v>1</v>
      </c>
      <c r="Q134" s="81"/>
      <c r="R134" s="221"/>
      <c r="S134" s="215"/>
      <c r="T134" s="83">
        <f t="shared" si="20"/>
        <v>0</v>
      </c>
      <c r="U134" s="84"/>
      <c r="V134" s="85"/>
      <c r="W134" s="86">
        <f t="shared" si="21"/>
        <v>0</v>
      </c>
      <c r="X134" s="81"/>
      <c r="Y134" s="87"/>
      <c r="Z134" s="88">
        <f t="shared" si="22"/>
        <v>0</v>
      </c>
      <c r="AA134" s="75"/>
      <c r="AB134" s="76"/>
      <c r="AC134" s="89"/>
      <c r="AD134" s="79"/>
      <c r="AE134" s="89"/>
      <c r="AF134" s="86">
        <f t="shared" si="23"/>
        <v>0</v>
      </c>
      <c r="AG134" s="79"/>
      <c r="AH134" s="90"/>
      <c r="AI134" s="80">
        <f t="shared" si="24"/>
        <v>0</v>
      </c>
      <c r="AJ134" s="91">
        <f t="shared" si="25"/>
        <v>3</v>
      </c>
      <c r="AK134" s="29"/>
      <c r="AL134" s="503">
        <v>892500</v>
      </c>
      <c r="AM134" s="358"/>
      <c r="AN134" s="359">
        <v>462910</v>
      </c>
      <c r="AO134" s="20"/>
      <c r="AP134" s="40"/>
      <c r="AQ134" s="504"/>
      <c r="AR134" s="505"/>
      <c r="AS134" s="506">
        <f t="shared" si="26"/>
        <v>642765</v>
      </c>
      <c r="AT134" s="506">
        <f t="shared" si="27"/>
        <v>609627</v>
      </c>
      <c r="AU134" s="511">
        <v>609627</v>
      </c>
      <c r="AV134" s="508">
        <f t="shared" si="17"/>
        <v>1828881</v>
      </c>
      <c r="AW134" s="890"/>
    </row>
    <row r="135" spans="1:49" ht="24" x14ac:dyDescent="0.2">
      <c r="A135" s="92">
        <v>127</v>
      </c>
      <c r="B135" s="228" t="s">
        <v>304</v>
      </c>
      <c r="C135" s="213" t="s">
        <v>711</v>
      </c>
      <c r="D135" s="213" t="s">
        <v>167</v>
      </c>
      <c r="E135" s="217" t="s">
        <v>38</v>
      </c>
      <c r="F135" s="75"/>
      <c r="G135" s="76"/>
      <c r="H135" s="77">
        <v>1</v>
      </c>
      <c r="I135" s="78">
        <f t="shared" si="28"/>
        <v>1</v>
      </c>
      <c r="J135" s="79"/>
      <c r="K135" s="77"/>
      <c r="L135" s="80">
        <f t="shared" si="18"/>
        <v>0</v>
      </c>
      <c r="M135" s="81">
        <v>1</v>
      </c>
      <c r="N135" s="221"/>
      <c r="O135" s="221">
        <f>SUM(M135:N135)</f>
        <v>1</v>
      </c>
      <c r="P135" s="82">
        <f t="shared" si="19"/>
        <v>1</v>
      </c>
      <c r="Q135" s="81">
        <v>2</v>
      </c>
      <c r="R135" s="221">
        <v>2</v>
      </c>
      <c r="S135" s="215">
        <f>SUM(Q135:R135)</f>
        <v>4</v>
      </c>
      <c r="T135" s="83">
        <f t="shared" si="20"/>
        <v>4</v>
      </c>
      <c r="U135" s="84"/>
      <c r="V135" s="85"/>
      <c r="W135" s="86">
        <f t="shared" si="21"/>
        <v>0</v>
      </c>
      <c r="X135" s="81"/>
      <c r="Y135" s="87"/>
      <c r="Z135" s="88">
        <f t="shared" si="22"/>
        <v>0</v>
      </c>
      <c r="AA135" s="75">
        <v>1</v>
      </c>
      <c r="AB135" s="76"/>
      <c r="AC135" s="89">
        <f t="shared" si="29"/>
        <v>1</v>
      </c>
      <c r="AD135" s="79"/>
      <c r="AE135" s="89"/>
      <c r="AF135" s="86">
        <f t="shared" si="23"/>
        <v>1</v>
      </c>
      <c r="AG135" s="79">
        <v>2</v>
      </c>
      <c r="AH135" s="90"/>
      <c r="AI135" s="80">
        <f t="shared" si="24"/>
        <v>2</v>
      </c>
      <c r="AJ135" s="91">
        <f t="shared" si="25"/>
        <v>9</v>
      </c>
      <c r="AK135" s="29"/>
      <c r="AL135" s="514"/>
      <c r="AM135" s="358"/>
      <c r="AN135" s="359">
        <v>1338750</v>
      </c>
      <c r="AO135" s="6">
        <v>977901.54</v>
      </c>
      <c r="AP135" s="40"/>
      <c r="AQ135" s="509">
        <v>1834966.22</v>
      </c>
      <c r="AR135" s="510"/>
      <c r="AS135" s="506">
        <f t="shared" si="26"/>
        <v>1339289</v>
      </c>
      <c r="AT135" s="506">
        <f t="shared" si="27"/>
        <v>1296158</v>
      </c>
      <c r="AU135" s="511">
        <v>1296158</v>
      </c>
      <c r="AV135" s="508">
        <f t="shared" si="17"/>
        <v>11665422</v>
      </c>
      <c r="AW135" s="890"/>
    </row>
    <row r="136" spans="1:49" x14ac:dyDescent="0.2">
      <c r="A136" s="74">
        <v>128</v>
      </c>
      <c r="B136" s="228" t="s">
        <v>305</v>
      </c>
      <c r="C136" s="213" t="s">
        <v>306</v>
      </c>
      <c r="D136" s="213" t="s">
        <v>167</v>
      </c>
      <c r="E136" s="217" t="s">
        <v>38</v>
      </c>
      <c r="F136" s="75"/>
      <c r="G136" s="76"/>
      <c r="H136" s="77">
        <v>1</v>
      </c>
      <c r="I136" s="78">
        <f t="shared" si="28"/>
        <v>1</v>
      </c>
      <c r="J136" s="79"/>
      <c r="K136" s="77"/>
      <c r="L136" s="80">
        <f t="shared" si="18"/>
        <v>0</v>
      </c>
      <c r="M136" s="81"/>
      <c r="N136" s="221"/>
      <c r="O136" s="221"/>
      <c r="P136" s="82">
        <f t="shared" si="19"/>
        <v>0</v>
      </c>
      <c r="Q136" s="81">
        <v>1</v>
      </c>
      <c r="R136" s="221">
        <v>1</v>
      </c>
      <c r="S136" s="215">
        <f>SUM(Q136:R136)</f>
        <v>2</v>
      </c>
      <c r="T136" s="83">
        <f t="shared" si="20"/>
        <v>2</v>
      </c>
      <c r="U136" s="84"/>
      <c r="V136" s="85"/>
      <c r="W136" s="86">
        <f t="shared" si="21"/>
        <v>0</v>
      </c>
      <c r="X136" s="81">
        <v>1</v>
      </c>
      <c r="Y136" s="87">
        <f>SUM(X136:X136)</f>
        <v>1</v>
      </c>
      <c r="Z136" s="88">
        <f t="shared" si="22"/>
        <v>1</v>
      </c>
      <c r="AA136" s="75"/>
      <c r="AB136" s="76"/>
      <c r="AC136" s="89"/>
      <c r="AD136" s="79"/>
      <c r="AE136" s="89"/>
      <c r="AF136" s="86">
        <f t="shared" si="23"/>
        <v>0</v>
      </c>
      <c r="AG136" s="79"/>
      <c r="AH136" s="90">
        <v>2</v>
      </c>
      <c r="AI136" s="80">
        <f t="shared" si="24"/>
        <v>2</v>
      </c>
      <c r="AJ136" s="91">
        <f t="shared" si="25"/>
        <v>6</v>
      </c>
      <c r="AK136" s="29"/>
      <c r="AL136" s="503"/>
      <c r="AM136" s="358"/>
      <c r="AN136" s="359">
        <v>749700</v>
      </c>
      <c r="AO136" s="6">
        <v>486178.07</v>
      </c>
      <c r="AP136" s="40"/>
      <c r="AQ136" s="509">
        <v>641931.69999999995</v>
      </c>
      <c r="AR136" s="510"/>
      <c r="AS136" s="506">
        <f t="shared" si="26"/>
        <v>616203</v>
      </c>
      <c r="AT136" s="506">
        <f t="shared" si="27"/>
        <v>606241</v>
      </c>
      <c r="AU136" s="511">
        <v>616203</v>
      </c>
      <c r="AV136" s="508">
        <f t="shared" si="17"/>
        <v>3697218</v>
      </c>
      <c r="AW136" s="890"/>
    </row>
    <row r="137" spans="1:49" ht="36" x14ac:dyDescent="0.2">
      <c r="A137" s="74">
        <v>129</v>
      </c>
      <c r="B137" s="228" t="s">
        <v>307</v>
      </c>
      <c r="C137" s="213" t="s">
        <v>308</v>
      </c>
      <c r="D137" s="213" t="s">
        <v>29</v>
      </c>
      <c r="E137" s="217" t="s">
        <v>30</v>
      </c>
      <c r="F137" s="75"/>
      <c r="G137" s="76"/>
      <c r="H137" s="77">
        <v>1</v>
      </c>
      <c r="I137" s="78">
        <f t="shared" si="28"/>
        <v>1</v>
      </c>
      <c r="J137" s="79"/>
      <c r="K137" s="77"/>
      <c r="L137" s="80">
        <f t="shared" si="18"/>
        <v>0</v>
      </c>
      <c r="M137" s="81"/>
      <c r="N137" s="221">
        <v>1</v>
      </c>
      <c r="O137" s="221">
        <f>SUM(M137:N137)</f>
        <v>1</v>
      </c>
      <c r="P137" s="82">
        <f t="shared" si="19"/>
        <v>1</v>
      </c>
      <c r="Q137" s="81">
        <v>3</v>
      </c>
      <c r="R137" s="221">
        <v>3</v>
      </c>
      <c r="S137" s="215">
        <f>SUM(Q137:R137)</f>
        <v>6</v>
      </c>
      <c r="T137" s="83">
        <f t="shared" si="20"/>
        <v>6</v>
      </c>
      <c r="U137" s="84"/>
      <c r="V137" s="85"/>
      <c r="W137" s="86">
        <f t="shared" si="21"/>
        <v>0</v>
      </c>
      <c r="X137" s="81"/>
      <c r="Y137" s="87"/>
      <c r="Z137" s="88">
        <f t="shared" si="22"/>
        <v>0</v>
      </c>
      <c r="AA137" s="75">
        <v>3</v>
      </c>
      <c r="AB137" s="76"/>
      <c r="AC137" s="89">
        <f t="shared" si="29"/>
        <v>3</v>
      </c>
      <c r="AD137" s="79"/>
      <c r="AE137" s="89"/>
      <c r="AF137" s="86">
        <f t="shared" si="23"/>
        <v>3</v>
      </c>
      <c r="AG137" s="79"/>
      <c r="AH137" s="90"/>
      <c r="AI137" s="80">
        <f t="shared" si="24"/>
        <v>0</v>
      </c>
      <c r="AJ137" s="91">
        <f t="shared" si="25"/>
        <v>11</v>
      </c>
      <c r="AK137" s="29"/>
      <c r="AL137" s="503"/>
      <c r="AM137" s="358"/>
      <c r="AN137" s="359">
        <v>2891700</v>
      </c>
      <c r="AO137" s="6">
        <v>2137211.44</v>
      </c>
      <c r="AP137" s="40"/>
      <c r="AQ137" s="517"/>
      <c r="AR137" s="512">
        <v>3979866.57</v>
      </c>
      <c r="AS137" s="506">
        <f t="shared" si="26"/>
        <v>2908192</v>
      </c>
      <c r="AT137" s="506">
        <f t="shared" si="27"/>
        <v>2816950</v>
      </c>
      <c r="AU137" s="511">
        <v>2816950</v>
      </c>
      <c r="AV137" s="508">
        <f t="shared" ref="AV137:AV212" si="34">AU137*AJ137</f>
        <v>30986450</v>
      </c>
      <c r="AW137" s="890"/>
    </row>
    <row r="138" spans="1:49" ht="24" x14ac:dyDescent="0.2">
      <c r="A138" s="92">
        <v>130</v>
      </c>
      <c r="B138" s="228" t="s">
        <v>309</v>
      </c>
      <c r="C138" s="213" t="s">
        <v>310</v>
      </c>
      <c r="D138" s="213" t="s">
        <v>311</v>
      </c>
      <c r="E138" s="217" t="s">
        <v>38</v>
      </c>
      <c r="F138" s="75"/>
      <c r="G138" s="76"/>
      <c r="H138" s="77">
        <v>1</v>
      </c>
      <c r="I138" s="78">
        <f t="shared" si="28"/>
        <v>1</v>
      </c>
      <c r="J138" s="79"/>
      <c r="K138" s="77"/>
      <c r="L138" s="80">
        <f t="shared" ref="L138:L213" si="35">SUM(J138:K138)</f>
        <v>0</v>
      </c>
      <c r="M138" s="81"/>
      <c r="N138" s="221"/>
      <c r="O138" s="221"/>
      <c r="P138" s="82">
        <f t="shared" ref="P138:P213" si="36">SUM(M138:N138)</f>
        <v>0</v>
      </c>
      <c r="Q138" s="81"/>
      <c r="R138" s="221"/>
      <c r="S138" s="215"/>
      <c r="T138" s="83">
        <f t="shared" ref="T138:T213" si="37">SUM(Q138:R138)</f>
        <v>0</v>
      </c>
      <c r="U138" s="84"/>
      <c r="V138" s="85"/>
      <c r="W138" s="86">
        <f t="shared" ref="W138:W213" si="38">SUM(U138:V138)</f>
        <v>0</v>
      </c>
      <c r="X138" s="81"/>
      <c r="Y138" s="87"/>
      <c r="Z138" s="88">
        <f t="shared" ref="Z138:Z213" si="39">Y138</f>
        <v>0</v>
      </c>
      <c r="AA138" s="75"/>
      <c r="AB138" s="76"/>
      <c r="AC138" s="89"/>
      <c r="AD138" s="79"/>
      <c r="AE138" s="89"/>
      <c r="AF138" s="86">
        <f t="shared" ref="AF138:AF213" si="40">AC138+AE138</f>
        <v>0</v>
      </c>
      <c r="AG138" s="79"/>
      <c r="AH138" s="90"/>
      <c r="AI138" s="80">
        <f t="shared" ref="AI138:AI213" si="41">SUM(AG138:AH138)</f>
        <v>0</v>
      </c>
      <c r="AJ138" s="91">
        <f t="shared" ref="AJ138:AJ213" si="42">AI138+AF138+Z138+W138+T138+P138+L138+I138</f>
        <v>1</v>
      </c>
      <c r="AK138" s="29"/>
      <c r="AL138" s="514"/>
      <c r="AM138" s="358"/>
      <c r="AN138" s="359">
        <v>1713600</v>
      </c>
      <c r="AO138" s="6">
        <v>1219951.1100000001</v>
      </c>
      <c r="AP138" s="40"/>
      <c r="AQ138" s="509">
        <v>1288878.49</v>
      </c>
      <c r="AR138" s="512"/>
      <c r="AS138" s="506">
        <f t="shared" ref="AS138:AS213" si="43">ROUND(GEOMEAN(AK138:AR138),0)</f>
        <v>1391515</v>
      </c>
      <c r="AT138" s="506">
        <f t="shared" ref="AT138:AT213" si="44">ROUND(HARMEAN(AK138:AR138),0)</f>
        <v>1376690</v>
      </c>
      <c r="AU138" s="511">
        <v>1391515</v>
      </c>
      <c r="AV138" s="508">
        <f t="shared" si="34"/>
        <v>1391515</v>
      </c>
      <c r="AW138" s="890"/>
    </row>
    <row r="139" spans="1:49" x14ac:dyDescent="0.2">
      <c r="A139" s="74">
        <v>131</v>
      </c>
      <c r="B139" s="228" t="s">
        <v>312</v>
      </c>
      <c r="C139" s="213" t="s">
        <v>313</v>
      </c>
      <c r="D139" s="213" t="s">
        <v>37</v>
      </c>
      <c r="E139" s="217" t="s">
        <v>38</v>
      </c>
      <c r="F139" s="75">
        <v>1</v>
      </c>
      <c r="G139" s="76"/>
      <c r="H139" s="77">
        <v>1</v>
      </c>
      <c r="I139" s="78">
        <f t="shared" ref="I139:I214" si="45">SUM(F139:H139)</f>
        <v>2</v>
      </c>
      <c r="J139" s="79"/>
      <c r="K139" s="77"/>
      <c r="L139" s="80">
        <f t="shared" si="35"/>
        <v>0</v>
      </c>
      <c r="M139" s="81">
        <v>1</v>
      </c>
      <c r="N139" s="221"/>
      <c r="O139" s="221">
        <f>SUM(M139:N139)</f>
        <v>1</v>
      </c>
      <c r="P139" s="82">
        <f t="shared" si="36"/>
        <v>1</v>
      </c>
      <c r="Q139" s="81">
        <v>2</v>
      </c>
      <c r="R139" s="221">
        <v>1</v>
      </c>
      <c r="S139" s="215">
        <f>SUM(Q139:R139)</f>
        <v>3</v>
      </c>
      <c r="T139" s="83">
        <f t="shared" si="37"/>
        <v>3</v>
      </c>
      <c r="U139" s="84"/>
      <c r="V139" s="85">
        <v>1</v>
      </c>
      <c r="W139" s="86">
        <f t="shared" si="38"/>
        <v>1</v>
      </c>
      <c r="X139" s="81">
        <v>1</v>
      </c>
      <c r="Y139" s="87">
        <f>SUM(X139:X139)</f>
        <v>1</v>
      </c>
      <c r="Z139" s="88">
        <f t="shared" si="39"/>
        <v>1</v>
      </c>
      <c r="AA139" s="75">
        <v>1</v>
      </c>
      <c r="AB139" s="76"/>
      <c r="AC139" s="89">
        <f t="shared" ref="AC139:AC211" si="46">SUM(AA139:AB139)</f>
        <v>1</v>
      </c>
      <c r="AD139" s="79"/>
      <c r="AE139" s="89"/>
      <c r="AF139" s="86">
        <f t="shared" si="40"/>
        <v>1</v>
      </c>
      <c r="AG139" s="79">
        <v>1</v>
      </c>
      <c r="AH139" s="90"/>
      <c r="AI139" s="80">
        <f t="shared" si="41"/>
        <v>1</v>
      </c>
      <c r="AJ139" s="91">
        <f t="shared" si="42"/>
        <v>10</v>
      </c>
      <c r="AK139" s="29"/>
      <c r="AL139" s="514"/>
      <c r="AM139" s="358"/>
      <c r="AN139" s="368"/>
      <c r="AO139" s="6">
        <v>2724228.92</v>
      </c>
      <c r="AP139" s="40"/>
      <c r="AQ139" s="509">
        <v>1084374.21</v>
      </c>
      <c r="AR139" s="512">
        <v>2384582.27</v>
      </c>
      <c r="AS139" s="506">
        <f t="shared" si="43"/>
        <v>1916954</v>
      </c>
      <c r="AT139" s="506">
        <f t="shared" si="44"/>
        <v>1755795</v>
      </c>
      <c r="AU139" s="507">
        <v>1755795</v>
      </c>
      <c r="AV139" s="508">
        <f t="shared" si="34"/>
        <v>17557950</v>
      </c>
      <c r="AW139" s="890"/>
    </row>
    <row r="140" spans="1:49" ht="24" x14ac:dyDescent="0.2">
      <c r="A140" s="74">
        <v>132</v>
      </c>
      <c r="B140" s="228" t="s">
        <v>314</v>
      </c>
      <c r="C140" s="213" t="s">
        <v>315</v>
      </c>
      <c r="D140" s="213" t="s">
        <v>29</v>
      </c>
      <c r="E140" s="217" t="s">
        <v>30</v>
      </c>
      <c r="F140" s="75"/>
      <c r="G140" s="76"/>
      <c r="H140" s="77">
        <v>1</v>
      </c>
      <c r="I140" s="78">
        <f t="shared" si="45"/>
        <v>1</v>
      </c>
      <c r="J140" s="79"/>
      <c r="K140" s="77"/>
      <c r="L140" s="80">
        <f t="shared" si="35"/>
        <v>0</v>
      </c>
      <c r="M140" s="81"/>
      <c r="N140" s="221">
        <v>1</v>
      </c>
      <c r="O140" s="221">
        <f>SUM(M140:N140)</f>
        <v>1</v>
      </c>
      <c r="P140" s="82">
        <f t="shared" si="36"/>
        <v>1</v>
      </c>
      <c r="Q140" s="81"/>
      <c r="R140" s="221"/>
      <c r="S140" s="215"/>
      <c r="T140" s="83">
        <f t="shared" si="37"/>
        <v>0</v>
      </c>
      <c r="U140" s="84"/>
      <c r="V140" s="85"/>
      <c r="W140" s="86">
        <f t="shared" si="38"/>
        <v>0</v>
      </c>
      <c r="X140" s="81"/>
      <c r="Y140" s="87"/>
      <c r="Z140" s="88">
        <f t="shared" si="39"/>
        <v>0</v>
      </c>
      <c r="AA140" s="75"/>
      <c r="AB140" s="76"/>
      <c r="AC140" s="89"/>
      <c r="AD140" s="79"/>
      <c r="AE140" s="89"/>
      <c r="AF140" s="86">
        <f t="shared" si="40"/>
        <v>0</v>
      </c>
      <c r="AG140" s="79"/>
      <c r="AH140" s="90"/>
      <c r="AI140" s="80">
        <f t="shared" si="41"/>
        <v>0</v>
      </c>
      <c r="AJ140" s="91">
        <f t="shared" si="42"/>
        <v>2</v>
      </c>
      <c r="AK140" s="29"/>
      <c r="AL140" s="503">
        <v>1403010</v>
      </c>
      <c r="AM140" s="358"/>
      <c r="AN140" s="368"/>
      <c r="AO140" s="20"/>
      <c r="AP140" s="40"/>
      <c r="AQ140" s="504"/>
      <c r="AR140" s="505"/>
      <c r="AS140" s="506">
        <f t="shared" si="43"/>
        <v>1403010</v>
      </c>
      <c r="AT140" s="506">
        <f t="shared" si="44"/>
        <v>1403010</v>
      </c>
      <c r="AU140" s="507">
        <v>1403010</v>
      </c>
      <c r="AV140" s="508">
        <f t="shared" si="34"/>
        <v>2806020</v>
      </c>
      <c r="AW140" s="890"/>
    </row>
    <row r="141" spans="1:49" ht="24" x14ac:dyDescent="0.2">
      <c r="A141" s="92">
        <v>133</v>
      </c>
      <c r="B141" s="228" t="s">
        <v>316</v>
      </c>
      <c r="C141" s="213" t="s">
        <v>317</v>
      </c>
      <c r="D141" s="213" t="s">
        <v>29</v>
      </c>
      <c r="E141" s="217" t="s">
        <v>30</v>
      </c>
      <c r="F141" s="75"/>
      <c r="G141" s="76"/>
      <c r="H141" s="77">
        <v>1</v>
      </c>
      <c r="I141" s="78">
        <f t="shared" si="45"/>
        <v>1</v>
      </c>
      <c r="J141" s="79"/>
      <c r="K141" s="77"/>
      <c r="L141" s="80">
        <f t="shared" si="35"/>
        <v>0</v>
      </c>
      <c r="M141" s="81"/>
      <c r="N141" s="221">
        <v>1</v>
      </c>
      <c r="O141" s="221">
        <f>SUM(M141:N141)</f>
        <v>1</v>
      </c>
      <c r="P141" s="82">
        <f t="shared" si="36"/>
        <v>1</v>
      </c>
      <c r="Q141" s="81"/>
      <c r="R141" s="221"/>
      <c r="S141" s="215"/>
      <c r="T141" s="83">
        <f t="shared" si="37"/>
        <v>0</v>
      </c>
      <c r="U141" s="84"/>
      <c r="V141" s="85"/>
      <c r="W141" s="86">
        <f t="shared" si="38"/>
        <v>0</v>
      </c>
      <c r="X141" s="81"/>
      <c r="Y141" s="87"/>
      <c r="Z141" s="88">
        <f t="shared" si="39"/>
        <v>0</v>
      </c>
      <c r="AA141" s="75"/>
      <c r="AB141" s="76"/>
      <c r="AC141" s="89"/>
      <c r="AD141" s="79"/>
      <c r="AE141" s="89"/>
      <c r="AF141" s="86">
        <f t="shared" si="40"/>
        <v>0</v>
      </c>
      <c r="AG141" s="79"/>
      <c r="AH141" s="90">
        <v>1</v>
      </c>
      <c r="AI141" s="80">
        <f t="shared" si="41"/>
        <v>1</v>
      </c>
      <c r="AJ141" s="91">
        <f t="shared" si="42"/>
        <v>3</v>
      </c>
      <c r="AK141" s="29"/>
      <c r="AL141" s="503">
        <v>2163420</v>
      </c>
      <c r="AM141" s="358"/>
      <c r="AN141" s="368"/>
      <c r="AO141" s="20"/>
      <c r="AP141" s="40"/>
      <c r="AQ141" s="504"/>
      <c r="AR141" s="505"/>
      <c r="AS141" s="506">
        <f t="shared" si="43"/>
        <v>2163420</v>
      </c>
      <c r="AT141" s="506">
        <f t="shared" si="44"/>
        <v>2163420</v>
      </c>
      <c r="AU141" s="507">
        <v>2163420</v>
      </c>
      <c r="AV141" s="508">
        <f t="shared" si="34"/>
        <v>6490260</v>
      </c>
      <c r="AW141" s="890"/>
    </row>
    <row r="142" spans="1:49" ht="24" x14ac:dyDescent="0.2">
      <c r="A142" s="74">
        <v>134</v>
      </c>
      <c r="B142" s="228" t="s">
        <v>318</v>
      </c>
      <c r="C142" s="213" t="s">
        <v>319</v>
      </c>
      <c r="D142" s="213" t="s">
        <v>320</v>
      </c>
      <c r="E142" s="217" t="s">
        <v>38</v>
      </c>
      <c r="F142" s="75"/>
      <c r="G142" s="76"/>
      <c r="H142" s="77">
        <v>1</v>
      </c>
      <c r="I142" s="78">
        <f t="shared" si="45"/>
        <v>1</v>
      </c>
      <c r="J142" s="79"/>
      <c r="K142" s="77">
        <v>1</v>
      </c>
      <c r="L142" s="80">
        <f t="shared" si="35"/>
        <v>1</v>
      </c>
      <c r="M142" s="81"/>
      <c r="N142" s="221"/>
      <c r="O142" s="221"/>
      <c r="P142" s="82">
        <f t="shared" si="36"/>
        <v>0</v>
      </c>
      <c r="Q142" s="81"/>
      <c r="R142" s="221">
        <v>1</v>
      </c>
      <c r="S142" s="215">
        <f t="shared" ref="S142:S147" si="47">SUM(Q142:R142)</f>
        <v>1</v>
      </c>
      <c r="T142" s="83">
        <f t="shared" si="37"/>
        <v>1</v>
      </c>
      <c r="U142" s="84"/>
      <c r="V142" s="85">
        <v>1</v>
      </c>
      <c r="W142" s="86">
        <f t="shared" si="38"/>
        <v>1</v>
      </c>
      <c r="X142" s="81"/>
      <c r="Y142" s="87"/>
      <c r="Z142" s="88">
        <f t="shared" si="39"/>
        <v>0</v>
      </c>
      <c r="AA142" s="75"/>
      <c r="AB142" s="76"/>
      <c r="AC142" s="89"/>
      <c r="AD142" s="79"/>
      <c r="AE142" s="89"/>
      <c r="AF142" s="86">
        <f t="shared" si="40"/>
        <v>0</v>
      </c>
      <c r="AG142" s="79"/>
      <c r="AH142" s="90">
        <v>1</v>
      </c>
      <c r="AI142" s="80">
        <f t="shared" si="41"/>
        <v>1</v>
      </c>
      <c r="AJ142" s="91">
        <f t="shared" si="42"/>
        <v>5</v>
      </c>
      <c r="AK142" s="29"/>
      <c r="AL142" s="514"/>
      <c r="AM142" s="358"/>
      <c r="AN142" s="359">
        <v>3373650</v>
      </c>
      <c r="AO142" s="20"/>
      <c r="AP142" s="40"/>
      <c r="AQ142" s="509">
        <v>2292454.0099999998</v>
      </c>
      <c r="AR142" s="512">
        <v>4412527.95</v>
      </c>
      <c r="AS142" s="506">
        <f t="shared" si="43"/>
        <v>3243616</v>
      </c>
      <c r="AT142" s="506">
        <f t="shared" si="44"/>
        <v>3127423</v>
      </c>
      <c r="AU142" s="507">
        <v>3127423</v>
      </c>
      <c r="AV142" s="508">
        <f t="shared" si="34"/>
        <v>15637115</v>
      </c>
      <c r="AW142" s="890"/>
    </row>
    <row r="143" spans="1:49" ht="24" x14ac:dyDescent="0.2">
      <c r="A143" s="74">
        <v>135</v>
      </c>
      <c r="B143" s="228" t="s">
        <v>321</v>
      </c>
      <c r="C143" s="213" t="s">
        <v>133</v>
      </c>
      <c r="D143" s="213" t="s">
        <v>29</v>
      </c>
      <c r="E143" s="217" t="s">
        <v>30</v>
      </c>
      <c r="F143" s="75"/>
      <c r="G143" s="76"/>
      <c r="H143" s="77"/>
      <c r="I143" s="78">
        <f t="shared" si="45"/>
        <v>0</v>
      </c>
      <c r="J143" s="79"/>
      <c r="K143" s="77"/>
      <c r="L143" s="80">
        <f t="shared" si="35"/>
        <v>0</v>
      </c>
      <c r="M143" s="81"/>
      <c r="N143" s="221">
        <v>1</v>
      </c>
      <c r="O143" s="221">
        <f>SUM(M143:N143)</f>
        <v>1</v>
      </c>
      <c r="P143" s="82">
        <f t="shared" si="36"/>
        <v>1</v>
      </c>
      <c r="Q143" s="81"/>
      <c r="R143" s="221">
        <v>1</v>
      </c>
      <c r="S143" s="215">
        <f t="shared" si="47"/>
        <v>1</v>
      </c>
      <c r="T143" s="83">
        <f t="shared" si="37"/>
        <v>1</v>
      </c>
      <c r="U143" s="84"/>
      <c r="V143" s="85"/>
      <c r="W143" s="86">
        <f t="shared" si="38"/>
        <v>0</v>
      </c>
      <c r="X143" s="81"/>
      <c r="Y143" s="87"/>
      <c r="Z143" s="88">
        <f t="shared" si="39"/>
        <v>0</v>
      </c>
      <c r="AA143" s="94"/>
      <c r="AB143" s="76"/>
      <c r="AC143" s="89"/>
      <c r="AD143" s="79"/>
      <c r="AE143" s="89"/>
      <c r="AF143" s="86">
        <f t="shared" si="40"/>
        <v>0</v>
      </c>
      <c r="AG143" s="79"/>
      <c r="AH143" s="90"/>
      <c r="AI143" s="80">
        <f t="shared" si="41"/>
        <v>0</v>
      </c>
      <c r="AJ143" s="91">
        <f t="shared" si="42"/>
        <v>2</v>
      </c>
      <c r="AK143" s="29"/>
      <c r="AL143" s="503">
        <v>435540</v>
      </c>
      <c r="AM143" s="358"/>
      <c r="AN143" s="368"/>
      <c r="AO143" s="20"/>
      <c r="AP143" s="40"/>
      <c r="AQ143" s="504"/>
      <c r="AR143" s="505"/>
      <c r="AS143" s="506">
        <f t="shared" si="43"/>
        <v>435540</v>
      </c>
      <c r="AT143" s="506">
        <f t="shared" si="44"/>
        <v>435540</v>
      </c>
      <c r="AU143" s="507">
        <v>435540</v>
      </c>
      <c r="AV143" s="508">
        <f t="shared" si="34"/>
        <v>871080</v>
      </c>
      <c r="AW143" s="890"/>
    </row>
    <row r="144" spans="1:49" ht="24" x14ac:dyDescent="0.2">
      <c r="A144" s="92">
        <v>136</v>
      </c>
      <c r="B144" s="228" t="s">
        <v>322</v>
      </c>
      <c r="C144" s="213" t="s">
        <v>323</v>
      </c>
      <c r="D144" s="213" t="s">
        <v>29</v>
      </c>
      <c r="E144" s="217" t="s">
        <v>30</v>
      </c>
      <c r="F144" s="75"/>
      <c r="G144" s="76"/>
      <c r="H144" s="77">
        <v>1</v>
      </c>
      <c r="I144" s="78">
        <f t="shared" si="45"/>
        <v>1</v>
      </c>
      <c r="J144" s="79"/>
      <c r="K144" s="77"/>
      <c r="L144" s="80">
        <f t="shared" si="35"/>
        <v>0</v>
      </c>
      <c r="M144" s="81"/>
      <c r="N144" s="221">
        <v>1</v>
      </c>
      <c r="O144" s="221">
        <f>SUM(M144:N144)</f>
        <v>1</v>
      </c>
      <c r="P144" s="82">
        <f t="shared" si="36"/>
        <v>1</v>
      </c>
      <c r="Q144" s="81">
        <v>3</v>
      </c>
      <c r="R144" s="221">
        <v>3</v>
      </c>
      <c r="S144" s="215">
        <f t="shared" si="47"/>
        <v>6</v>
      </c>
      <c r="T144" s="83">
        <f t="shared" si="37"/>
        <v>6</v>
      </c>
      <c r="U144" s="84"/>
      <c r="V144" s="85">
        <v>1</v>
      </c>
      <c r="W144" s="86">
        <f t="shared" si="38"/>
        <v>1</v>
      </c>
      <c r="X144" s="81">
        <v>1</v>
      </c>
      <c r="Y144" s="87">
        <f>SUM(X144:X144)</f>
        <v>1</v>
      </c>
      <c r="Z144" s="88">
        <f t="shared" si="39"/>
        <v>1</v>
      </c>
      <c r="AA144" s="75"/>
      <c r="AB144" s="76"/>
      <c r="AC144" s="89"/>
      <c r="AD144" s="79"/>
      <c r="AE144" s="89"/>
      <c r="AF144" s="86">
        <f t="shared" si="40"/>
        <v>0</v>
      </c>
      <c r="AG144" s="79"/>
      <c r="AH144" s="90">
        <v>12</v>
      </c>
      <c r="AI144" s="80">
        <f t="shared" si="41"/>
        <v>12</v>
      </c>
      <c r="AJ144" s="91">
        <f t="shared" si="42"/>
        <v>22</v>
      </c>
      <c r="AK144" s="29"/>
      <c r="AL144" s="503">
        <v>416500</v>
      </c>
      <c r="AM144" s="358"/>
      <c r="AN144" s="359">
        <v>374850</v>
      </c>
      <c r="AO144" s="6">
        <v>258682.2</v>
      </c>
      <c r="AP144" s="40"/>
      <c r="AQ144" s="504"/>
      <c r="AR144" s="505"/>
      <c r="AS144" s="506">
        <f t="shared" si="43"/>
        <v>343094</v>
      </c>
      <c r="AT144" s="506">
        <f t="shared" si="44"/>
        <v>335779</v>
      </c>
      <c r="AU144" s="511">
        <v>343094</v>
      </c>
      <c r="AV144" s="508">
        <f t="shared" si="34"/>
        <v>7548068</v>
      </c>
      <c r="AW144" s="890"/>
    </row>
    <row r="145" spans="1:49" ht="36" x14ac:dyDescent="0.2">
      <c r="A145" s="74">
        <v>137</v>
      </c>
      <c r="B145" s="228" t="s">
        <v>324</v>
      </c>
      <c r="C145" s="213" t="s">
        <v>185</v>
      </c>
      <c r="D145" s="213" t="s">
        <v>325</v>
      </c>
      <c r="E145" s="217" t="s">
        <v>30</v>
      </c>
      <c r="F145" s="75"/>
      <c r="G145" s="76"/>
      <c r="H145" s="77">
        <v>2</v>
      </c>
      <c r="I145" s="78">
        <f t="shared" si="45"/>
        <v>2</v>
      </c>
      <c r="J145" s="79"/>
      <c r="K145" s="77"/>
      <c r="L145" s="80">
        <f t="shared" si="35"/>
        <v>0</v>
      </c>
      <c r="M145" s="81"/>
      <c r="N145" s="221">
        <v>1</v>
      </c>
      <c r="O145" s="221">
        <f>SUM(M145:N145)</f>
        <v>1</v>
      </c>
      <c r="P145" s="82">
        <f t="shared" si="36"/>
        <v>1</v>
      </c>
      <c r="Q145" s="81"/>
      <c r="R145" s="221">
        <v>3</v>
      </c>
      <c r="S145" s="215">
        <f t="shared" si="47"/>
        <v>3</v>
      </c>
      <c r="T145" s="83">
        <f t="shared" si="37"/>
        <v>3</v>
      </c>
      <c r="U145" s="84"/>
      <c r="V145" s="85">
        <v>1</v>
      </c>
      <c r="W145" s="86">
        <f t="shared" si="38"/>
        <v>1</v>
      </c>
      <c r="X145" s="81">
        <v>1</v>
      </c>
      <c r="Y145" s="87">
        <f>SUM(X145:X145)</f>
        <v>1</v>
      </c>
      <c r="Z145" s="88">
        <f t="shared" si="39"/>
        <v>1</v>
      </c>
      <c r="AA145" s="75"/>
      <c r="AB145" s="76">
        <v>1</v>
      </c>
      <c r="AC145" s="89">
        <f t="shared" si="46"/>
        <v>1</v>
      </c>
      <c r="AD145" s="79"/>
      <c r="AE145" s="89"/>
      <c r="AF145" s="86">
        <f t="shared" si="40"/>
        <v>1</v>
      </c>
      <c r="AG145" s="79"/>
      <c r="AH145" s="90">
        <v>2</v>
      </c>
      <c r="AI145" s="80">
        <f t="shared" si="41"/>
        <v>2</v>
      </c>
      <c r="AJ145" s="91">
        <f t="shared" si="42"/>
        <v>11</v>
      </c>
      <c r="AK145" s="29">
        <v>227290</v>
      </c>
      <c r="AL145" s="503">
        <v>572985</v>
      </c>
      <c r="AM145" s="358"/>
      <c r="AN145" s="359">
        <v>332010</v>
      </c>
      <c r="AO145" s="20"/>
      <c r="AP145" s="40"/>
      <c r="AQ145" s="504"/>
      <c r="AR145" s="512"/>
      <c r="AS145" s="506">
        <f t="shared" si="43"/>
        <v>350987</v>
      </c>
      <c r="AT145" s="506">
        <f t="shared" si="44"/>
        <v>327623</v>
      </c>
      <c r="AU145" s="507">
        <v>327623</v>
      </c>
      <c r="AV145" s="508">
        <f t="shared" si="34"/>
        <v>3603853</v>
      </c>
      <c r="AW145" s="890"/>
    </row>
    <row r="146" spans="1:49" ht="36" x14ac:dyDescent="0.2">
      <c r="A146" s="74">
        <v>138</v>
      </c>
      <c r="B146" s="228" t="s">
        <v>326</v>
      </c>
      <c r="C146" s="213" t="s">
        <v>185</v>
      </c>
      <c r="D146" s="213" t="s">
        <v>325</v>
      </c>
      <c r="E146" s="217" t="s">
        <v>30</v>
      </c>
      <c r="F146" s="75"/>
      <c r="G146" s="76"/>
      <c r="H146" s="77">
        <v>2</v>
      </c>
      <c r="I146" s="78">
        <f t="shared" si="45"/>
        <v>2</v>
      </c>
      <c r="J146" s="79"/>
      <c r="K146" s="77">
        <v>2</v>
      </c>
      <c r="L146" s="80">
        <f t="shared" si="35"/>
        <v>2</v>
      </c>
      <c r="M146" s="81"/>
      <c r="N146" s="221">
        <v>2</v>
      </c>
      <c r="O146" s="221">
        <f>SUM(M146:N146)</f>
        <v>2</v>
      </c>
      <c r="P146" s="82">
        <f t="shared" si="36"/>
        <v>2</v>
      </c>
      <c r="Q146" s="81"/>
      <c r="R146" s="221">
        <v>3</v>
      </c>
      <c r="S146" s="215">
        <f t="shared" si="47"/>
        <v>3</v>
      </c>
      <c r="T146" s="83">
        <f t="shared" si="37"/>
        <v>3</v>
      </c>
      <c r="U146" s="84"/>
      <c r="V146" s="85">
        <v>1</v>
      </c>
      <c r="W146" s="86">
        <f t="shared" si="38"/>
        <v>1</v>
      </c>
      <c r="X146" s="81">
        <v>2</v>
      </c>
      <c r="Y146" s="87">
        <f>SUM(X146:X146)</f>
        <v>2</v>
      </c>
      <c r="Z146" s="88">
        <f t="shared" si="39"/>
        <v>2</v>
      </c>
      <c r="AA146" s="75"/>
      <c r="AB146" s="76">
        <v>2</v>
      </c>
      <c r="AC146" s="89">
        <f t="shared" si="46"/>
        <v>2</v>
      </c>
      <c r="AD146" s="79"/>
      <c r="AE146" s="89"/>
      <c r="AF146" s="86">
        <f t="shared" si="40"/>
        <v>2</v>
      </c>
      <c r="AG146" s="79"/>
      <c r="AH146" s="90">
        <v>2</v>
      </c>
      <c r="AI146" s="80">
        <f t="shared" si="41"/>
        <v>2</v>
      </c>
      <c r="AJ146" s="91">
        <f t="shared" si="42"/>
        <v>16</v>
      </c>
      <c r="AK146" s="29">
        <v>227290</v>
      </c>
      <c r="AL146" s="503">
        <v>550494</v>
      </c>
      <c r="AM146" s="358"/>
      <c r="AN146" s="359">
        <v>332010</v>
      </c>
      <c r="AO146" s="20"/>
      <c r="AP146" s="40"/>
      <c r="AQ146" s="504"/>
      <c r="AR146" s="512"/>
      <c r="AS146" s="506">
        <f t="shared" si="43"/>
        <v>346334</v>
      </c>
      <c r="AT146" s="506">
        <f t="shared" si="44"/>
        <v>325091</v>
      </c>
      <c r="AU146" s="507">
        <v>325091</v>
      </c>
      <c r="AV146" s="508">
        <f t="shared" si="34"/>
        <v>5201456</v>
      </c>
      <c r="AW146" s="890"/>
    </row>
    <row r="147" spans="1:49" ht="24" x14ac:dyDescent="0.2">
      <c r="A147" s="92">
        <v>139</v>
      </c>
      <c r="B147" s="228" t="s">
        <v>327</v>
      </c>
      <c r="C147" s="213" t="s">
        <v>328</v>
      </c>
      <c r="D147" s="213" t="s">
        <v>167</v>
      </c>
      <c r="E147" s="217" t="s">
        <v>38</v>
      </c>
      <c r="F147" s="75"/>
      <c r="G147" s="76"/>
      <c r="H147" s="77">
        <v>1</v>
      </c>
      <c r="I147" s="78">
        <f t="shared" si="45"/>
        <v>1</v>
      </c>
      <c r="J147" s="79"/>
      <c r="K147" s="77"/>
      <c r="L147" s="80">
        <f t="shared" si="35"/>
        <v>0</v>
      </c>
      <c r="M147" s="81"/>
      <c r="N147" s="221"/>
      <c r="O147" s="221"/>
      <c r="P147" s="82">
        <f t="shared" si="36"/>
        <v>0</v>
      </c>
      <c r="Q147" s="81">
        <v>1</v>
      </c>
      <c r="R147" s="221">
        <v>1</v>
      </c>
      <c r="S147" s="215">
        <f t="shared" si="47"/>
        <v>2</v>
      </c>
      <c r="T147" s="83">
        <f t="shared" si="37"/>
        <v>2</v>
      </c>
      <c r="U147" s="84"/>
      <c r="V147" s="85"/>
      <c r="W147" s="86">
        <f t="shared" si="38"/>
        <v>0</v>
      </c>
      <c r="X147" s="81">
        <v>1</v>
      </c>
      <c r="Y147" s="87">
        <f>SUM(X147:X147)</f>
        <v>1</v>
      </c>
      <c r="Z147" s="88">
        <f t="shared" si="39"/>
        <v>1</v>
      </c>
      <c r="AA147" s="75"/>
      <c r="AB147" s="76"/>
      <c r="AC147" s="89"/>
      <c r="AD147" s="79"/>
      <c r="AE147" s="89"/>
      <c r="AF147" s="86">
        <f t="shared" si="40"/>
        <v>0</v>
      </c>
      <c r="AG147" s="79"/>
      <c r="AH147" s="90">
        <v>2</v>
      </c>
      <c r="AI147" s="80">
        <f t="shared" si="41"/>
        <v>2</v>
      </c>
      <c r="AJ147" s="91">
        <f t="shared" si="42"/>
        <v>6</v>
      </c>
      <c r="AK147" s="29"/>
      <c r="AL147" s="514"/>
      <c r="AM147" s="358"/>
      <c r="AN147" s="359">
        <v>749700</v>
      </c>
      <c r="AO147" s="6">
        <v>486178.07</v>
      </c>
      <c r="AP147" s="40"/>
      <c r="AQ147" s="517"/>
      <c r="AR147" s="510"/>
      <c r="AS147" s="506">
        <f t="shared" si="43"/>
        <v>603728</v>
      </c>
      <c r="AT147" s="506">
        <f t="shared" si="44"/>
        <v>589844</v>
      </c>
      <c r="AU147" s="507">
        <v>589844</v>
      </c>
      <c r="AV147" s="508">
        <f t="shared" si="34"/>
        <v>3539064</v>
      </c>
      <c r="AW147" s="890"/>
    </row>
    <row r="148" spans="1:49" x14ac:dyDescent="0.2">
      <c r="A148" s="74">
        <v>140</v>
      </c>
      <c r="B148" s="228" t="s">
        <v>329</v>
      </c>
      <c r="C148" s="213" t="s">
        <v>330</v>
      </c>
      <c r="D148" s="213" t="s">
        <v>167</v>
      </c>
      <c r="E148" s="217" t="s">
        <v>38</v>
      </c>
      <c r="F148" s="75"/>
      <c r="G148" s="76"/>
      <c r="H148" s="77">
        <v>1</v>
      </c>
      <c r="I148" s="78">
        <f t="shared" si="45"/>
        <v>1</v>
      </c>
      <c r="J148" s="79"/>
      <c r="K148" s="77"/>
      <c r="L148" s="80">
        <f t="shared" si="35"/>
        <v>0</v>
      </c>
      <c r="M148" s="81"/>
      <c r="N148" s="221"/>
      <c r="O148" s="221"/>
      <c r="P148" s="82">
        <f t="shared" si="36"/>
        <v>0</v>
      </c>
      <c r="Q148" s="81"/>
      <c r="R148" s="221"/>
      <c r="S148" s="215"/>
      <c r="T148" s="83">
        <f t="shared" si="37"/>
        <v>0</v>
      </c>
      <c r="U148" s="84"/>
      <c r="V148" s="85">
        <v>1</v>
      </c>
      <c r="W148" s="86">
        <f t="shared" si="38"/>
        <v>1</v>
      </c>
      <c r="X148" s="81"/>
      <c r="Y148" s="87"/>
      <c r="Z148" s="88">
        <f t="shared" si="39"/>
        <v>0</v>
      </c>
      <c r="AA148" s="75"/>
      <c r="AB148" s="76"/>
      <c r="AC148" s="89"/>
      <c r="AD148" s="79"/>
      <c r="AE148" s="89"/>
      <c r="AF148" s="86">
        <f t="shared" si="40"/>
        <v>0</v>
      </c>
      <c r="AG148" s="79">
        <v>1</v>
      </c>
      <c r="AH148" s="90"/>
      <c r="AI148" s="80">
        <f t="shared" si="41"/>
        <v>1</v>
      </c>
      <c r="AJ148" s="91">
        <f t="shared" si="42"/>
        <v>3</v>
      </c>
      <c r="AK148" s="29"/>
      <c r="AL148" s="514"/>
      <c r="AM148" s="358"/>
      <c r="AN148" s="359">
        <v>1285200</v>
      </c>
      <c r="AO148" s="6">
        <v>953990.87</v>
      </c>
      <c r="AP148" s="40"/>
      <c r="AQ148" s="509">
        <v>2582772.0699999998</v>
      </c>
      <c r="AR148" s="510"/>
      <c r="AS148" s="506">
        <f t="shared" si="43"/>
        <v>1468477</v>
      </c>
      <c r="AT148" s="506">
        <f t="shared" si="44"/>
        <v>1355321</v>
      </c>
      <c r="AU148" s="507">
        <v>1355321</v>
      </c>
      <c r="AV148" s="508">
        <f t="shared" si="34"/>
        <v>4065963</v>
      </c>
      <c r="AW148" s="890"/>
    </row>
    <row r="149" spans="1:49" ht="48" x14ac:dyDescent="0.2">
      <c r="A149" s="74">
        <v>141</v>
      </c>
      <c r="B149" s="228" t="s">
        <v>331</v>
      </c>
      <c r="C149" s="213" t="s">
        <v>102</v>
      </c>
      <c r="D149" s="213" t="s">
        <v>29</v>
      </c>
      <c r="E149" s="217" t="s">
        <v>30</v>
      </c>
      <c r="F149" s="75"/>
      <c r="G149" s="76"/>
      <c r="H149" s="77">
        <v>1</v>
      </c>
      <c r="I149" s="78">
        <f t="shared" si="45"/>
        <v>1</v>
      </c>
      <c r="J149" s="79"/>
      <c r="K149" s="77"/>
      <c r="L149" s="80">
        <f t="shared" si="35"/>
        <v>0</v>
      </c>
      <c r="M149" s="81"/>
      <c r="N149" s="221">
        <v>1</v>
      </c>
      <c r="O149" s="221">
        <f>SUM(M149:N149)</f>
        <v>1</v>
      </c>
      <c r="P149" s="82">
        <f t="shared" si="36"/>
        <v>1</v>
      </c>
      <c r="Q149" s="81">
        <v>2</v>
      </c>
      <c r="R149" s="221">
        <v>2</v>
      </c>
      <c r="S149" s="215">
        <f>SUM(Q149:R149)</f>
        <v>4</v>
      </c>
      <c r="T149" s="83">
        <f t="shared" si="37"/>
        <v>4</v>
      </c>
      <c r="U149" s="84"/>
      <c r="V149" s="85">
        <v>1</v>
      </c>
      <c r="W149" s="86">
        <f t="shared" si="38"/>
        <v>1</v>
      </c>
      <c r="X149" s="81"/>
      <c r="Y149" s="87"/>
      <c r="Z149" s="88">
        <f t="shared" si="39"/>
        <v>0</v>
      </c>
      <c r="AA149" s="75"/>
      <c r="AB149" s="76"/>
      <c r="AC149" s="89"/>
      <c r="AD149" s="79"/>
      <c r="AE149" s="89"/>
      <c r="AF149" s="86">
        <f t="shared" si="40"/>
        <v>0</v>
      </c>
      <c r="AG149" s="79"/>
      <c r="AH149" s="90"/>
      <c r="AI149" s="80">
        <f t="shared" si="41"/>
        <v>0</v>
      </c>
      <c r="AJ149" s="91">
        <f t="shared" si="42"/>
        <v>7</v>
      </c>
      <c r="AK149" s="29"/>
      <c r="AL149" s="503">
        <v>4069800</v>
      </c>
      <c r="AM149" s="358"/>
      <c r="AN149" s="359">
        <v>6426000</v>
      </c>
      <c r="AO149" s="6">
        <v>3461472</v>
      </c>
      <c r="AP149" s="40"/>
      <c r="AQ149" s="517"/>
      <c r="AR149" s="510"/>
      <c r="AS149" s="506">
        <f t="shared" si="43"/>
        <v>4490123</v>
      </c>
      <c r="AT149" s="506">
        <f t="shared" si="44"/>
        <v>4346412</v>
      </c>
      <c r="AU149" s="507">
        <v>4346412</v>
      </c>
      <c r="AV149" s="508">
        <f t="shared" si="34"/>
        <v>30424884</v>
      </c>
      <c r="AW149" s="890"/>
    </row>
    <row r="150" spans="1:49" ht="60" x14ac:dyDescent="0.2">
      <c r="A150" s="92">
        <v>142</v>
      </c>
      <c r="B150" s="228" t="s">
        <v>332</v>
      </c>
      <c r="C150" s="213" t="s">
        <v>102</v>
      </c>
      <c r="D150" s="213" t="s">
        <v>29</v>
      </c>
      <c r="E150" s="217" t="s">
        <v>30</v>
      </c>
      <c r="F150" s="75"/>
      <c r="G150" s="76"/>
      <c r="H150" s="77">
        <v>1</v>
      </c>
      <c r="I150" s="78">
        <f t="shared" si="45"/>
        <v>1</v>
      </c>
      <c r="J150" s="79"/>
      <c r="K150" s="77"/>
      <c r="L150" s="80">
        <f t="shared" si="35"/>
        <v>0</v>
      </c>
      <c r="M150" s="81"/>
      <c r="N150" s="221">
        <v>1</v>
      </c>
      <c r="O150" s="221">
        <f>SUM(M150:N150)</f>
        <v>1</v>
      </c>
      <c r="P150" s="82">
        <f t="shared" si="36"/>
        <v>1</v>
      </c>
      <c r="Q150" s="81">
        <v>2</v>
      </c>
      <c r="R150" s="221">
        <v>2</v>
      </c>
      <c r="S150" s="215">
        <f>SUM(Q150:R150)</f>
        <v>4</v>
      </c>
      <c r="T150" s="83">
        <f t="shared" si="37"/>
        <v>4</v>
      </c>
      <c r="U150" s="84"/>
      <c r="V150" s="85"/>
      <c r="W150" s="86">
        <f t="shared" si="38"/>
        <v>0</v>
      </c>
      <c r="X150" s="81"/>
      <c r="Y150" s="87"/>
      <c r="Z150" s="88">
        <f t="shared" si="39"/>
        <v>0</v>
      </c>
      <c r="AA150" s="75"/>
      <c r="AB150" s="76"/>
      <c r="AC150" s="89"/>
      <c r="AD150" s="79"/>
      <c r="AE150" s="89"/>
      <c r="AF150" s="86">
        <f t="shared" si="40"/>
        <v>0</v>
      </c>
      <c r="AG150" s="79"/>
      <c r="AH150" s="90"/>
      <c r="AI150" s="80">
        <f t="shared" si="41"/>
        <v>0</v>
      </c>
      <c r="AJ150" s="91">
        <f t="shared" si="42"/>
        <v>6</v>
      </c>
      <c r="AK150" s="29"/>
      <c r="AL150" s="503">
        <v>4048380</v>
      </c>
      <c r="AM150" s="358"/>
      <c r="AN150" s="359">
        <v>6426000</v>
      </c>
      <c r="AO150" s="6">
        <v>2741760</v>
      </c>
      <c r="AP150" s="40"/>
      <c r="AQ150" s="509">
        <v>2058416.41</v>
      </c>
      <c r="AR150" s="510"/>
      <c r="AS150" s="506">
        <f t="shared" si="43"/>
        <v>3480937</v>
      </c>
      <c r="AT150" s="506">
        <f t="shared" si="44"/>
        <v>3191906</v>
      </c>
      <c r="AU150" s="507">
        <v>3191906</v>
      </c>
      <c r="AV150" s="508">
        <f t="shared" si="34"/>
        <v>19151436</v>
      </c>
      <c r="AW150" s="890"/>
    </row>
    <row r="151" spans="1:49" x14ac:dyDescent="0.2">
      <c r="A151" s="74">
        <v>143</v>
      </c>
      <c r="B151" s="228" t="s">
        <v>333</v>
      </c>
      <c r="C151" s="213" t="s">
        <v>334</v>
      </c>
      <c r="D151" s="213" t="s">
        <v>167</v>
      </c>
      <c r="E151" s="217" t="s">
        <v>38</v>
      </c>
      <c r="F151" s="75"/>
      <c r="G151" s="76"/>
      <c r="H151" s="77">
        <v>1</v>
      </c>
      <c r="I151" s="78">
        <f t="shared" si="45"/>
        <v>1</v>
      </c>
      <c r="J151" s="79">
        <v>1</v>
      </c>
      <c r="K151" s="77">
        <v>2</v>
      </c>
      <c r="L151" s="80">
        <f t="shared" si="35"/>
        <v>3</v>
      </c>
      <c r="M151" s="81"/>
      <c r="N151" s="221"/>
      <c r="O151" s="221"/>
      <c r="P151" s="82">
        <f t="shared" si="36"/>
        <v>0</v>
      </c>
      <c r="Q151" s="81"/>
      <c r="R151" s="221">
        <v>1</v>
      </c>
      <c r="S151" s="215">
        <f>SUM(Q151:R151)</f>
        <v>1</v>
      </c>
      <c r="T151" s="83">
        <f t="shared" si="37"/>
        <v>1</v>
      </c>
      <c r="U151" s="84"/>
      <c r="V151" s="85"/>
      <c r="W151" s="86">
        <f t="shared" si="38"/>
        <v>0</v>
      </c>
      <c r="X151" s="81">
        <v>1</v>
      </c>
      <c r="Y151" s="87">
        <f>SUM(X151:X151)</f>
        <v>1</v>
      </c>
      <c r="Z151" s="88">
        <f t="shared" si="39"/>
        <v>1</v>
      </c>
      <c r="AA151" s="75"/>
      <c r="AB151" s="76"/>
      <c r="AC151" s="89"/>
      <c r="AD151" s="79"/>
      <c r="AE151" s="89"/>
      <c r="AF151" s="86">
        <f t="shared" si="40"/>
        <v>0</v>
      </c>
      <c r="AG151" s="79"/>
      <c r="AH151" s="90"/>
      <c r="AI151" s="80">
        <f t="shared" si="41"/>
        <v>0</v>
      </c>
      <c r="AJ151" s="91">
        <f t="shared" si="42"/>
        <v>6</v>
      </c>
      <c r="AK151" s="29"/>
      <c r="AL151" s="503"/>
      <c r="AM151" s="358"/>
      <c r="AN151" s="359">
        <v>2356200</v>
      </c>
      <c r="AO151" s="6">
        <v>953990.87</v>
      </c>
      <c r="AP151" s="40"/>
      <c r="AQ151" s="509">
        <v>1598699.7</v>
      </c>
      <c r="AR151" s="510"/>
      <c r="AS151" s="506">
        <f t="shared" si="43"/>
        <v>1531702</v>
      </c>
      <c r="AT151" s="506">
        <f t="shared" si="44"/>
        <v>1429832</v>
      </c>
      <c r="AU151" s="507">
        <v>1429832</v>
      </c>
      <c r="AV151" s="508">
        <f t="shared" si="34"/>
        <v>8578992</v>
      </c>
      <c r="AW151" s="890"/>
    </row>
    <row r="152" spans="1:49" x14ac:dyDescent="0.2">
      <c r="A152" s="74">
        <v>144</v>
      </c>
      <c r="B152" s="228" t="s">
        <v>335</v>
      </c>
      <c r="C152" s="213" t="s">
        <v>336</v>
      </c>
      <c r="D152" s="213" t="s">
        <v>167</v>
      </c>
      <c r="E152" s="217" t="s">
        <v>38</v>
      </c>
      <c r="F152" s="75"/>
      <c r="G152" s="76"/>
      <c r="H152" s="77">
        <v>1</v>
      </c>
      <c r="I152" s="78">
        <f t="shared" si="45"/>
        <v>1</v>
      </c>
      <c r="J152" s="79"/>
      <c r="K152" s="77"/>
      <c r="L152" s="80">
        <f t="shared" si="35"/>
        <v>0</v>
      </c>
      <c r="M152" s="81"/>
      <c r="N152" s="221"/>
      <c r="O152" s="221"/>
      <c r="P152" s="82">
        <f t="shared" si="36"/>
        <v>0</v>
      </c>
      <c r="Q152" s="81"/>
      <c r="R152" s="221">
        <v>1</v>
      </c>
      <c r="S152" s="215">
        <f>SUM(Q152:R152)</f>
        <v>1</v>
      </c>
      <c r="T152" s="83">
        <f t="shared" si="37"/>
        <v>1</v>
      </c>
      <c r="U152" s="84"/>
      <c r="V152" s="85"/>
      <c r="W152" s="86">
        <f t="shared" si="38"/>
        <v>0</v>
      </c>
      <c r="X152" s="81"/>
      <c r="Y152" s="87"/>
      <c r="Z152" s="88">
        <f t="shared" si="39"/>
        <v>0</v>
      </c>
      <c r="AA152" s="75"/>
      <c r="AB152" s="76"/>
      <c r="AC152" s="89"/>
      <c r="AD152" s="79"/>
      <c r="AE152" s="89"/>
      <c r="AF152" s="86">
        <f t="shared" si="40"/>
        <v>0</v>
      </c>
      <c r="AG152" s="79"/>
      <c r="AH152" s="90"/>
      <c r="AI152" s="80">
        <f t="shared" si="41"/>
        <v>0</v>
      </c>
      <c r="AJ152" s="91">
        <f t="shared" si="42"/>
        <v>2</v>
      </c>
      <c r="AK152" s="29"/>
      <c r="AL152" s="513"/>
      <c r="AM152" s="358"/>
      <c r="AN152" s="359">
        <v>2463300</v>
      </c>
      <c r="AO152" s="6">
        <v>1027368.65</v>
      </c>
      <c r="AP152" s="40"/>
      <c r="AQ152" s="509">
        <v>1420942.56</v>
      </c>
      <c r="AR152" s="512">
        <v>1793072.36</v>
      </c>
      <c r="AS152" s="506">
        <f t="shared" si="43"/>
        <v>1593509</v>
      </c>
      <c r="AT152" s="506">
        <f t="shared" si="44"/>
        <v>1514704</v>
      </c>
      <c r="AU152" s="507">
        <v>1514704</v>
      </c>
      <c r="AV152" s="508">
        <f t="shared" si="34"/>
        <v>3029408</v>
      </c>
      <c r="AW152" s="890"/>
    </row>
    <row r="153" spans="1:49" ht="24" x14ac:dyDescent="0.2">
      <c r="A153" s="92">
        <v>145</v>
      </c>
      <c r="B153" s="228" t="s">
        <v>337</v>
      </c>
      <c r="C153" s="213" t="s">
        <v>338</v>
      </c>
      <c r="D153" s="213" t="s">
        <v>29</v>
      </c>
      <c r="E153" s="217" t="s">
        <v>38</v>
      </c>
      <c r="F153" s="75"/>
      <c r="G153" s="76"/>
      <c r="H153" s="77">
        <v>3</v>
      </c>
      <c r="I153" s="78">
        <f t="shared" si="45"/>
        <v>3</v>
      </c>
      <c r="J153" s="79"/>
      <c r="K153" s="77"/>
      <c r="L153" s="80">
        <f t="shared" si="35"/>
        <v>0</v>
      </c>
      <c r="M153" s="81"/>
      <c r="N153" s="221">
        <v>1</v>
      </c>
      <c r="O153" s="221">
        <f>SUM(M153:N153)</f>
        <v>1</v>
      </c>
      <c r="P153" s="82">
        <f t="shared" si="36"/>
        <v>1</v>
      </c>
      <c r="Q153" s="81"/>
      <c r="R153" s="221"/>
      <c r="S153" s="215"/>
      <c r="T153" s="83">
        <f t="shared" si="37"/>
        <v>0</v>
      </c>
      <c r="U153" s="84"/>
      <c r="V153" s="85"/>
      <c r="W153" s="86">
        <f t="shared" si="38"/>
        <v>0</v>
      </c>
      <c r="X153" s="81">
        <v>1</v>
      </c>
      <c r="Y153" s="87">
        <f>SUM(X153:X153)</f>
        <v>1</v>
      </c>
      <c r="Z153" s="88">
        <f t="shared" si="39"/>
        <v>1</v>
      </c>
      <c r="AA153" s="75"/>
      <c r="AB153" s="76"/>
      <c r="AC153" s="89"/>
      <c r="AD153" s="79"/>
      <c r="AE153" s="89"/>
      <c r="AF153" s="86">
        <f t="shared" si="40"/>
        <v>0</v>
      </c>
      <c r="AG153" s="79"/>
      <c r="AH153" s="90"/>
      <c r="AI153" s="80">
        <f t="shared" si="41"/>
        <v>0</v>
      </c>
      <c r="AJ153" s="91">
        <f t="shared" si="42"/>
        <v>5</v>
      </c>
      <c r="AK153" s="29"/>
      <c r="AL153" s="514"/>
      <c r="AM153" s="358"/>
      <c r="AN153" s="359">
        <v>428400</v>
      </c>
      <c r="AO153" s="6">
        <v>258682.2</v>
      </c>
      <c r="AP153" s="40"/>
      <c r="AQ153" s="504"/>
      <c r="AR153" s="505"/>
      <c r="AS153" s="506">
        <f t="shared" si="43"/>
        <v>332896</v>
      </c>
      <c r="AT153" s="506">
        <f t="shared" si="44"/>
        <v>322580</v>
      </c>
      <c r="AU153" s="507">
        <v>322580</v>
      </c>
      <c r="AV153" s="508">
        <f t="shared" si="34"/>
        <v>1612900</v>
      </c>
      <c r="AW153" s="890"/>
    </row>
    <row r="154" spans="1:49" ht="24" x14ac:dyDescent="0.2">
      <c r="A154" s="74">
        <v>146</v>
      </c>
      <c r="B154" s="228" t="s">
        <v>339</v>
      </c>
      <c r="C154" s="213" t="s">
        <v>340</v>
      </c>
      <c r="D154" s="213" t="s">
        <v>29</v>
      </c>
      <c r="E154" s="217" t="s">
        <v>38</v>
      </c>
      <c r="F154" s="75"/>
      <c r="G154" s="76"/>
      <c r="H154" s="77">
        <v>1</v>
      </c>
      <c r="I154" s="78">
        <f t="shared" si="45"/>
        <v>1</v>
      </c>
      <c r="J154" s="79"/>
      <c r="K154" s="77"/>
      <c r="L154" s="80">
        <f t="shared" si="35"/>
        <v>0</v>
      </c>
      <c r="M154" s="81"/>
      <c r="N154" s="221">
        <v>1</v>
      </c>
      <c r="O154" s="221">
        <f>SUM(M154:N154)</f>
        <v>1</v>
      </c>
      <c r="P154" s="82">
        <f t="shared" si="36"/>
        <v>1</v>
      </c>
      <c r="Q154" s="81"/>
      <c r="R154" s="221"/>
      <c r="S154" s="215"/>
      <c r="T154" s="83">
        <f t="shared" si="37"/>
        <v>0</v>
      </c>
      <c r="U154" s="84"/>
      <c r="V154" s="85"/>
      <c r="W154" s="86">
        <f t="shared" si="38"/>
        <v>0</v>
      </c>
      <c r="X154" s="81"/>
      <c r="Y154" s="87"/>
      <c r="Z154" s="88">
        <f t="shared" si="39"/>
        <v>0</v>
      </c>
      <c r="AA154" s="75"/>
      <c r="AB154" s="76"/>
      <c r="AC154" s="89"/>
      <c r="AD154" s="79"/>
      <c r="AE154" s="89"/>
      <c r="AF154" s="86">
        <f t="shared" si="40"/>
        <v>0</v>
      </c>
      <c r="AG154" s="79"/>
      <c r="AH154" s="90"/>
      <c r="AI154" s="80">
        <f t="shared" si="41"/>
        <v>0</v>
      </c>
      <c r="AJ154" s="91">
        <f t="shared" si="42"/>
        <v>2</v>
      </c>
      <c r="AK154" s="29"/>
      <c r="AL154" s="514"/>
      <c r="AM154" s="358"/>
      <c r="AN154" s="359">
        <v>1606500</v>
      </c>
      <c r="AO154" s="6">
        <v>1109841.6000000001</v>
      </c>
      <c r="AP154" s="40"/>
      <c r="AQ154" s="504"/>
      <c r="AR154" s="505"/>
      <c r="AS154" s="506">
        <f t="shared" si="43"/>
        <v>1335275</v>
      </c>
      <c r="AT154" s="506">
        <f t="shared" si="44"/>
        <v>1312766</v>
      </c>
      <c r="AU154" s="511">
        <v>1335275</v>
      </c>
      <c r="AV154" s="508">
        <f t="shared" si="34"/>
        <v>2670550</v>
      </c>
      <c r="AW154" s="890"/>
    </row>
    <row r="155" spans="1:49" ht="24" x14ac:dyDescent="0.2">
      <c r="A155" s="74">
        <v>147</v>
      </c>
      <c r="B155" s="228" t="s">
        <v>341</v>
      </c>
      <c r="C155" s="213" t="s">
        <v>342</v>
      </c>
      <c r="D155" s="213" t="s">
        <v>167</v>
      </c>
      <c r="E155" s="217" t="s">
        <v>38</v>
      </c>
      <c r="F155" s="75"/>
      <c r="G155" s="76"/>
      <c r="H155" s="77">
        <v>2</v>
      </c>
      <c r="I155" s="78">
        <f t="shared" si="45"/>
        <v>2</v>
      </c>
      <c r="J155" s="79"/>
      <c r="K155" s="77"/>
      <c r="L155" s="80">
        <f t="shared" si="35"/>
        <v>0</v>
      </c>
      <c r="M155" s="81"/>
      <c r="N155" s="221">
        <v>1</v>
      </c>
      <c r="O155" s="221">
        <f>SUM(M155:N155)</f>
        <v>1</v>
      </c>
      <c r="P155" s="82">
        <f t="shared" si="36"/>
        <v>1</v>
      </c>
      <c r="Q155" s="81"/>
      <c r="R155" s="221">
        <v>1</v>
      </c>
      <c r="S155" s="215">
        <f t="shared" ref="S155:S160" si="48">SUM(Q155:R155)</f>
        <v>1</v>
      </c>
      <c r="T155" s="83">
        <f t="shared" si="37"/>
        <v>1</v>
      </c>
      <c r="U155" s="84"/>
      <c r="V155" s="85"/>
      <c r="W155" s="86">
        <f t="shared" si="38"/>
        <v>0</v>
      </c>
      <c r="X155" s="81"/>
      <c r="Y155" s="87"/>
      <c r="Z155" s="88">
        <f t="shared" si="39"/>
        <v>0</v>
      </c>
      <c r="AA155" s="75"/>
      <c r="AB155" s="76"/>
      <c r="AC155" s="89"/>
      <c r="AD155" s="79"/>
      <c r="AE155" s="89"/>
      <c r="AF155" s="86">
        <f t="shared" si="40"/>
        <v>0</v>
      </c>
      <c r="AG155" s="79"/>
      <c r="AH155" s="90"/>
      <c r="AI155" s="80">
        <f t="shared" si="41"/>
        <v>0</v>
      </c>
      <c r="AJ155" s="91">
        <f t="shared" si="42"/>
        <v>4</v>
      </c>
      <c r="AK155" s="29"/>
      <c r="AL155" s="503"/>
      <c r="AM155" s="358"/>
      <c r="AN155" s="359">
        <v>1499400</v>
      </c>
      <c r="AO155" s="6">
        <v>1091563.2</v>
      </c>
      <c r="AP155" s="40"/>
      <c r="AQ155" s="504"/>
      <c r="AR155" s="505"/>
      <c r="AS155" s="506">
        <f t="shared" si="43"/>
        <v>1279332</v>
      </c>
      <c r="AT155" s="506">
        <f t="shared" si="44"/>
        <v>1263383</v>
      </c>
      <c r="AU155" s="511">
        <v>1279332</v>
      </c>
      <c r="AV155" s="508">
        <f t="shared" si="34"/>
        <v>5117328</v>
      </c>
      <c r="AW155" s="890"/>
    </row>
    <row r="156" spans="1:49" x14ac:dyDescent="0.2">
      <c r="A156" s="92">
        <v>148</v>
      </c>
      <c r="B156" s="228" t="s">
        <v>343</v>
      </c>
      <c r="C156" s="213" t="s">
        <v>344</v>
      </c>
      <c r="D156" s="213" t="s">
        <v>167</v>
      </c>
      <c r="E156" s="217" t="s">
        <v>38</v>
      </c>
      <c r="F156" s="75"/>
      <c r="G156" s="76"/>
      <c r="H156" s="77">
        <v>1</v>
      </c>
      <c r="I156" s="78">
        <f t="shared" si="45"/>
        <v>1</v>
      </c>
      <c r="J156" s="79"/>
      <c r="K156" s="77">
        <v>2</v>
      </c>
      <c r="L156" s="80">
        <f t="shared" si="35"/>
        <v>2</v>
      </c>
      <c r="M156" s="81"/>
      <c r="N156" s="221">
        <v>1</v>
      </c>
      <c r="O156" s="221">
        <f>SUM(M156:N156)</f>
        <v>1</v>
      </c>
      <c r="P156" s="82">
        <f t="shared" si="36"/>
        <v>1</v>
      </c>
      <c r="Q156" s="81">
        <v>2</v>
      </c>
      <c r="R156" s="221">
        <v>2</v>
      </c>
      <c r="S156" s="215">
        <f t="shared" si="48"/>
        <v>4</v>
      </c>
      <c r="T156" s="83">
        <f t="shared" si="37"/>
        <v>4</v>
      </c>
      <c r="U156" s="84"/>
      <c r="V156" s="85">
        <v>1</v>
      </c>
      <c r="W156" s="86">
        <f t="shared" si="38"/>
        <v>1</v>
      </c>
      <c r="X156" s="81">
        <v>1</v>
      </c>
      <c r="Y156" s="87">
        <f>SUM(X156:X156)</f>
        <v>1</v>
      </c>
      <c r="Z156" s="88">
        <f t="shared" si="39"/>
        <v>1</v>
      </c>
      <c r="AA156" s="75"/>
      <c r="AB156" s="76">
        <v>1</v>
      </c>
      <c r="AC156" s="89">
        <f t="shared" si="46"/>
        <v>1</v>
      </c>
      <c r="AD156" s="79"/>
      <c r="AE156" s="89"/>
      <c r="AF156" s="86">
        <f t="shared" si="40"/>
        <v>1</v>
      </c>
      <c r="AG156" s="79"/>
      <c r="AH156" s="90">
        <v>2</v>
      </c>
      <c r="AI156" s="80">
        <f t="shared" si="41"/>
        <v>2</v>
      </c>
      <c r="AJ156" s="91">
        <f t="shared" si="42"/>
        <v>13</v>
      </c>
      <c r="AK156" s="29"/>
      <c r="AL156" s="503"/>
      <c r="AM156" s="358"/>
      <c r="AN156" s="359">
        <v>2463300</v>
      </c>
      <c r="AO156" s="6">
        <v>1598293.76</v>
      </c>
      <c r="AP156" s="40"/>
      <c r="AQ156" s="517"/>
      <c r="AR156" s="512"/>
      <c r="AS156" s="506">
        <f t="shared" si="43"/>
        <v>1984207</v>
      </c>
      <c r="AT156" s="506">
        <f t="shared" si="44"/>
        <v>1938686</v>
      </c>
      <c r="AU156" s="507">
        <v>1938686</v>
      </c>
      <c r="AV156" s="508">
        <f t="shared" si="34"/>
        <v>25202918</v>
      </c>
      <c r="AW156" s="890"/>
    </row>
    <row r="157" spans="1:49" x14ac:dyDescent="0.2">
      <c r="A157" s="74">
        <v>149</v>
      </c>
      <c r="B157" s="228" t="s">
        <v>345</v>
      </c>
      <c r="C157" s="213" t="s">
        <v>346</v>
      </c>
      <c r="D157" s="213" t="s">
        <v>167</v>
      </c>
      <c r="E157" s="217" t="s">
        <v>38</v>
      </c>
      <c r="F157" s="75"/>
      <c r="G157" s="76"/>
      <c r="H157" s="77">
        <v>1</v>
      </c>
      <c r="I157" s="78">
        <f t="shared" si="45"/>
        <v>1</v>
      </c>
      <c r="J157" s="79"/>
      <c r="K157" s="77"/>
      <c r="L157" s="80">
        <f t="shared" si="35"/>
        <v>0</v>
      </c>
      <c r="M157" s="81"/>
      <c r="N157" s="221"/>
      <c r="O157" s="221"/>
      <c r="P157" s="82">
        <f t="shared" si="36"/>
        <v>0</v>
      </c>
      <c r="Q157" s="81"/>
      <c r="R157" s="221">
        <v>1</v>
      </c>
      <c r="S157" s="215">
        <f t="shared" si="48"/>
        <v>1</v>
      </c>
      <c r="T157" s="83">
        <f t="shared" si="37"/>
        <v>1</v>
      </c>
      <c r="U157" s="84"/>
      <c r="V157" s="85">
        <v>1</v>
      </c>
      <c r="W157" s="86">
        <f t="shared" si="38"/>
        <v>1</v>
      </c>
      <c r="X157" s="81"/>
      <c r="Y157" s="87"/>
      <c r="Z157" s="88">
        <f t="shared" si="39"/>
        <v>0</v>
      </c>
      <c r="AA157" s="75"/>
      <c r="AB157" s="76">
        <v>1</v>
      </c>
      <c r="AC157" s="89">
        <f t="shared" si="46"/>
        <v>1</v>
      </c>
      <c r="AD157" s="79"/>
      <c r="AE157" s="89"/>
      <c r="AF157" s="86">
        <f t="shared" si="40"/>
        <v>1</v>
      </c>
      <c r="AG157" s="79"/>
      <c r="AH157" s="90"/>
      <c r="AI157" s="80">
        <f t="shared" si="41"/>
        <v>0</v>
      </c>
      <c r="AJ157" s="91">
        <f t="shared" si="42"/>
        <v>4</v>
      </c>
      <c r="AK157" s="29"/>
      <c r="AL157" s="503"/>
      <c r="AM157" s="358"/>
      <c r="AN157" s="359">
        <v>1552950</v>
      </c>
      <c r="AO157" s="6">
        <v>1109841.6000000001</v>
      </c>
      <c r="AP157" s="40"/>
      <c r="AQ157" s="509">
        <v>910517.7</v>
      </c>
      <c r="AR157" s="510"/>
      <c r="AS157" s="506">
        <f t="shared" si="43"/>
        <v>1162079</v>
      </c>
      <c r="AT157" s="506">
        <f t="shared" si="44"/>
        <v>1134970</v>
      </c>
      <c r="AU157" s="511">
        <v>1162079</v>
      </c>
      <c r="AV157" s="508">
        <f t="shared" si="34"/>
        <v>4648316</v>
      </c>
      <c r="AW157" s="890"/>
    </row>
    <row r="158" spans="1:49" x14ac:dyDescent="0.2">
      <c r="A158" s="74">
        <v>150</v>
      </c>
      <c r="B158" s="228" t="s">
        <v>347</v>
      </c>
      <c r="C158" s="213" t="s">
        <v>348</v>
      </c>
      <c r="D158" s="213" t="s">
        <v>167</v>
      </c>
      <c r="E158" s="217" t="s">
        <v>38</v>
      </c>
      <c r="F158" s="75"/>
      <c r="G158" s="76"/>
      <c r="H158" s="77">
        <v>1</v>
      </c>
      <c r="I158" s="78">
        <f t="shared" si="45"/>
        <v>1</v>
      </c>
      <c r="J158" s="79"/>
      <c r="K158" s="77">
        <v>2</v>
      </c>
      <c r="L158" s="80">
        <f t="shared" si="35"/>
        <v>2</v>
      </c>
      <c r="M158" s="81"/>
      <c r="N158" s="221">
        <v>1</v>
      </c>
      <c r="O158" s="221">
        <f>SUM(M158:N158)</f>
        <v>1</v>
      </c>
      <c r="P158" s="82">
        <f t="shared" si="36"/>
        <v>1</v>
      </c>
      <c r="Q158" s="81"/>
      <c r="R158" s="221">
        <v>1</v>
      </c>
      <c r="S158" s="215">
        <f t="shared" si="48"/>
        <v>1</v>
      </c>
      <c r="T158" s="83">
        <f t="shared" si="37"/>
        <v>1</v>
      </c>
      <c r="U158" s="84"/>
      <c r="V158" s="85"/>
      <c r="W158" s="86">
        <f t="shared" si="38"/>
        <v>0</v>
      </c>
      <c r="X158" s="81"/>
      <c r="Y158" s="87"/>
      <c r="Z158" s="88">
        <f t="shared" si="39"/>
        <v>0</v>
      </c>
      <c r="AA158" s="75"/>
      <c r="AB158" s="76"/>
      <c r="AC158" s="89"/>
      <c r="AD158" s="79"/>
      <c r="AE158" s="89"/>
      <c r="AF158" s="86">
        <f t="shared" si="40"/>
        <v>0</v>
      </c>
      <c r="AG158" s="79"/>
      <c r="AH158" s="90"/>
      <c r="AI158" s="80">
        <f t="shared" si="41"/>
        <v>0</v>
      </c>
      <c r="AJ158" s="91">
        <f t="shared" si="42"/>
        <v>5</v>
      </c>
      <c r="AK158" s="29"/>
      <c r="AL158" s="503"/>
      <c r="AM158" s="358"/>
      <c r="AN158" s="359">
        <v>2409750</v>
      </c>
      <c r="AO158" s="6">
        <v>1770324.92</v>
      </c>
      <c r="AP158" s="40"/>
      <c r="AQ158" s="509">
        <v>3053076.2</v>
      </c>
      <c r="AR158" s="510"/>
      <c r="AS158" s="506">
        <f t="shared" si="43"/>
        <v>2352814</v>
      </c>
      <c r="AT158" s="506">
        <f t="shared" si="44"/>
        <v>2294653</v>
      </c>
      <c r="AU158" s="511">
        <v>2352814</v>
      </c>
      <c r="AV158" s="508">
        <f t="shared" si="34"/>
        <v>11764070</v>
      </c>
      <c r="AW158" s="890"/>
    </row>
    <row r="159" spans="1:49" ht="24" x14ac:dyDescent="0.2">
      <c r="A159" s="92">
        <v>151</v>
      </c>
      <c r="B159" s="228" t="s">
        <v>349</v>
      </c>
      <c r="C159" s="213" t="s">
        <v>350</v>
      </c>
      <c r="D159" s="213" t="s">
        <v>167</v>
      </c>
      <c r="E159" s="217" t="s">
        <v>38</v>
      </c>
      <c r="F159" s="75"/>
      <c r="G159" s="76"/>
      <c r="H159" s="77">
        <v>1</v>
      </c>
      <c r="I159" s="78">
        <f t="shared" si="45"/>
        <v>1</v>
      </c>
      <c r="J159" s="79"/>
      <c r="K159" s="77"/>
      <c r="L159" s="80">
        <f t="shared" si="35"/>
        <v>0</v>
      </c>
      <c r="M159" s="81"/>
      <c r="N159" s="221"/>
      <c r="O159" s="221"/>
      <c r="P159" s="82">
        <f t="shared" si="36"/>
        <v>0</v>
      </c>
      <c r="Q159" s="81"/>
      <c r="R159" s="221">
        <v>1</v>
      </c>
      <c r="S159" s="215">
        <f t="shared" si="48"/>
        <v>1</v>
      </c>
      <c r="T159" s="83">
        <f t="shared" si="37"/>
        <v>1</v>
      </c>
      <c r="U159" s="84"/>
      <c r="V159" s="85"/>
      <c r="W159" s="86">
        <f t="shared" si="38"/>
        <v>0</v>
      </c>
      <c r="X159" s="81">
        <v>1</v>
      </c>
      <c r="Y159" s="87">
        <f>SUM(X159:X159)</f>
        <v>1</v>
      </c>
      <c r="Z159" s="88">
        <f t="shared" si="39"/>
        <v>1</v>
      </c>
      <c r="AA159" s="75"/>
      <c r="AB159" s="76"/>
      <c r="AC159" s="89"/>
      <c r="AD159" s="79"/>
      <c r="AE159" s="89"/>
      <c r="AF159" s="86">
        <f t="shared" si="40"/>
        <v>0</v>
      </c>
      <c r="AG159" s="79"/>
      <c r="AH159" s="90">
        <v>1</v>
      </c>
      <c r="AI159" s="80">
        <f t="shared" si="41"/>
        <v>1</v>
      </c>
      <c r="AJ159" s="91">
        <f t="shared" si="42"/>
        <v>4</v>
      </c>
      <c r="AK159" s="29"/>
      <c r="AL159" s="503"/>
      <c r="AM159" s="358"/>
      <c r="AN159" s="359">
        <v>2409750</v>
      </c>
      <c r="AO159" s="36"/>
      <c r="AP159" s="40"/>
      <c r="AQ159" s="509">
        <v>1388623.09</v>
      </c>
      <c r="AR159" s="510"/>
      <c r="AS159" s="506">
        <f t="shared" si="43"/>
        <v>1829272</v>
      </c>
      <c r="AT159" s="506">
        <f t="shared" si="44"/>
        <v>1761930</v>
      </c>
      <c r="AU159" s="507">
        <v>1761930</v>
      </c>
      <c r="AV159" s="508">
        <f t="shared" si="34"/>
        <v>7047720</v>
      </c>
      <c r="AW159" s="890"/>
    </row>
    <row r="160" spans="1:49" x14ac:dyDescent="0.2">
      <c r="A160" s="74">
        <v>152</v>
      </c>
      <c r="B160" s="228" t="s">
        <v>351</v>
      </c>
      <c r="C160" s="213" t="s">
        <v>352</v>
      </c>
      <c r="D160" s="213" t="s">
        <v>167</v>
      </c>
      <c r="E160" s="217" t="s">
        <v>38</v>
      </c>
      <c r="F160" s="75"/>
      <c r="G160" s="76"/>
      <c r="H160" s="77">
        <v>1</v>
      </c>
      <c r="I160" s="78">
        <f t="shared" si="45"/>
        <v>1</v>
      </c>
      <c r="J160" s="79"/>
      <c r="K160" s="77"/>
      <c r="L160" s="80">
        <f t="shared" si="35"/>
        <v>0</v>
      </c>
      <c r="M160" s="81"/>
      <c r="N160" s="221"/>
      <c r="O160" s="221"/>
      <c r="P160" s="82">
        <f t="shared" si="36"/>
        <v>0</v>
      </c>
      <c r="Q160" s="81"/>
      <c r="R160" s="221">
        <v>1</v>
      </c>
      <c r="S160" s="215">
        <f t="shared" si="48"/>
        <v>1</v>
      </c>
      <c r="T160" s="83">
        <f t="shared" si="37"/>
        <v>1</v>
      </c>
      <c r="U160" s="84"/>
      <c r="V160" s="85"/>
      <c r="W160" s="86">
        <f t="shared" si="38"/>
        <v>0</v>
      </c>
      <c r="X160" s="81">
        <v>1</v>
      </c>
      <c r="Y160" s="87">
        <f>SUM(X160:X160)</f>
        <v>1</v>
      </c>
      <c r="Z160" s="88">
        <f t="shared" si="39"/>
        <v>1</v>
      </c>
      <c r="AA160" s="75"/>
      <c r="AB160" s="76"/>
      <c r="AC160" s="89"/>
      <c r="AD160" s="79"/>
      <c r="AE160" s="89"/>
      <c r="AF160" s="86">
        <f t="shared" si="40"/>
        <v>0</v>
      </c>
      <c r="AG160" s="79"/>
      <c r="AH160" s="90">
        <v>1</v>
      </c>
      <c r="AI160" s="80">
        <f t="shared" si="41"/>
        <v>1</v>
      </c>
      <c r="AJ160" s="91">
        <f t="shared" si="42"/>
        <v>4</v>
      </c>
      <c r="AK160" s="29"/>
      <c r="AL160" s="514"/>
      <c r="AM160" s="358"/>
      <c r="AN160" s="359">
        <v>963900</v>
      </c>
      <c r="AO160" s="6">
        <v>678761.72</v>
      </c>
      <c r="AP160" s="40"/>
      <c r="AQ160" s="509">
        <v>1709588.94</v>
      </c>
      <c r="AR160" s="510"/>
      <c r="AS160" s="506">
        <f t="shared" si="43"/>
        <v>1038039</v>
      </c>
      <c r="AT160" s="506">
        <f t="shared" si="44"/>
        <v>969099</v>
      </c>
      <c r="AU160" s="507">
        <v>969099</v>
      </c>
      <c r="AV160" s="508">
        <f t="shared" si="34"/>
        <v>3876396</v>
      </c>
      <c r="AW160" s="890"/>
    </row>
    <row r="161" spans="1:49" ht="24" x14ac:dyDescent="0.2">
      <c r="A161" s="74">
        <v>153</v>
      </c>
      <c r="B161" s="228" t="s">
        <v>353</v>
      </c>
      <c r="C161" s="213" t="s">
        <v>354</v>
      </c>
      <c r="D161" s="213" t="s">
        <v>167</v>
      </c>
      <c r="E161" s="217" t="s">
        <v>38</v>
      </c>
      <c r="F161" s="75"/>
      <c r="G161" s="76"/>
      <c r="H161" s="77">
        <v>1</v>
      </c>
      <c r="I161" s="78">
        <f t="shared" si="45"/>
        <v>1</v>
      </c>
      <c r="J161" s="79"/>
      <c r="K161" s="77"/>
      <c r="L161" s="80">
        <f t="shared" si="35"/>
        <v>0</v>
      </c>
      <c r="M161" s="81"/>
      <c r="N161" s="221">
        <v>1</v>
      </c>
      <c r="O161" s="221">
        <f t="shared" ref="O161:O169" si="49">SUM(M161:N161)</f>
        <v>1</v>
      </c>
      <c r="P161" s="82">
        <f t="shared" si="36"/>
        <v>1</v>
      </c>
      <c r="Q161" s="81"/>
      <c r="R161" s="221"/>
      <c r="S161" s="215"/>
      <c r="T161" s="83">
        <f t="shared" si="37"/>
        <v>0</v>
      </c>
      <c r="U161" s="84"/>
      <c r="V161" s="85"/>
      <c r="W161" s="86">
        <f t="shared" si="38"/>
        <v>0</v>
      </c>
      <c r="X161" s="81"/>
      <c r="Y161" s="87"/>
      <c r="Z161" s="88">
        <f t="shared" si="39"/>
        <v>0</v>
      </c>
      <c r="AA161" s="75"/>
      <c r="AB161" s="76"/>
      <c r="AC161" s="89"/>
      <c r="AD161" s="79"/>
      <c r="AE161" s="89"/>
      <c r="AF161" s="86">
        <f t="shared" si="40"/>
        <v>0</v>
      </c>
      <c r="AG161" s="79"/>
      <c r="AH161" s="90"/>
      <c r="AI161" s="80">
        <f t="shared" si="41"/>
        <v>0</v>
      </c>
      <c r="AJ161" s="91">
        <f t="shared" si="42"/>
        <v>2</v>
      </c>
      <c r="AK161" s="29"/>
      <c r="AL161" s="514"/>
      <c r="AM161" s="358"/>
      <c r="AN161" s="359">
        <v>2998800</v>
      </c>
      <c r="AO161" s="6">
        <v>953990.87</v>
      </c>
      <c r="AP161" s="40"/>
      <c r="AQ161" s="509">
        <v>1774227.9</v>
      </c>
      <c r="AR161" s="510"/>
      <c r="AS161" s="506">
        <f t="shared" si="43"/>
        <v>1718569</v>
      </c>
      <c r="AT161" s="506">
        <f t="shared" si="44"/>
        <v>1542163</v>
      </c>
      <c r="AU161" s="507">
        <v>1542163</v>
      </c>
      <c r="AV161" s="508">
        <f t="shared" si="34"/>
        <v>3084326</v>
      </c>
      <c r="AW161" s="890"/>
    </row>
    <row r="162" spans="1:49" ht="24" x14ac:dyDescent="0.2">
      <c r="A162" s="92">
        <v>154</v>
      </c>
      <c r="B162" s="228" t="s">
        <v>355</v>
      </c>
      <c r="C162" s="213" t="s">
        <v>356</v>
      </c>
      <c r="D162" s="213" t="s">
        <v>29</v>
      </c>
      <c r="E162" s="217" t="s">
        <v>30</v>
      </c>
      <c r="F162" s="75"/>
      <c r="G162" s="76"/>
      <c r="H162" s="77">
        <v>1</v>
      </c>
      <c r="I162" s="78">
        <f t="shared" si="45"/>
        <v>1</v>
      </c>
      <c r="J162" s="79"/>
      <c r="K162" s="77"/>
      <c r="L162" s="80">
        <f t="shared" si="35"/>
        <v>0</v>
      </c>
      <c r="M162" s="81"/>
      <c r="N162" s="221">
        <v>1</v>
      </c>
      <c r="O162" s="221">
        <f t="shared" si="49"/>
        <v>1</v>
      </c>
      <c r="P162" s="82">
        <f t="shared" si="36"/>
        <v>1</v>
      </c>
      <c r="Q162" s="81"/>
      <c r="R162" s="221"/>
      <c r="S162" s="215"/>
      <c r="T162" s="83">
        <f t="shared" si="37"/>
        <v>0</v>
      </c>
      <c r="U162" s="84"/>
      <c r="V162" s="85">
        <v>1</v>
      </c>
      <c r="W162" s="86">
        <f t="shared" si="38"/>
        <v>1</v>
      </c>
      <c r="X162" s="81"/>
      <c r="Y162" s="87"/>
      <c r="Z162" s="88">
        <f t="shared" si="39"/>
        <v>0</v>
      </c>
      <c r="AA162" s="75"/>
      <c r="AB162" s="76"/>
      <c r="AC162" s="89"/>
      <c r="AD162" s="79"/>
      <c r="AE162" s="89"/>
      <c r="AF162" s="86">
        <f t="shared" si="40"/>
        <v>0</v>
      </c>
      <c r="AG162" s="79"/>
      <c r="AH162" s="90"/>
      <c r="AI162" s="80">
        <f t="shared" si="41"/>
        <v>0</v>
      </c>
      <c r="AJ162" s="91">
        <f t="shared" si="42"/>
        <v>3</v>
      </c>
      <c r="AK162" s="29"/>
      <c r="AL162" s="503">
        <v>1563660</v>
      </c>
      <c r="AM162" s="358"/>
      <c r="AN162" s="359">
        <v>1499400</v>
      </c>
      <c r="AO162" s="6">
        <v>742955.08</v>
      </c>
      <c r="AP162" s="40"/>
      <c r="AQ162" s="509">
        <v>867053.58</v>
      </c>
      <c r="AR162" s="510"/>
      <c r="AS162" s="506">
        <f t="shared" si="43"/>
        <v>1108580</v>
      </c>
      <c r="AT162" s="506">
        <f t="shared" si="44"/>
        <v>1051037</v>
      </c>
      <c r="AU162" s="507">
        <v>1051037</v>
      </c>
      <c r="AV162" s="508">
        <f t="shared" si="34"/>
        <v>3153111</v>
      </c>
      <c r="AW162" s="890"/>
    </row>
    <row r="163" spans="1:49" ht="36" x14ac:dyDescent="0.2">
      <c r="A163" s="74">
        <v>155</v>
      </c>
      <c r="B163" s="228" t="s">
        <v>357</v>
      </c>
      <c r="C163" s="213" t="s">
        <v>185</v>
      </c>
      <c r="D163" s="213" t="s">
        <v>325</v>
      </c>
      <c r="E163" s="217" t="s">
        <v>30</v>
      </c>
      <c r="F163" s="75"/>
      <c r="G163" s="76"/>
      <c r="H163" s="77">
        <v>2</v>
      </c>
      <c r="I163" s="78">
        <f t="shared" si="45"/>
        <v>2</v>
      </c>
      <c r="J163" s="79"/>
      <c r="K163" s="77">
        <v>2</v>
      </c>
      <c r="L163" s="80">
        <f t="shared" si="35"/>
        <v>2</v>
      </c>
      <c r="M163" s="81"/>
      <c r="N163" s="221">
        <v>2</v>
      </c>
      <c r="O163" s="221">
        <f t="shared" si="49"/>
        <v>2</v>
      </c>
      <c r="P163" s="82">
        <f t="shared" si="36"/>
        <v>2</v>
      </c>
      <c r="Q163" s="81"/>
      <c r="R163" s="221">
        <v>2</v>
      </c>
      <c r="S163" s="215">
        <f>SUM(Q163:R163)</f>
        <v>2</v>
      </c>
      <c r="T163" s="83">
        <f t="shared" si="37"/>
        <v>2</v>
      </c>
      <c r="U163" s="84"/>
      <c r="V163" s="85">
        <v>1</v>
      </c>
      <c r="W163" s="86">
        <f t="shared" si="38"/>
        <v>1</v>
      </c>
      <c r="X163" s="81">
        <v>2</v>
      </c>
      <c r="Y163" s="87">
        <f>SUM(X163:X163)</f>
        <v>2</v>
      </c>
      <c r="Z163" s="88">
        <f t="shared" si="39"/>
        <v>2</v>
      </c>
      <c r="AA163" s="75"/>
      <c r="AB163" s="76">
        <v>2</v>
      </c>
      <c r="AC163" s="89">
        <f t="shared" si="46"/>
        <v>2</v>
      </c>
      <c r="AD163" s="79"/>
      <c r="AE163" s="89"/>
      <c r="AF163" s="86">
        <f t="shared" si="40"/>
        <v>2</v>
      </c>
      <c r="AG163" s="79"/>
      <c r="AH163" s="90">
        <v>1</v>
      </c>
      <c r="AI163" s="80">
        <f t="shared" si="41"/>
        <v>1</v>
      </c>
      <c r="AJ163" s="91">
        <f t="shared" si="42"/>
        <v>14</v>
      </c>
      <c r="AK163" s="29">
        <v>227290</v>
      </c>
      <c r="AL163" s="503">
        <v>550494</v>
      </c>
      <c r="AM163" s="358"/>
      <c r="AN163" s="368"/>
      <c r="AO163" s="20"/>
      <c r="AP163" s="40"/>
      <c r="AQ163" s="509">
        <v>173856.5</v>
      </c>
      <c r="AR163" s="512"/>
      <c r="AS163" s="506">
        <f t="shared" si="43"/>
        <v>279152</v>
      </c>
      <c r="AT163" s="506">
        <f t="shared" si="44"/>
        <v>250667</v>
      </c>
      <c r="AU163" s="507">
        <v>250667</v>
      </c>
      <c r="AV163" s="508">
        <f t="shared" si="34"/>
        <v>3509338</v>
      </c>
      <c r="AW163" s="890"/>
    </row>
    <row r="164" spans="1:49" ht="36" x14ac:dyDescent="0.2">
      <c r="A164" s="74">
        <v>156</v>
      </c>
      <c r="B164" s="228" t="s">
        <v>358</v>
      </c>
      <c r="C164" s="213" t="s">
        <v>185</v>
      </c>
      <c r="D164" s="213" t="s">
        <v>325</v>
      </c>
      <c r="E164" s="217" t="s">
        <v>30</v>
      </c>
      <c r="F164" s="75"/>
      <c r="G164" s="76"/>
      <c r="H164" s="77">
        <v>2</v>
      </c>
      <c r="I164" s="78">
        <f t="shared" si="45"/>
        <v>2</v>
      </c>
      <c r="J164" s="79"/>
      <c r="K164" s="77">
        <v>2</v>
      </c>
      <c r="L164" s="80">
        <f t="shared" si="35"/>
        <v>2</v>
      </c>
      <c r="M164" s="81"/>
      <c r="N164" s="221">
        <v>2</v>
      </c>
      <c r="O164" s="221">
        <f t="shared" si="49"/>
        <v>2</v>
      </c>
      <c r="P164" s="82">
        <f t="shared" si="36"/>
        <v>2</v>
      </c>
      <c r="Q164" s="81"/>
      <c r="R164" s="221">
        <v>3</v>
      </c>
      <c r="S164" s="215">
        <f>SUM(Q164:R164)</f>
        <v>3</v>
      </c>
      <c r="T164" s="83">
        <f t="shared" si="37"/>
        <v>3</v>
      </c>
      <c r="U164" s="84"/>
      <c r="V164" s="85">
        <v>1</v>
      </c>
      <c r="W164" s="86">
        <f t="shared" si="38"/>
        <v>1</v>
      </c>
      <c r="X164" s="81">
        <v>2</v>
      </c>
      <c r="Y164" s="87">
        <f>SUM(X164:X164)</f>
        <v>2</v>
      </c>
      <c r="Z164" s="88">
        <f t="shared" si="39"/>
        <v>2</v>
      </c>
      <c r="AA164" s="75"/>
      <c r="AB164" s="76">
        <v>2</v>
      </c>
      <c r="AC164" s="89">
        <f t="shared" si="46"/>
        <v>2</v>
      </c>
      <c r="AD164" s="79"/>
      <c r="AE164" s="89"/>
      <c r="AF164" s="86">
        <f t="shared" si="40"/>
        <v>2</v>
      </c>
      <c r="AG164" s="79"/>
      <c r="AH164" s="90">
        <v>1</v>
      </c>
      <c r="AI164" s="80">
        <f t="shared" si="41"/>
        <v>1</v>
      </c>
      <c r="AJ164" s="91">
        <f t="shared" si="42"/>
        <v>15</v>
      </c>
      <c r="AK164" s="29">
        <v>227290</v>
      </c>
      <c r="AL164" s="503">
        <v>550494</v>
      </c>
      <c r="AM164" s="358"/>
      <c r="AN164" s="368"/>
      <c r="AO164" s="20"/>
      <c r="AP164" s="40"/>
      <c r="AQ164" s="509">
        <v>173856.5</v>
      </c>
      <c r="AR164" s="510"/>
      <c r="AS164" s="506">
        <f t="shared" si="43"/>
        <v>279152</v>
      </c>
      <c r="AT164" s="506">
        <f t="shared" si="44"/>
        <v>250667</v>
      </c>
      <c r="AU164" s="507">
        <v>250667</v>
      </c>
      <c r="AV164" s="508">
        <f t="shared" si="34"/>
        <v>3760005</v>
      </c>
      <c r="AW164" s="890"/>
    </row>
    <row r="165" spans="1:49" ht="36" x14ac:dyDescent="0.2">
      <c r="A165" s="92">
        <v>157</v>
      </c>
      <c r="B165" s="228" t="s">
        <v>359</v>
      </c>
      <c r="C165" s="213" t="s">
        <v>185</v>
      </c>
      <c r="D165" s="213" t="s">
        <v>325</v>
      </c>
      <c r="E165" s="217" t="s">
        <v>30</v>
      </c>
      <c r="F165" s="75"/>
      <c r="G165" s="76"/>
      <c r="H165" s="77">
        <v>2</v>
      </c>
      <c r="I165" s="78">
        <f t="shared" si="45"/>
        <v>2</v>
      </c>
      <c r="J165" s="79"/>
      <c r="K165" s="77">
        <v>2</v>
      </c>
      <c r="L165" s="80">
        <f t="shared" si="35"/>
        <v>2</v>
      </c>
      <c r="M165" s="81"/>
      <c r="N165" s="221">
        <v>1</v>
      </c>
      <c r="O165" s="221">
        <f t="shared" si="49"/>
        <v>1</v>
      </c>
      <c r="P165" s="82">
        <f t="shared" si="36"/>
        <v>1</v>
      </c>
      <c r="Q165" s="81"/>
      <c r="R165" s="221">
        <v>3</v>
      </c>
      <c r="S165" s="215">
        <f>SUM(Q165:R165)</f>
        <v>3</v>
      </c>
      <c r="T165" s="83">
        <f t="shared" si="37"/>
        <v>3</v>
      </c>
      <c r="U165" s="84"/>
      <c r="V165" s="85">
        <v>1</v>
      </c>
      <c r="W165" s="86">
        <f t="shared" si="38"/>
        <v>1</v>
      </c>
      <c r="X165" s="81">
        <v>2</v>
      </c>
      <c r="Y165" s="87">
        <f>SUM(X165:X165)</f>
        <v>2</v>
      </c>
      <c r="Z165" s="88">
        <f t="shared" si="39"/>
        <v>2</v>
      </c>
      <c r="AA165" s="75"/>
      <c r="AB165" s="76">
        <v>2</v>
      </c>
      <c r="AC165" s="89">
        <f t="shared" si="46"/>
        <v>2</v>
      </c>
      <c r="AD165" s="79"/>
      <c r="AE165" s="89"/>
      <c r="AF165" s="86">
        <f t="shared" si="40"/>
        <v>2</v>
      </c>
      <c r="AG165" s="79"/>
      <c r="AH165" s="90">
        <v>1</v>
      </c>
      <c r="AI165" s="80">
        <f t="shared" si="41"/>
        <v>1</v>
      </c>
      <c r="AJ165" s="91">
        <f t="shared" si="42"/>
        <v>14</v>
      </c>
      <c r="AK165" s="29">
        <v>227290</v>
      </c>
      <c r="AL165" s="503">
        <v>550494</v>
      </c>
      <c r="AM165" s="358"/>
      <c r="AN165" s="368"/>
      <c r="AO165" s="20"/>
      <c r="AP165" s="40"/>
      <c r="AQ165" s="509">
        <v>173856.5</v>
      </c>
      <c r="AR165" s="512"/>
      <c r="AS165" s="506">
        <f t="shared" si="43"/>
        <v>279152</v>
      </c>
      <c r="AT165" s="506">
        <f t="shared" si="44"/>
        <v>250667</v>
      </c>
      <c r="AU165" s="507">
        <v>250667</v>
      </c>
      <c r="AV165" s="508">
        <f t="shared" si="34"/>
        <v>3509338</v>
      </c>
      <c r="AW165" s="890"/>
    </row>
    <row r="166" spans="1:49" ht="36" x14ac:dyDescent="0.2">
      <c r="A166" s="74">
        <v>158</v>
      </c>
      <c r="B166" s="228" t="s">
        <v>360</v>
      </c>
      <c r="C166" s="213" t="s">
        <v>185</v>
      </c>
      <c r="D166" s="213" t="s">
        <v>325</v>
      </c>
      <c r="E166" s="217" t="s">
        <v>30</v>
      </c>
      <c r="F166" s="75"/>
      <c r="G166" s="76"/>
      <c r="H166" s="77">
        <v>2</v>
      </c>
      <c r="I166" s="78">
        <f t="shared" si="45"/>
        <v>2</v>
      </c>
      <c r="J166" s="79"/>
      <c r="K166" s="77">
        <v>2</v>
      </c>
      <c r="L166" s="80">
        <f t="shared" si="35"/>
        <v>2</v>
      </c>
      <c r="M166" s="81"/>
      <c r="N166" s="221">
        <v>2</v>
      </c>
      <c r="O166" s="221">
        <f t="shared" si="49"/>
        <v>2</v>
      </c>
      <c r="P166" s="82">
        <f t="shared" si="36"/>
        <v>2</v>
      </c>
      <c r="Q166" s="81"/>
      <c r="R166" s="221">
        <v>3</v>
      </c>
      <c r="S166" s="215">
        <f>SUM(Q166:R166)</f>
        <v>3</v>
      </c>
      <c r="T166" s="83">
        <f t="shared" si="37"/>
        <v>3</v>
      </c>
      <c r="U166" s="84"/>
      <c r="V166" s="85">
        <v>1</v>
      </c>
      <c r="W166" s="86">
        <f t="shared" si="38"/>
        <v>1</v>
      </c>
      <c r="X166" s="81">
        <v>2</v>
      </c>
      <c r="Y166" s="87">
        <f>SUM(X166:X166)</f>
        <v>2</v>
      </c>
      <c r="Z166" s="88">
        <f t="shared" si="39"/>
        <v>2</v>
      </c>
      <c r="AA166" s="75"/>
      <c r="AB166" s="76">
        <v>2</v>
      </c>
      <c r="AC166" s="89">
        <f t="shared" si="46"/>
        <v>2</v>
      </c>
      <c r="AD166" s="79"/>
      <c r="AE166" s="89"/>
      <c r="AF166" s="86">
        <f t="shared" si="40"/>
        <v>2</v>
      </c>
      <c r="AG166" s="79"/>
      <c r="AH166" s="90">
        <v>1</v>
      </c>
      <c r="AI166" s="80">
        <f t="shared" si="41"/>
        <v>1</v>
      </c>
      <c r="AJ166" s="91">
        <f t="shared" si="42"/>
        <v>15</v>
      </c>
      <c r="AK166" s="29">
        <v>227290</v>
      </c>
      <c r="AL166" s="503">
        <v>550494</v>
      </c>
      <c r="AM166" s="358"/>
      <c r="AN166" s="368"/>
      <c r="AO166" s="20"/>
      <c r="AP166" s="40"/>
      <c r="AQ166" s="509">
        <v>173856.5</v>
      </c>
      <c r="AR166" s="510"/>
      <c r="AS166" s="506">
        <f t="shared" si="43"/>
        <v>279152</v>
      </c>
      <c r="AT166" s="506">
        <f t="shared" si="44"/>
        <v>250667</v>
      </c>
      <c r="AU166" s="507">
        <v>250667</v>
      </c>
      <c r="AV166" s="508">
        <f t="shared" si="34"/>
        <v>3760005</v>
      </c>
      <c r="AW166" s="890"/>
    </row>
    <row r="167" spans="1:49" x14ac:dyDescent="0.2">
      <c r="A167" s="74">
        <v>159</v>
      </c>
      <c r="B167" s="228" t="s">
        <v>361</v>
      </c>
      <c r="C167" s="213" t="s">
        <v>362</v>
      </c>
      <c r="D167" s="213" t="s">
        <v>37</v>
      </c>
      <c r="E167" s="217" t="s">
        <v>38</v>
      </c>
      <c r="F167" s="75"/>
      <c r="G167" s="76"/>
      <c r="H167" s="77">
        <v>1</v>
      </c>
      <c r="I167" s="78">
        <f t="shared" si="45"/>
        <v>1</v>
      </c>
      <c r="J167" s="79"/>
      <c r="K167" s="77">
        <v>1</v>
      </c>
      <c r="L167" s="80">
        <f t="shared" si="35"/>
        <v>1</v>
      </c>
      <c r="M167" s="81"/>
      <c r="N167" s="221">
        <v>1</v>
      </c>
      <c r="O167" s="221">
        <f t="shared" si="49"/>
        <v>1</v>
      </c>
      <c r="P167" s="82">
        <f t="shared" si="36"/>
        <v>1</v>
      </c>
      <c r="Q167" s="81"/>
      <c r="R167" s="221">
        <v>1</v>
      </c>
      <c r="S167" s="215">
        <f>SUM(Q167:R167)</f>
        <v>1</v>
      </c>
      <c r="T167" s="83">
        <f t="shared" si="37"/>
        <v>1</v>
      </c>
      <c r="U167" s="84"/>
      <c r="V167" s="85"/>
      <c r="W167" s="86">
        <f t="shared" si="38"/>
        <v>0</v>
      </c>
      <c r="X167" s="81">
        <v>1</v>
      </c>
      <c r="Y167" s="87">
        <f>SUM(X167:X167)</f>
        <v>1</v>
      </c>
      <c r="Z167" s="88">
        <f t="shared" si="39"/>
        <v>1</v>
      </c>
      <c r="AA167" s="75"/>
      <c r="AB167" s="76"/>
      <c r="AC167" s="89"/>
      <c r="AD167" s="79"/>
      <c r="AE167" s="89"/>
      <c r="AF167" s="86">
        <f t="shared" si="40"/>
        <v>0</v>
      </c>
      <c r="AG167" s="79"/>
      <c r="AH167" s="90"/>
      <c r="AI167" s="80">
        <f t="shared" si="41"/>
        <v>0</v>
      </c>
      <c r="AJ167" s="91">
        <f t="shared" si="42"/>
        <v>5</v>
      </c>
      <c r="AK167" s="29"/>
      <c r="AL167" s="503"/>
      <c r="AM167" s="358"/>
      <c r="AN167" s="359">
        <v>3534300</v>
      </c>
      <c r="AO167" s="6">
        <v>2584232.56</v>
      </c>
      <c r="AP167" s="40"/>
      <c r="AQ167" s="509">
        <v>1768655.57</v>
      </c>
      <c r="AR167" s="512"/>
      <c r="AS167" s="506">
        <f t="shared" si="43"/>
        <v>2527897</v>
      </c>
      <c r="AT167" s="506">
        <f t="shared" si="44"/>
        <v>2428551</v>
      </c>
      <c r="AU167" s="507">
        <v>2428551</v>
      </c>
      <c r="AV167" s="508">
        <f t="shared" si="34"/>
        <v>12142755</v>
      </c>
      <c r="AW167" s="890"/>
    </row>
    <row r="168" spans="1:49" ht="24" x14ac:dyDescent="0.2">
      <c r="A168" s="74">
        <v>160</v>
      </c>
      <c r="B168" s="228" t="s">
        <v>363</v>
      </c>
      <c r="C168" s="213" t="s">
        <v>364</v>
      </c>
      <c r="D168" s="213" t="s">
        <v>29</v>
      </c>
      <c r="E168" s="217" t="s">
        <v>30</v>
      </c>
      <c r="F168" s="75"/>
      <c r="G168" s="76"/>
      <c r="H168" s="77">
        <v>1</v>
      </c>
      <c r="I168" s="78">
        <f t="shared" si="45"/>
        <v>1</v>
      </c>
      <c r="J168" s="79"/>
      <c r="K168" s="77"/>
      <c r="L168" s="80">
        <f t="shared" si="35"/>
        <v>0</v>
      </c>
      <c r="M168" s="81"/>
      <c r="N168" s="221">
        <v>1</v>
      </c>
      <c r="O168" s="221">
        <f t="shared" si="49"/>
        <v>1</v>
      </c>
      <c r="P168" s="82">
        <f t="shared" si="36"/>
        <v>1</v>
      </c>
      <c r="Q168" s="81"/>
      <c r="R168" s="221"/>
      <c r="S168" s="215"/>
      <c r="T168" s="83">
        <f t="shared" si="37"/>
        <v>0</v>
      </c>
      <c r="U168" s="84"/>
      <c r="V168" s="85"/>
      <c r="W168" s="86">
        <f t="shared" si="38"/>
        <v>0</v>
      </c>
      <c r="X168" s="81"/>
      <c r="Y168" s="87"/>
      <c r="Z168" s="88">
        <f t="shared" si="39"/>
        <v>0</v>
      </c>
      <c r="AA168" s="75"/>
      <c r="AB168" s="76"/>
      <c r="AC168" s="89"/>
      <c r="AD168" s="79"/>
      <c r="AE168" s="89"/>
      <c r="AF168" s="86">
        <f t="shared" si="40"/>
        <v>0</v>
      </c>
      <c r="AG168" s="79"/>
      <c r="AH168" s="90"/>
      <c r="AI168" s="80">
        <f t="shared" si="41"/>
        <v>0</v>
      </c>
      <c r="AJ168" s="91">
        <f t="shared" si="42"/>
        <v>2</v>
      </c>
      <c r="AK168" s="29"/>
      <c r="AL168" s="514"/>
      <c r="AM168" s="358"/>
      <c r="AN168" s="359">
        <v>963900</v>
      </c>
      <c r="AO168" s="6">
        <v>651212.03</v>
      </c>
      <c r="AP168" s="40"/>
      <c r="AQ168" s="509">
        <v>635802.14</v>
      </c>
      <c r="AR168" s="512">
        <v>1197853.92</v>
      </c>
      <c r="AS168" s="506">
        <f t="shared" si="43"/>
        <v>831515</v>
      </c>
      <c r="AT168" s="506">
        <f t="shared" si="44"/>
        <v>803101</v>
      </c>
      <c r="AU168" s="507">
        <v>803101</v>
      </c>
      <c r="AV168" s="508">
        <f t="shared" si="34"/>
        <v>1606202</v>
      </c>
      <c r="AW168" s="890"/>
    </row>
    <row r="169" spans="1:49" x14ac:dyDescent="0.2">
      <c r="A169" s="74">
        <v>161</v>
      </c>
      <c r="B169" s="228" t="s">
        <v>365</v>
      </c>
      <c r="C169" s="213" t="s">
        <v>366</v>
      </c>
      <c r="D169" s="213" t="s">
        <v>167</v>
      </c>
      <c r="E169" s="214" t="s">
        <v>38</v>
      </c>
      <c r="F169" s="75"/>
      <c r="G169" s="76"/>
      <c r="H169" s="77">
        <v>1</v>
      </c>
      <c r="I169" s="78">
        <f t="shared" si="45"/>
        <v>1</v>
      </c>
      <c r="J169" s="79"/>
      <c r="K169" s="77">
        <v>2</v>
      </c>
      <c r="L169" s="80">
        <f t="shared" si="35"/>
        <v>2</v>
      </c>
      <c r="M169" s="81"/>
      <c r="N169" s="221">
        <v>1</v>
      </c>
      <c r="O169" s="221">
        <f t="shared" si="49"/>
        <v>1</v>
      </c>
      <c r="P169" s="82">
        <f t="shared" si="36"/>
        <v>1</v>
      </c>
      <c r="Q169" s="81">
        <v>1</v>
      </c>
      <c r="R169" s="221">
        <v>1</v>
      </c>
      <c r="S169" s="215">
        <f>SUM(Q169:R169)</f>
        <v>2</v>
      </c>
      <c r="T169" s="83">
        <f t="shared" si="37"/>
        <v>2</v>
      </c>
      <c r="U169" s="84"/>
      <c r="V169" s="85">
        <v>1</v>
      </c>
      <c r="W169" s="86">
        <f t="shared" si="38"/>
        <v>1</v>
      </c>
      <c r="X169" s="81">
        <v>1</v>
      </c>
      <c r="Y169" s="87">
        <f>SUM(X169:X169)</f>
        <v>1</v>
      </c>
      <c r="Z169" s="88">
        <f t="shared" si="39"/>
        <v>1</v>
      </c>
      <c r="AA169" s="75"/>
      <c r="AB169" s="76"/>
      <c r="AC169" s="89"/>
      <c r="AD169" s="79"/>
      <c r="AE169" s="89"/>
      <c r="AF169" s="86">
        <f t="shared" si="40"/>
        <v>0</v>
      </c>
      <c r="AG169" s="79"/>
      <c r="AH169" s="90">
        <v>2</v>
      </c>
      <c r="AI169" s="80">
        <f t="shared" si="41"/>
        <v>2</v>
      </c>
      <c r="AJ169" s="91">
        <f t="shared" si="42"/>
        <v>10</v>
      </c>
      <c r="AK169" s="29"/>
      <c r="AL169" s="514"/>
      <c r="AM169" s="358"/>
      <c r="AN169" s="359">
        <v>2409750</v>
      </c>
      <c r="AO169" s="6">
        <v>953990.87</v>
      </c>
      <c r="AP169" s="40"/>
      <c r="AQ169" s="504"/>
      <c r="AR169" s="505"/>
      <c r="AS169" s="506">
        <f t="shared" si="43"/>
        <v>1516206</v>
      </c>
      <c r="AT169" s="506">
        <f t="shared" si="44"/>
        <v>1366859</v>
      </c>
      <c r="AU169" s="507">
        <v>1366859</v>
      </c>
      <c r="AV169" s="508">
        <f t="shared" si="34"/>
        <v>13668590</v>
      </c>
      <c r="AW169" s="890"/>
    </row>
    <row r="170" spans="1:49" x14ac:dyDescent="0.2">
      <c r="A170" s="74">
        <v>162</v>
      </c>
      <c r="B170" s="228" t="s">
        <v>367</v>
      </c>
      <c r="C170" s="213" t="s">
        <v>368</v>
      </c>
      <c r="D170" s="213" t="s">
        <v>167</v>
      </c>
      <c r="E170" s="214" t="s">
        <v>38</v>
      </c>
      <c r="F170" s="75"/>
      <c r="G170" s="76"/>
      <c r="H170" s="77">
        <v>1</v>
      </c>
      <c r="I170" s="78">
        <f t="shared" si="45"/>
        <v>1</v>
      </c>
      <c r="J170" s="79"/>
      <c r="K170" s="77"/>
      <c r="L170" s="80">
        <f t="shared" si="35"/>
        <v>0</v>
      </c>
      <c r="M170" s="81"/>
      <c r="N170" s="221"/>
      <c r="O170" s="221"/>
      <c r="P170" s="82">
        <f t="shared" si="36"/>
        <v>0</v>
      </c>
      <c r="Q170" s="81"/>
      <c r="R170" s="221">
        <v>1</v>
      </c>
      <c r="S170" s="215">
        <f>SUM(Q170:R170)</f>
        <v>1</v>
      </c>
      <c r="T170" s="83">
        <f t="shared" si="37"/>
        <v>1</v>
      </c>
      <c r="U170" s="84"/>
      <c r="V170" s="85"/>
      <c r="W170" s="86">
        <f t="shared" si="38"/>
        <v>0</v>
      </c>
      <c r="X170" s="81"/>
      <c r="Y170" s="87"/>
      <c r="Z170" s="88">
        <f t="shared" si="39"/>
        <v>0</v>
      </c>
      <c r="AA170" s="75"/>
      <c r="AB170" s="76"/>
      <c r="AC170" s="89"/>
      <c r="AD170" s="79"/>
      <c r="AE170" s="89"/>
      <c r="AF170" s="86">
        <f t="shared" si="40"/>
        <v>0</v>
      </c>
      <c r="AG170" s="79"/>
      <c r="AH170" s="90"/>
      <c r="AI170" s="80">
        <f t="shared" si="41"/>
        <v>0</v>
      </c>
      <c r="AJ170" s="91">
        <f t="shared" si="42"/>
        <v>2</v>
      </c>
      <c r="AK170" s="29"/>
      <c r="AL170" s="503"/>
      <c r="AM170" s="358"/>
      <c r="AN170" s="359">
        <v>2409750</v>
      </c>
      <c r="AO170" s="6">
        <v>953990.87</v>
      </c>
      <c r="AP170" s="40"/>
      <c r="AQ170" s="504"/>
      <c r="AR170" s="505"/>
      <c r="AS170" s="506">
        <f t="shared" si="43"/>
        <v>1516206</v>
      </c>
      <c r="AT170" s="506">
        <f t="shared" si="44"/>
        <v>1366859</v>
      </c>
      <c r="AU170" s="507">
        <v>1366859</v>
      </c>
      <c r="AV170" s="508">
        <f t="shared" si="34"/>
        <v>2733718</v>
      </c>
      <c r="AW170" s="890"/>
    </row>
    <row r="171" spans="1:49" x14ac:dyDescent="0.2">
      <c r="A171" s="92">
        <v>163</v>
      </c>
      <c r="B171" s="228" t="s">
        <v>369</v>
      </c>
      <c r="C171" s="213" t="s">
        <v>370</v>
      </c>
      <c r="D171" s="213" t="s">
        <v>167</v>
      </c>
      <c r="E171" s="214" t="s">
        <v>38</v>
      </c>
      <c r="F171" s="75"/>
      <c r="G171" s="76"/>
      <c r="H171" s="77">
        <v>1</v>
      </c>
      <c r="I171" s="78">
        <f t="shared" si="45"/>
        <v>1</v>
      </c>
      <c r="J171" s="79"/>
      <c r="K171" s="77"/>
      <c r="L171" s="80">
        <f t="shared" si="35"/>
        <v>0</v>
      </c>
      <c r="M171" s="81"/>
      <c r="N171" s="221"/>
      <c r="O171" s="221"/>
      <c r="P171" s="82">
        <f t="shared" si="36"/>
        <v>0</v>
      </c>
      <c r="Q171" s="81"/>
      <c r="R171" s="221"/>
      <c r="S171" s="215"/>
      <c r="T171" s="83">
        <f t="shared" si="37"/>
        <v>0</v>
      </c>
      <c r="U171" s="84"/>
      <c r="V171" s="85"/>
      <c r="W171" s="86">
        <f t="shared" si="38"/>
        <v>0</v>
      </c>
      <c r="X171" s="81"/>
      <c r="Y171" s="87"/>
      <c r="Z171" s="88">
        <f t="shared" si="39"/>
        <v>0</v>
      </c>
      <c r="AA171" s="75"/>
      <c r="AB171" s="76"/>
      <c r="AC171" s="89"/>
      <c r="AD171" s="79"/>
      <c r="AE171" s="89"/>
      <c r="AF171" s="86">
        <f t="shared" si="40"/>
        <v>0</v>
      </c>
      <c r="AG171" s="79"/>
      <c r="AH171" s="90"/>
      <c r="AI171" s="80">
        <f t="shared" si="41"/>
        <v>0</v>
      </c>
      <c r="AJ171" s="91">
        <f t="shared" si="42"/>
        <v>1</v>
      </c>
      <c r="AK171" s="29"/>
      <c r="AL171" s="503"/>
      <c r="AM171" s="358"/>
      <c r="AN171" s="359">
        <v>2409750</v>
      </c>
      <c r="AO171" s="6">
        <v>1137391.29</v>
      </c>
      <c r="AP171" s="40"/>
      <c r="AQ171" s="504"/>
      <c r="AR171" s="505"/>
      <c r="AS171" s="506">
        <f t="shared" si="43"/>
        <v>1655545</v>
      </c>
      <c r="AT171" s="506">
        <f t="shared" si="44"/>
        <v>1545373</v>
      </c>
      <c r="AU171" s="507">
        <v>1545373</v>
      </c>
      <c r="AV171" s="508">
        <f t="shared" si="34"/>
        <v>1545373</v>
      </c>
      <c r="AW171" s="890"/>
    </row>
    <row r="172" spans="1:49" x14ac:dyDescent="0.2">
      <c r="A172" s="74">
        <v>164</v>
      </c>
      <c r="B172" s="228" t="s">
        <v>371</v>
      </c>
      <c r="C172" s="213" t="s">
        <v>372</v>
      </c>
      <c r="D172" s="213" t="s">
        <v>167</v>
      </c>
      <c r="E172" s="214" t="s">
        <v>38</v>
      </c>
      <c r="F172" s="75"/>
      <c r="G172" s="76"/>
      <c r="H172" s="77">
        <v>1</v>
      </c>
      <c r="I172" s="78">
        <f t="shared" si="45"/>
        <v>1</v>
      </c>
      <c r="J172" s="79"/>
      <c r="K172" s="77">
        <v>2</v>
      </c>
      <c r="L172" s="80">
        <f t="shared" si="35"/>
        <v>2</v>
      </c>
      <c r="M172" s="81"/>
      <c r="N172" s="221">
        <v>1</v>
      </c>
      <c r="O172" s="221">
        <f>SUM(M172:N172)</f>
        <v>1</v>
      </c>
      <c r="P172" s="82">
        <f t="shared" si="36"/>
        <v>1</v>
      </c>
      <c r="Q172" s="81"/>
      <c r="R172" s="221"/>
      <c r="S172" s="215"/>
      <c r="T172" s="83">
        <f t="shared" si="37"/>
        <v>0</v>
      </c>
      <c r="U172" s="84"/>
      <c r="V172" s="85"/>
      <c r="W172" s="86">
        <f t="shared" si="38"/>
        <v>0</v>
      </c>
      <c r="X172" s="81"/>
      <c r="Y172" s="87"/>
      <c r="Z172" s="88">
        <f t="shared" si="39"/>
        <v>0</v>
      </c>
      <c r="AA172" s="75"/>
      <c r="AB172" s="76"/>
      <c r="AC172" s="89"/>
      <c r="AD172" s="79"/>
      <c r="AE172" s="89"/>
      <c r="AF172" s="86">
        <f t="shared" si="40"/>
        <v>0</v>
      </c>
      <c r="AG172" s="79"/>
      <c r="AH172" s="90"/>
      <c r="AI172" s="80">
        <f t="shared" si="41"/>
        <v>0</v>
      </c>
      <c r="AJ172" s="91">
        <f t="shared" si="42"/>
        <v>4</v>
      </c>
      <c r="AK172" s="29"/>
      <c r="AL172" s="514"/>
      <c r="AM172" s="358"/>
      <c r="AN172" s="359">
        <v>1392300</v>
      </c>
      <c r="AO172" s="6">
        <v>953990.87</v>
      </c>
      <c r="AP172" s="40"/>
      <c r="AQ172" s="504"/>
      <c r="AR172" s="505"/>
      <c r="AS172" s="506">
        <f t="shared" si="43"/>
        <v>1152494</v>
      </c>
      <c r="AT172" s="506">
        <f t="shared" si="44"/>
        <v>1132205</v>
      </c>
      <c r="AU172" s="511">
        <v>1152494</v>
      </c>
      <c r="AV172" s="508">
        <f t="shared" si="34"/>
        <v>4609976</v>
      </c>
      <c r="AW172" s="890"/>
    </row>
    <row r="173" spans="1:49" x14ac:dyDescent="0.2">
      <c r="A173" s="74">
        <v>165</v>
      </c>
      <c r="B173" s="228" t="s">
        <v>373</v>
      </c>
      <c r="C173" s="213" t="s">
        <v>374</v>
      </c>
      <c r="D173" s="213" t="s">
        <v>167</v>
      </c>
      <c r="E173" s="214" t="s">
        <v>38</v>
      </c>
      <c r="F173" s="75"/>
      <c r="G173" s="76"/>
      <c r="H173" s="77">
        <v>1</v>
      </c>
      <c r="I173" s="78">
        <f t="shared" si="45"/>
        <v>1</v>
      </c>
      <c r="J173" s="79"/>
      <c r="K173" s="77"/>
      <c r="L173" s="80">
        <f t="shared" si="35"/>
        <v>0</v>
      </c>
      <c r="M173" s="81"/>
      <c r="N173" s="221"/>
      <c r="O173" s="221"/>
      <c r="P173" s="82">
        <f t="shared" si="36"/>
        <v>0</v>
      </c>
      <c r="Q173" s="81"/>
      <c r="R173" s="221"/>
      <c r="S173" s="215"/>
      <c r="T173" s="83">
        <f t="shared" si="37"/>
        <v>0</v>
      </c>
      <c r="U173" s="84"/>
      <c r="V173" s="85"/>
      <c r="W173" s="86">
        <f t="shared" si="38"/>
        <v>0</v>
      </c>
      <c r="X173" s="81"/>
      <c r="Y173" s="87"/>
      <c r="Z173" s="88">
        <f t="shared" si="39"/>
        <v>0</v>
      </c>
      <c r="AA173" s="75"/>
      <c r="AB173" s="76"/>
      <c r="AC173" s="89"/>
      <c r="AD173" s="79"/>
      <c r="AE173" s="89"/>
      <c r="AF173" s="86">
        <f t="shared" si="40"/>
        <v>0</v>
      </c>
      <c r="AG173" s="79"/>
      <c r="AH173" s="90">
        <v>2</v>
      </c>
      <c r="AI173" s="80">
        <f t="shared" si="41"/>
        <v>2</v>
      </c>
      <c r="AJ173" s="91">
        <f t="shared" si="42"/>
        <v>3</v>
      </c>
      <c r="AK173" s="29"/>
      <c r="AL173" s="514"/>
      <c r="AM173" s="358"/>
      <c r="AN173" s="359">
        <v>1178100</v>
      </c>
      <c r="AO173" s="6">
        <v>688463.79</v>
      </c>
      <c r="AP173" s="40"/>
      <c r="AQ173" s="504"/>
      <c r="AR173" s="505"/>
      <c r="AS173" s="506">
        <f t="shared" si="43"/>
        <v>900599</v>
      </c>
      <c r="AT173" s="506">
        <f t="shared" si="44"/>
        <v>869061</v>
      </c>
      <c r="AU173" s="507">
        <v>869061</v>
      </c>
      <c r="AV173" s="508">
        <f t="shared" si="34"/>
        <v>2607183</v>
      </c>
      <c r="AW173" s="890"/>
    </row>
    <row r="174" spans="1:49" x14ac:dyDescent="0.2">
      <c r="A174" s="92">
        <v>166</v>
      </c>
      <c r="B174" s="228" t="s">
        <v>375</v>
      </c>
      <c r="C174" s="213" t="s">
        <v>376</v>
      </c>
      <c r="D174" s="213" t="s">
        <v>167</v>
      </c>
      <c r="E174" s="214" t="s">
        <v>38</v>
      </c>
      <c r="F174" s="75"/>
      <c r="G174" s="76"/>
      <c r="H174" s="77">
        <v>1</v>
      </c>
      <c r="I174" s="78">
        <f t="shared" si="45"/>
        <v>1</v>
      </c>
      <c r="J174" s="79"/>
      <c r="K174" s="77"/>
      <c r="L174" s="80">
        <f t="shared" si="35"/>
        <v>0</v>
      </c>
      <c r="M174" s="81"/>
      <c r="N174" s="221">
        <v>1</v>
      </c>
      <c r="O174" s="221">
        <f>SUM(M174:N174)</f>
        <v>1</v>
      </c>
      <c r="P174" s="82">
        <f t="shared" si="36"/>
        <v>1</v>
      </c>
      <c r="Q174" s="81"/>
      <c r="R174" s="221"/>
      <c r="S174" s="215"/>
      <c r="T174" s="83">
        <f t="shared" si="37"/>
        <v>0</v>
      </c>
      <c r="U174" s="84"/>
      <c r="V174" s="85"/>
      <c r="W174" s="86">
        <f t="shared" si="38"/>
        <v>0</v>
      </c>
      <c r="X174" s="81"/>
      <c r="Y174" s="87"/>
      <c r="Z174" s="88">
        <f t="shared" si="39"/>
        <v>0</v>
      </c>
      <c r="AA174" s="75"/>
      <c r="AB174" s="76"/>
      <c r="AC174" s="89"/>
      <c r="AD174" s="79"/>
      <c r="AE174" s="89"/>
      <c r="AF174" s="86">
        <f t="shared" si="40"/>
        <v>0</v>
      </c>
      <c r="AG174" s="79"/>
      <c r="AH174" s="90"/>
      <c r="AI174" s="80">
        <f t="shared" si="41"/>
        <v>0</v>
      </c>
      <c r="AJ174" s="91">
        <f t="shared" si="42"/>
        <v>2</v>
      </c>
      <c r="AK174" s="29"/>
      <c r="AL174" s="503"/>
      <c r="AM174" s="358"/>
      <c r="AN174" s="359">
        <v>2356200</v>
      </c>
      <c r="AO174" s="6">
        <v>1009002.19</v>
      </c>
      <c r="AP174" s="40"/>
      <c r="AQ174" s="504"/>
      <c r="AR174" s="505"/>
      <c r="AS174" s="506">
        <f t="shared" si="43"/>
        <v>1541886</v>
      </c>
      <c r="AT174" s="506">
        <f t="shared" si="44"/>
        <v>1412938</v>
      </c>
      <c r="AU174" s="507">
        <v>1412938</v>
      </c>
      <c r="AV174" s="508">
        <f t="shared" si="34"/>
        <v>2825876</v>
      </c>
      <c r="AW174" s="890"/>
    </row>
    <row r="175" spans="1:49" x14ac:dyDescent="0.2">
      <c r="A175" s="74">
        <v>167</v>
      </c>
      <c r="B175" s="228" t="s">
        <v>377</v>
      </c>
      <c r="C175" s="213" t="s">
        <v>206</v>
      </c>
      <c r="D175" s="213" t="s">
        <v>167</v>
      </c>
      <c r="E175" s="214" t="s">
        <v>38</v>
      </c>
      <c r="F175" s="75"/>
      <c r="G175" s="76"/>
      <c r="H175" s="77">
        <v>1</v>
      </c>
      <c r="I175" s="78">
        <f t="shared" si="45"/>
        <v>1</v>
      </c>
      <c r="J175" s="79"/>
      <c r="K175" s="77"/>
      <c r="L175" s="80">
        <f t="shared" si="35"/>
        <v>0</v>
      </c>
      <c r="M175" s="81"/>
      <c r="N175" s="221"/>
      <c r="O175" s="221"/>
      <c r="P175" s="82">
        <f t="shared" si="36"/>
        <v>0</v>
      </c>
      <c r="Q175" s="81"/>
      <c r="R175" s="221"/>
      <c r="S175" s="215"/>
      <c r="T175" s="83">
        <f t="shared" si="37"/>
        <v>0</v>
      </c>
      <c r="U175" s="84"/>
      <c r="V175" s="85">
        <v>1</v>
      </c>
      <c r="W175" s="86">
        <f t="shared" si="38"/>
        <v>1</v>
      </c>
      <c r="X175" s="81">
        <v>1</v>
      </c>
      <c r="Y175" s="87">
        <f>SUM(X175:X175)</f>
        <v>1</v>
      </c>
      <c r="Z175" s="88">
        <f t="shared" si="39"/>
        <v>1</v>
      </c>
      <c r="AA175" s="75"/>
      <c r="AB175" s="76"/>
      <c r="AC175" s="89"/>
      <c r="AD175" s="79"/>
      <c r="AE175" s="89"/>
      <c r="AF175" s="86">
        <f t="shared" si="40"/>
        <v>0</v>
      </c>
      <c r="AG175" s="79"/>
      <c r="AH175" s="90"/>
      <c r="AI175" s="80">
        <f t="shared" si="41"/>
        <v>0</v>
      </c>
      <c r="AJ175" s="91">
        <f t="shared" si="42"/>
        <v>3</v>
      </c>
      <c r="AK175" s="29"/>
      <c r="AL175" s="503"/>
      <c r="AM175" s="358"/>
      <c r="AN175" s="359">
        <v>1285200</v>
      </c>
      <c r="AO175" s="6">
        <v>953990.87</v>
      </c>
      <c r="AP175" s="40"/>
      <c r="AQ175" s="504"/>
      <c r="AR175" s="505"/>
      <c r="AS175" s="506">
        <f t="shared" si="43"/>
        <v>1107280</v>
      </c>
      <c r="AT175" s="506">
        <f t="shared" si="44"/>
        <v>1095100</v>
      </c>
      <c r="AU175" s="511">
        <v>1107280</v>
      </c>
      <c r="AV175" s="508">
        <f t="shared" si="34"/>
        <v>3321840</v>
      </c>
      <c r="AW175" s="890"/>
    </row>
    <row r="176" spans="1:49" x14ac:dyDescent="0.2">
      <c r="A176" s="74">
        <v>168</v>
      </c>
      <c r="B176" s="228" t="s">
        <v>378</v>
      </c>
      <c r="C176" s="213" t="s">
        <v>379</v>
      </c>
      <c r="D176" s="213" t="s">
        <v>167</v>
      </c>
      <c r="E176" s="217" t="s">
        <v>38</v>
      </c>
      <c r="F176" s="75"/>
      <c r="G176" s="76"/>
      <c r="H176" s="77">
        <v>1</v>
      </c>
      <c r="I176" s="78">
        <f t="shared" si="45"/>
        <v>1</v>
      </c>
      <c r="J176" s="79"/>
      <c r="K176" s="77"/>
      <c r="L176" s="80">
        <f t="shared" si="35"/>
        <v>0</v>
      </c>
      <c r="M176" s="81"/>
      <c r="N176" s="221">
        <v>1</v>
      </c>
      <c r="O176" s="221">
        <f>SUM(M176:N176)</f>
        <v>1</v>
      </c>
      <c r="P176" s="82">
        <f t="shared" si="36"/>
        <v>1</v>
      </c>
      <c r="Q176" s="81"/>
      <c r="R176" s="221"/>
      <c r="S176" s="215"/>
      <c r="T176" s="83">
        <f t="shared" si="37"/>
        <v>0</v>
      </c>
      <c r="U176" s="84"/>
      <c r="V176" s="85">
        <v>1</v>
      </c>
      <c r="W176" s="86">
        <f t="shared" si="38"/>
        <v>1</v>
      </c>
      <c r="X176" s="81"/>
      <c r="Y176" s="87"/>
      <c r="Z176" s="88">
        <f t="shared" si="39"/>
        <v>0</v>
      </c>
      <c r="AA176" s="75"/>
      <c r="AB176" s="76"/>
      <c r="AC176" s="89"/>
      <c r="AD176" s="79"/>
      <c r="AE176" s="89"/>
      <c r="AF176" s="86">
        <f t="shared" si="40"/>
        <v>0</v>
      </c>
      <c r="AG176" s="79"/>
      <c r="AH176" s="90"/>
      <c r="AI176" s="80">
        <f t="shared" si="41"/>
        <v>0</v>
      </c>
      <c r="AJ176" s="91">
        <f t="shared" si="42"/>
        <v>3</v>
      </c>
      <c r="AK176" s="29"/>
      <c r="AL176" s="503"/>
      <c r="AM176" s="358"/>
      <c r="AN176" s="359">
        <v>4819500</v>
      </c>
      <c r="AO176" s="6">
        <v>3586477.93</v>
      </c>
      <c r="AP176" s="40"/>
      <c r="AQ176" s="509">
        <v>3210772.97</v>
      </c>
      <c r="AR176" s="510"/>
      <c r="AS176" s="506">
        <f t="shared" si="43"/>
        <v>3814403</v>
      </c>
      <c r="AT176" s="506">
        <f t="shared" si="44"/>
        <v>3760497</v>
      </c>
      <c r="AU176" s="511">
        <v>3814403</v>
      </c>
      <c r="AV176" s="508">
        <f t="shared" si="34"/>
        <v>11443209</v>
      </c>
      <c r="AW176" s="890"/>
    </row>
    <row r="177" spans="1:49" x14ac:dyDescent="0.2">
      <c r="A177" s="92">
        <v>169</v>
      </c>
      <c r="B177" s="228" t="s">
        <v>380</v>
      </c>
      <c r="C177" s="213" t="s">
        <v>381</v>
      </c>
      <c r="D177" s="213" t="s">
        <v>167</v>
      </c>
      <c r="E177" s="214" t="s">
        <v>38</v>
      </c>
      <c r="F177" s="75"/>
      <c r="G177" s="76"/>
      <c r="H177" s="77">
        <v>1</v>
      </c>
      <c r="I177" s="78">
        <f t="shared" si="45"/>
        <v>1</v>
      </c>
      <c r="J177" s="79"/>
      <c r="K177" s="77"/>
      <c r="L177" s="80">
        <f t="shared" si="35"/>
        <v>0</v>
      </c>
      <c r="M177" s="81"/>
      <c r="N177" s="221">
        <v>1</v>
      </c>
      <c r="O177" s="221">
        <f>SUM(M177:N177)</f>
        <v>1</v>
      </c>
      <c r="P177" s="82">
        <f t="shared" si="36"/>
        <v>1</v>
      </c>
      <c r="Q177" s="81"/>
      <c r="R177" s="221"/>
      <c r="S177" s="215"/>
      <c r="T177" s="83">
        <f t="shared" si="37"/>
        <v>0</v>
      </c>
      <c r="U177" s="84"/>
      <c r="V177" s="85">
        <v>1</v>
      </c>
      <c r="W177" s="86">
        <f t="shared" si="38"/>
        <v>1</v>
      </c>
      <c r="X177" s="81"/>
      <c r="Y177" s="87"/>
      <c r="Z177" s="88">
        <f t="shared" si="39"/>
        <v>0</v>
      </c>
      <c r="AA177" s="75"/>
      <c r="AB177" s="76"/>
      <c r="AC177" s="89"/>
      <c r="AD177" s="79"/>
      <c r="AE177" s="89"/>
      <c r="AF177" s="86">
        <f t="shared" si="40"/>
        <v>0</v>
      </c>
      <c r="AG177" s="79"/>
      <c r="AH177" s="90"/>
      <c r="AI177" s="80">
        <f t="shared" si="41"/>
        <v>0</v>
      </c>
      <c r="AJ177" s="91">
        <f t="shared" si="42"/>
        <v>3</v>
      </c>
      <c r="AK177" s="29"/>
      <c r="AL177" s="503"/>
      <c r="AM177" s="358"/>
      <c r="AN177" s="359">
        <v>2356200</v>
      </c>
      <c r="AO177" s="6">
        <v>1009002.19</v>
      </c>
      <c r="AP177" s="40"/>
      <c r="AQ177" s="504"/>
      <c r="AR177" s="505"/>
      <c r="AS177" s="506">
        <f t="shared" si="43"/>
        <v>1541886</v>
      </c>
      <c r="AT177" s="506">
        <f t="shared" si="44"/>
        <v>1412938</v>
      </c>
      <c r="AU177" s="507">
        <v>1412938</v>
      </c>
      <c r="AV177" s="508">
        <f t="shared" si="34"/>
        <v>4238814</v>
      </c>
      <c r="AW177" s="890"/>
    </row>
    <row r="178" spans="1:49" ht="24" x14ac:dyDescent="0.2">
      <c r="A178" s="74">
        <v>170</v>
      </c>
      <c r="B178" s="228" t="s">
        <v>382</v>
      </c>
      <c r="C178" s="213" t="s">
        <v>383</v>
      </c>
      <c r="D178" s="213" t="s">
        <v>29</v>
      </c>
      <c r="E178" s="214" t="s">
        <v>30</v>
      </c>
      <c r="F178" s="75"/>
      <c r="G178" s="76"/>
      <c r="H178" s="77">
        <v>5</v>
      </c>
      <c r="I178" s="78">
        <f t="shared" si="45"/>
        <v>5</v>
      </c>
      <c r="J178" s="79"/>
      <c r="K178" s="77"/>
      <c r="L178" s="80">
        <f t="shared" si="35"/>
        <v>0</v>
      </c>
      <c r="M178" s="81"/>
      <c r="N178" s="221">
        <v>1</v>
      </c>
      <c r="O178" s="221">
        <f>SUM(M178:N178)</f>
        <v>1</v>
      </c>
      <c r="P178" s="82">
        <f t="shared" si="36"/>
        <v>1</v>
      </c>
      <c r="Q178" s="81"/>
      <c r="R178" s="221">
        <v>3</v>
      </c>
      <c r="S178" s="215">
        <f t="shared" ref="S178:S185" si="50">SUM(Q178:R178)</f>
        <v>3</v>
      </c>
      <c r="T178" s="83">
        <f t="shared" si="37"/>
        <v>3</v>
      </c>
      <c r="U178" s="84"/>
      <c r="V178" s="85"/>
      <c r="W178" s="86">
        <f t="shared" si="38"/>
        <v>0</v>
      </c>
      <c r="X178" s="81"/>
      <c r="Y178" s="87"/>
      <c r="Z178" s="88">
        <f t="shared" si="39"/>
        <v>0</v>
      </c>
      <c r="AA178" s="75"/>
      <c r="AB178" s="76"/>
      <c r="AC178" s="89"/>
      <c r="AD178" s="79"/>
      <c r="AE178" s="89"/>
      <c r="AF178" s="86">
        <f t="shared" si="40"/>
        <v>0</v>
      </c>
      <c r="AG178" s="79">
        <v>1</v>
      </c>
      <c r="AH178" s="90"/>
      <c r="AI178" s="80">
        <f t="shared" si="41"/>
        <v>1</v>
      </c>
      <c r="AJ178" s="91">
        <f t="shared" si="42"/>
        <v>10</v>
      </c>
      <c r="AK178" s="29"/>
      <c r="AL178" s="503">
        <v>453390</v>
      </c>
      <c r="AM178" s="358"/>
      <c r="AN178" s="359">
        <v>374850</v>
      </c>
      <c r="AO178" s="20"/>
      <c r="AP178" s="40"/>
      <c r="AQ178" s="504"/>
      <c r="AR178" s="512"/>
      <c r="AS178" s="506">
        <f t="shared" si="43"/>
        <v>412254</v>
      </c>
      <c r="AT178" s="506">
        <f t="shared" si="44"/>
        <v>410396</v>
      </c>
      <c r="AU178" s="511">
        <v>412254</v>
      </c>
      <c r="AV178" s="508">
        <f t="shared" si="34"/>
        <v>4122540</v>
      </c>
      <c r="AW178" s="890"/>
    </row>
    <row r="179" spans="1:49" ht="24" x14ac:dyDescent="0.2">
      <c r="A179" s="74">
        <v>171</v>
      </c>
      <c r="B179" s="228" t="s">
        <v>384</v>
      </c>
      <c r="C179" s="213" t="s">
        <v>385</v>
      </c>
      <c r="D179" s="213" t="s">
        <v>167</v>
      </c>
      <c r="E179" s="217" t="s">
        <v>38</v>
      </c>
      <c r="F179" s="75"/>
      <c r="G179" s="76"/>
      <c r="H179" s="77">
        <v>1</v>
      </c>
      <c r="I179" s="78">
        <f t="shared" si="45"/>
        <v>1</v>
      </c>
      <c r="J179" s="79"/>
      <c r="K179" s="77"/>
      <c r="L179" s="80">
        <f t="shared" si="35"/>
        <v>0</v>
      </c>
      <c r="M179" s="81">
        <v>1</v>
      </c>
      <c r="N179" s="221"/>
      <c r="O179" s="221">
        <f>SUM(M179:N179)</f>
        <v>1</v>
      </c>
      <c r="P179" s="82">
        <f t="shared" si="36"/>
        <v>1</v>
      </c>
      <c r="Q179" s="81"/>
      <c r="R179" s="221">
        <v>1</v>
      </c>
      <c r="S179" s="215">
        <f t="shared" si="50"/>
        <v>1</v>
      </c>
      <c r="T179" s="83">
        <f t="shared" si="37"/>
        <v>1</v>
      </c>
      <c r="U179" s="84"/>
      <c r="V179" s="85">
        <v>1</v>
      </c>
      <c r="W179" s="86">
        <f t="shared" si="38"/>
        <v>1</v>
      </c>
      <c r="X179" s="81"/>
      <c r="Y179" s="87"/>
      <c r="Z179" s="88">
        <f t="shared" si="39"/>
        <v>0</v>
      </c>
      <c r="AA179" s="75"/>
      <c r="AB179" s="76"/>
      <c r="AC179" s="89"/>
      <c r="AD179" s="79"/>
      <c r="AE179" s="89"/>
      <c r="AF179" s="86">
        <f t="shared" si="40"/>
        <v>0</v>
      </c>
      <c r="AG179" s="79">
        <v>1</v>
      </c>
      <c r="AH179" s="90"/>
      <c r="AI179" s="80">
        <f t="shared" si="41"/>
        <v>1</v>
      </c>
      <c r="AJ179" s="91">
        <f t="shared" si="42"/>
        <v>5</v>
      </c>
      <c r="AK179" s="29"/>
      <c r="AL179" s="514"/>
      <c r="AM179" s="358"/>
      <c r="AN179" s="359">
        <v>2034900</v>
      </c>
      <c r="AO179" s="6">
        <v>1449266.49</v>
      </c>
      <c r="AP179" s="40"/>
      <c r="AQ179" s="509">
        <v>1608172.64</v>
      </c>
      <c r="AR179" s="512"/>
      <c r="AS179" s="506">
        <f t="shared" si="43"/>
        <v>1680124</v>
      </c>
      <c r="AT179" s="506">
        <f t="shared" si="44"/>
        <v>1663660</v>
      </c>
      <c r="AU179" s="511">
        <v>1680124</v>
      </c>
      <c r="AV179" s="508">
        <f t="shared" si="34"/>
        <v>8400620</v>
      </c>
      <c r="AW179" s="890"/>
    </row>
    <row r="180" spans="1:49" x14ac:dyDescent="0.2">
      <c r="A180" s="92">
        <v>172</v>
      </c>
      <c r="B180" s="228" t="s">
        <v>386</v>
      </c>
      <c r="C180" s="213" t="s">
        <v>387</v>
      </c>
      <c r="D180" s="213" t="s">
        <v>37</v>
      </c>
      <c r="E180" s="214" t="s">
        <v>38</v>
      </c>
      <c r="F180" s="75"/>
      <c r="G180" s="76"/>
      <c r="H180" s="77">
        <v>1</v>
      </c>
      <c r="I180" s="78">
        <f t="shared" si="45"/>
        <v>1</v>
      </c>
      <c r="J180" s="79"/>
      <c r="K180" s="77"/>
      <c r="L180" s="80">
        <f t="shared" si="35"/>
        <v>0</v>
      </c>
      <c r="M180" s="81"/>
      <c r="N180" s="221"/>
      <c r="O180" s="221"/>
      <c r="P180" s="82">
        <f t="shared" si="36"/>
        <v>0</v>
      </c>
      <c r="Q180" s="81"/>
      <c r="R180" s="221">
        <v>1</v>
      </c>
      <c r="S180" s="215">
        <f t="shared" si="50"/>
        <v>1</v>
      </c>
      <c r="T180" s="83">
        <f t="shared" si="37"/>
        <v>1</v>
      </c>
      <c r="U180" s="84"/>
      <c r="V180" s="85"/>
      <c r="W180" s="86">
        <f t="shared" si="38"/>
        <v>0</v>
      </c>
      <c r="X180" s="81"/>
      <c r="Y180" s="87"/>
      <c r="Z180" s="88">
        <f t="shared" si="39"/>
        <v>0</v>
      </c>
      <c r="AA180" s="75"/>
      <c r="AB180" s="76"/>
      <c r="AC180" s="89"/>
      <c r="AD180" s="79"/>
      <c r="AE180" s="89"/>
      <c r="AF180" s="86">
        <f t="shared" si="40"/>
        <v>0</v>
      </c>
      <c r="AG180" s="79"/>
      <c r="AH180" s="90"/>
      <c r="AI180" s="80">
        <f t="shared" si="41"/>
        <v>0</v>
      </c>
      <c r="AJ180" s="91">
        <f t="shared" si="42"/>
        <v>2</v>
      </c>
      <c r="AK180" s="29"/>
      <c r="AL180" s="503"/>
      <c r="AM180" s="358"/>
      <c r="AN180" s="359">
        <v>2142000</v>
      </c>
      <c r="AO180" s="6">
        <v>1752824.78</v>
      </c>
      <c r="AP180" s="40"/>
      <c r="AQ180" s="504"/>
      <c r="AR180" s="512"/>
      <c r="AS180" s="506">
        <f t="shared" si="43"/>
        <v>1937666</v>
      </c>
      <c r="AT180" s="506">
        <f t="shared" si="44"/>
        <v>1927969</v>
      </c>
      <c r="AU180" s="511">
        <v>1937666</v>
      </c>
      <c r="AV180" s="508">
        <f t="shared" si="34"/>
        <v>3875332</v>
      </c>
      <c r="AW180" s="890"/>
    </row>
    <row r="181" spans="1:49" x14ac:dyDescent="0.2">
      <c r="A181" s="74">
        <v>173</v>
      </c>
      <c r="B181" s="228" t="s">
        <v>388</v>
      </c>
      <c r="C181" s="213" t="s">
        <v>389</v>
      </c>
      <c r="D181" s="213" t="s">
        <v>390</v>
      </c>
      <c r="E181" s="217" t="s">
        <v>38</v>
      </c>
      <c r="F181" s="75"/>
      <c r="G181" s="76"/>
      <c r="H181" s="77">
        <v>1</v>
      </c>
      <c r="I181" s="78">
        <f t="shared" si="45"/>
        <v>1</v>
      </c>
      <c r="J181" s="79"/>
      <c r="K181" s="77"/>
      <c r="L181" s="80">
        <f t="shared" si="35"/>
        <v>0</v>
      </c>
      <c r="M181" s="81"/>
      <c r="N181" s="221"/>
      <c r="O181" s="221"/>
      <c r="P181" s="82">
        <f t="shared" si="36"/>
        <v>0</v>
      </c>
      <c r="Q181" s="81"/>
      <c r="R181" s="221">
        <v>1</v>
      </c>
      <c r="S181" s="215">
        <f t="shared" si="50"/>
        <v>1</v>
      </c>
      <c r="T181" s="83">
        <f t="shared" si="37"/>
        <v>1</v>
      </c>
      <c r="U181" s="84"/>
      <c r="V181" s="85"/>
      <c r="W181" s="86">
        <f t="shared" si="38"/>
        <v>0</v>
      </c>
      <c r="X181" s="81"/>
      <c r="Y181" s="87"/>
      <c r="Z181" s="88">
        <f t="shared" si="39"/>
        <v>0</v>
      </c>
      <c r="AA181" s="75"/>
      <c r="AB181" s="76"/>
      <c r="AC181" s="89"/>
      <c r="AD181" s="79"/>
      <c r="AE181" s="89"/>
      <c r="AF181" s="86">
        <f t="shared" si="40"/>
        <v>0</v>
      </c>
      <c r="AG181" s="79"/>
      <c r="AH181" s="90"/>
      <c r="AI181" s="80">
        <f t="shared" si="41"/>
        <v>0</v>
      </c>
      <c r="AJ181" s="91">
        <f t="shared" si="42"/>
        <v>2</v>
      </c>
      <c r="AK181" s="29">
        <v>401030</v>
      </c>
      <c r="AL181" s="503">
        <v>225300</v>
      </c>
      <c r="AM181" s="358"/>
      <c r="AN181" s="359">
        <v>586670</v>
      </c>
      <c r="AO181" s="36"/>
      <c r="AP181" s="40"/>
      <c r="AQ181" s="509">
        <v>259670.28</v>
      </c>
      <c r="AR181" s="512"/>
      <c r="AS181" s="506">
        <f t="shared" si="43"/>
        <v>342522</v>
      </c>
      <c r="AT181" s="506">
        <f t="shared" si="44"/>
        <v>320316</v>
      </c>
      <c r="AU181" s="507">
        <v>320316</v>
      </c>
      <c r="AV181" s="508">
        <f t="shared" si="34"/>
        <v>640632</v>
      </c>
      <c r="AW181" s="890"/>
    </row>
    <row r="182" spans="1:49" x14ac:dyDescent="0.2">
      <c r="A182" s="74">
        <v>174</v>
      </c>
      <c r="B182" s="228" t="s">
        <v>391</v>
      </c>
      <c r="C182" s="213" t="s">
        <v>173</v>
      </c>
      <c r="D182" s="213" t="s">
        <v>167</v>
      </c>
      <c r="E182" s="214" t="s">
        <v>38</v>
      </c>
      <c r="F182" s="75"/>
      <c r="G182" s="76"/>
      <c r="H182" s="77">
        <v>1</v>
      </c>
      <c r="I182" s="78">
        <f t="shared" si="45"/>
        <v>1</v>
      </c>
      <c r="J182" s="79"/>
      <c r="K182" s="77"/>
      <c r="L182" s="80">
        <f t="shared" si="35"/>
        <v>0</v>
      </c>
      <c r="M182" s="81"/>
      <c r="N182" s="221"/>
      <c r="O182" s="221"/>
      <c r="P182" s="82">
        <f t="shared" si="36"/>
        <v>0</v>
      </c>
      <c r="Q182" s="81">
        <v>1</v>
      </c>
      <c r="R182" s="221">
        <v>1</v>
      </c>
      <c r="S182" s="215">
        <f t="shared" si="50"/>
        <v>2</v>
      </c>
      <c r="T182" s="83">
        <f t="shared" si="37"/>
        <v>2</v>
      </c>
      <c r="U182" s="84"/>
      <c r="V182" s="85"/>
      <c r="W182" s="86">
        <f t="shared" si="38"/>
        <v>0</v>
      </c>
      <c r="X182" s="81"/>
      <c r="Y182" s="87"/>
      <c r="Z182" s="88">
        <f t="shared" si="39"/>
        <v>0</v>
      </c>
      <c r="AA182" s="75"/>
      <c r="AB182" s="76"/>
      <c r="AC182" s="89"/>
      <c r="AD182" s="79"/>
      <c r="AE182" s="89"/>
      <c r="AF182" s="86">
        <f t="shared" si="40"/>
        <v>0</v>
      </c>
      <c r="AG182" s="79"/>
      <c r="AH182" s="90"/>
      <c r="AI182" s="80">
        <f t="shared" si="41"/>
        <v>0</v>
      </c>
      <c r="AJ182" s="91">
        <f t="shared" si="42"/>
        <v>3</v>
      </c>
      <c r="AK182" s="29"/>
      <c r="AL182" s="514"/>
      <c r="AM182" s="358"/>
      <c r="AN182" s="359">
        <v>749700</v>
      </c>
      <c r="AO182" s="6">
        <v>486178.07</v>
      </c>
      <c r="AP182" s="40"/>
      <c r="AQ182" s="504"/>
      <c r="AR182" s="512"/>
      <c r="AS182" s="506">
        <f t="shared" si="43"/>
        <v>603728</v>
      </c>
      <c r="AT182" s="506">
        <f t="shared" si="44"/>
        <v>589844</v>
      </c>
      <c r="AU182" s="507">
        <v>589844</v>
      </c>
      <c r="AV182" s="508">
        <f t="shared" si="34"/>
        <v>1769532</v>
      </c>
      <c r="AW182" s="890"/>
    </row>
    <row r="183" spans="1:49" x14ac:dyDescent="0.2">
      <c r="A183" s="92">
        <v>175</v>
      </c>
      <c r="B183" s="228" t="s">
        <v>392</v>
      </c>
      <c r="C183" s="213" t="s">
        <v>393</v>
      </c>
      <c r="D183" s="213" t="s">
        <v>37</v>
      </c>
      <c r="E183" s="217" t="s">
        <v>38</v>
      </c>
      <c r="F183" s="75"/>
      <c r="G183" s="76"/>
      <c r="H183" s="77">
        <v>1</v>
      </c>
      <c r="I183" s="78">
        <f t="shared" si="45"/>
        <v>1</v>
      </c>
      <c r="J183" s="79"/>
      <c r="K183" s="77"/>
      <c r="L183" s="80">
        <f t="shared" si="35"/>
        <v>0</v>
      </c>
      <c r="M183" s="81"/>
      <c r="N183" s="221"/>
      <c r="O183" s="221"/>
      <c r="P183" s="82">
        <f t="shared" si="36"/>
        <v>0</v>
      </c>
      <c r="Q183" s="81"/>
      <c r="R183" s="221">
        <v>1</v>
      </c>
      <c r="S183" s="215">
        <f t="shared" si="50"/>
        <v>1</v>
      </c>
      <c r="T183" s="83">
        <f t="shared" si="37"/>
        <v>1</v>
      </c>
      <c r="U183" s="84"/>
      <c r="V183" s="85"/>
      <c r="W183" s="86">
        <f t="shared" si="38"/>
        <v>0</v>
      </c>
      <c r="X183" s="81"/>
      <c r="Y183" s="87"/>
      <c r="Z183" s="88">
        <f t="shared" si="39"/>
        <v>0</v>
      </c>
      <c r="AA183" s="75"/>
      <c r="AB183" s="76"/>
      <c r="AC183" s="89"/>
      <c r="AD183" s="79"/>
      <c r="AE183" s="89"/>
      <c r="AF183" s="86">
        <f t="shared" si="40"/>
        <v>0</v>
      </c>
      <c r="AG183" s="79"/>
      <c r="AH183" s="90"/>
      <c r="AI183" s="80">
        <f t="shared" si="41"/>
        <v>0</v>
      </c>
      <c r="AJ183" s="91">
        <f t="shared" si="42"/>
        <v>2</v>
      </c>
      <c r="AK183" s="29"/>
      <c r="AL183" s="503"/>
      <c r="AM183" s="358"/>
      <c r="AN183" s="359">
        <v>2356200</v>
      </c>
      <c r="AO183" s="6">
        <v>1751958.46</v>
      </c>
      <c r="AP183" s="40"/>
      <c r="AQ183" s="509">
        <v>802971.86</v>
      </c>
      <c r="AR183" s="512"/>
      <c r="AS183" s="506">
        <f t="shared" si="43"/>
        <v>1491004</v>
      </c>
      <c r="AT183" s="506">
        <f t="shared" si="44"/>
        <v>1338942</v>
      </c>
      <c r="AU183" s="511">
        <v>1338942</v>
      </c>
      <c r="AV183" s="508">
        <f t="shared" si="34"/>
        <v>2677884</v>
      </c>
      <c r="AW183" s="890"/>
    </row>
    <row r="184" spans="1:49" x14ac:dyDescent="0.2">
      <c r="A184" s="74">
        <v>176</v>
      </c>
      <c r="B184" s="228" t="s">
        <v>394</v>
      </c>
      <c r="C184" s="213" t="s">
        <v>395</v>
      </c>
      <c r="D184" s="213" t="s">
        <v>37</v>
      </c>
      <c r="E184" s="217" t="s">
        <v>38</v>
      </c>
      <c r="F184" s="75"/>
      <c r="G184" s="76"/>
      <c r="H184" s="77">
        <v>1</v>
      </c>
      <c r="I184" s="78">
        <f t="shared" si="45"/>
        <v>1</v>
      </c>
      <c r="J184" s="79"/>
      <c r="K184" s="77"/>
      <c r="L184" s="80">
        <f t="shared" si="35"/>
        <v>0</v>
      </c>
      <c r="M184" s="81"/>
      <c r="N184" s="221"/>
      <c r="O184" s="221"/>
      <c r="P184" s="82">
        <f t="shared" si="36"/>
        <v>0</v>
      </c>
      <c r="Q184" s="81"/>
      <c r="R184" s="221">
        <v>1</v>
      </c>
      <c r="S184" s="215">
        <f t="shared" si="50"/>
        <v>1</v>
      </c>
      <c r="T184" s="83">
        <f t="shared" si="37"/>
        <v>1</v>
      </c>
      <c r="U184" s="84"/>
      <c r="V184" s="85"/>
      <c r="W184" s="86">
        <f t="shared" si="38"/>
        <v>0</v>
      </c>
      <c r="X184" s="81"/>
      <c r="Y184" s="87"/>
      <c r="Z184" s="88">
        <f t="shared" si="39"/>
        <v>0</v>
      </c>
      <c r="AA184" s="75"/>
      <c r="AB184" s="76"/>
      <c r="AC184" s="89"/>
      <c r="AD184" s="79"/>
      <c r="AE184" s="89"/>
      <c r="AF184" s="86">
        <f t="shared" si="40"/>
        <v>0</v>
      </c>
      <c r="AG184" s="79"/>
      <c r="AH184" s="90"/>
      <c r="AI184" s="80">
        <f t="shared" si="41"/>
        <v>0</v>
      </c>
      <c r="AJ184" s="91">
        <f t="shared" si="42"/>
        <v>2</v>
      </c>
      <c r="AK184" s="29"/>
      <c r="AL184" s="503"/>
      <c r="AM184" s="358"/>
      <c r="AN184" s="359">
        <v>5355000</v>
      </c>
      <c r="AO184" s="6">
        <v>3962547.68</v>
      </c>
      <c r="AP184" s="40"/>
      <c r="AQ184" s="509">
        <v>2006593.8</v>
      </c>
      <c r="AR184" s="512"/>
      <c r="AS184" s="506">
        <f t="shared" si="43"/>
        <v>3491922</v>
      </c>
      <c r="AT184" s="506">
        <f t="shared" si="44"/>
        <v>3200132</v>
      </c>
      <c r="AU184" s="507">
        <v>3200132</v>
      </c>
      <c r="AV184" s="508">
        <f t="shared" si="34"/>
        <v>6400264</v>
      </c>
      <c r="AW184" s="890"/>
    </row>
    <row r="185" spans="1:49" x14ac:dyDescent="0.2">
      <c r="A185" s="74">
        <v>177</v>
      </c>
      <c r="B185" s="228" t="s">
        <v>396</v>
      </c>
      <c r="C185" s="213" t="s">
        <v>397</v>
      </c>
      <c r="D185" s="213" t="s">
        <v>37</v>
      </c>
      <c r="E185" s="217" t="s">
        <v>38</v>
      </c>
      <c r="F185" s="75"/>
      <c r="G185" s="76"/>
      <c r="H185" s="77">
        <v>1</v>
      </c>
      <c r="I185" s="78">
        <f t="shared" si="45"/>
        <v>1</v>
      </c>
      <c r="J185" s="79"/>
      <c r="K185" s="77"/>
      <c r="L185" s="80">
        <f t="shared" si="35"/>
        <v>0</v>
      </c>
      <c r="M185" s="81"/>
      <c r="N185" s="221"/>
      <c r="O185" s="221"/>
      <c r="P185" s="82">
        <f t="shared" si="36"/>
        <v>0</v>
      </c>
      <c r="Q185" s="81">
        <v>1</v>
      </c>
      <c r="R185" s="221">
        <v>1</v>
      </c>
      <c r="S185" s="215">
        <f t="shared" si="50"/>
        <v>2</v>
      </c>
      <c r="T185" s="83">
        <f t="shared" si="37"/>
        <v>2</v>
      </c>
      <c r="U185" s="84"/>
      <c r="V185" s="85"/>
      <c r="W185" s="86">
        <f t="shared" si="38"/>
        <v>0</v>
      </c>
      <c r="X185" s="81"/>
      <c r="Y185" s="87"/>
      <c r="Z185" s="88">
        <f t="shared" si="39"/>
        <v>0</v>
      </c>
      <c r="AA185" s="75"/>
      <c r="AB185" s="76"/>
      <c r="AC185" s="89"/>
      <c r="AD185" s="79"/>
      <c r="AE185" s="89"/>
      <c r="AF185" s="86">
        <f t="shared" si="40"/>
        <v>0</v>
      </c>
      <c r="AG185" s="79"/>
      <c r="AH185" s="90"/>
      <c r="AI185" s="80">
        <f t="shared" si="41"/>
        <v>0</v>
      </c>
      <c r="AJ185" s="91">
        <f t="shared" si="42"/>
        <v>3</v>
      </c>
      <c r="AK185" s="29"/>
      <c r="AL185" s="503"/>
      <c r="AM185" s="358"/>
      <c r="AN185" s="359">
        <v>2463300</v>
      </c>
      <c r="AO185" s="6">
        <v>1751958.46</v>
      </c>
      <c r="AP185" s="40"/>
      <c r="AQ185" s="517"/>
      <c r="AR185" s="512"/>
      <c r="AS185" s="506">
        <f t="shared" si="43"/>
        <v>2077402</v>
      </c>
      <c r="AT185" s="506">
        <f t="shared" si="44"/>
        <v>2047608</v>
      </c>
      <c r="AU185" s="507">
        <v>2077402</v>
      </c>
      <c r="AV185" s="508">
        <f t="shared" si="34"/>
        <v>6232206</v>
      </c>
      <c r="AW185" s="890"/>
    </row>
    <row r="186" spans="1:49" x14ac:dyDescent="0.2">
      <c r="A186" s="92">
        <v>178</v>
      </c>
      <c r="B186" s="228" t="s">
        <v>398</v>
      </c>
      <c r="C186" s="213" t="s">
        <v>399</v>
      </c>
      <c r="D186" s="213" t="s">
        <v>37</v>
      </c>
      <c r="E186" s="214" t="s">
        <v>38</v>
      </c>
      <c r="F186" s="75"/>
      <c r="G186" s="76"/>
      <c r="H186" s="77">
        <v>1</v>
      </c>
      <c r="I186" s="78">
        <f t="shared" si="45"/>
        <v>1</v>
      </c>
      <c r="J186" s="79"/>
      <c r="K186" s="77">
        <v>1</v>
      </c>
      <c r="L186" s="80">
        <f t="shared" si="35"/>
        <v>1</v>
      </c>
      <c r="M186" s="81"/>
      <c r="N186" s="221"/>
      <c r="O186" s="221"/>
      <c r="P186" s="82">
        <f t="shared" si="36"/>
        <v>0</v>
      </c>
      <c r="Q186" s="81"/>
      <c r="R186" s="221"/>
      <c r="S186" s="215"/>
      <c r="T186" s="83">
        <f t="shared" si="37"/>
        <v>0</v>
      </c>
      <c r="U186" s="84"/>
      <c r="V186" s="85"/>
      <c r="W186" s="86">
        <f t="shared" si="38"/>
        <v>0</v>
      </c>
      <c r="X186" s="81"/>
      <c r="Y186" s="87"/>
      <c r="Z186" s="88">
        <f t="shared" si="39"/>
        <v>0</v>
      </c>
      <c r="AA186" s="75"/>
      <c r="AB186" s="76"/>
      <c r="AC186" s="89"/>
      <c r="AD186" s="79"/>
      <c r="AE186" s="89"/>
      <c r="AF186" s="86">
        <f t="shared" si="40"/>
        <v>0</v>
      </c>
      <c r="AG186" s="79"/>
      <c r="AH186" s="90">
        <v>1</v>
      </c>
      <c r="AI186" s="80">
        <f t="shared" si="41"/>
        <v>1</v>
      </c>
      <c r="AJ186" s="91">
        <f t="shared" si="42"/>
        <v>3</v>
      </c>
      <c r="AK186" s="29"/>
      <c r="AL186" s="514"/>
      <c r="AM186" s="358"/>
      <c r="AN186" s="359">
        <v>3748500</v>
      </c>
      <c r="AO186" s="6">
        <v>2724228.92</v>
      </c>
      <c r="AP186" s="40"/>
      <c r="AQ186" s="504"/>
      <c r="AR186" s="512"/>
      <c r="AS186" s="506">
        <f t="shared" si="43"/>
        <v>3195586</v>
      </c>
      <c r="AT186" s="506">
        <f t="shared" si="44"/>
        <v>3155322</v>
      </c>
      <c r="AU186" s="511">
        <v>3195586</v>
      </c>
      <c r="AV186" s="508">
        <f t="shared" si="34"/>
        <v>9586758</v>
      </c>
      <c r="AW186" s="890"/>
    </row>
    <row r="187" spans="1:49" x14ac:dyDescent="0.2">
      <c r="A187" s="74">
        <v>179</v>
      </c>
      <c r="B187" s="228" t="s">
        <v>400</v>
      </c>
      <c r="C187" s="213" t="s">
        <v>401</v>
      </c>
      <c r="D187" s="213" t="s">
        <v>37</v>
      </c>
      <c r="E187" s="214" t="s">
        <v>38</v>
      </c>
      <c r="F187" s="75"/>
      <c r="G187" s="76"/>
      <c r="H187" s="77">
        <v>1</v>
      </c>
      <c r="I187" s="78">
        <f t="shared" si="45"/>
        <v>1</v>
      </c>
      <c r="J187" s="79"/>
      <c r="K187" s="77"/>
      <c r="L187" s="80">
        <f t="shared" si="35"/>
        <v>0</v>
      </c>
      <c r="M187" s="81"/>
      <c r="N187" s="221"/>
      <c r="O187" s="221"/>
      <c r="P187" s="82">
        <f t="shared" si="36"/>
        <v>0</v>
      </c>
      <c r="Q187" s="81"/>
      <c r="R187" s="221"/>
      <c r="S187" s="215"/>
      <c r="T187" s="83">
        <f t="shared" si="37"/>
        <v>0</v>
      </c>
      <c r="U187" s="84"/>
      <c r="V187" s="85"/>
      <c r="W187" s="86">
        <f t="shared" si="38"/>
        <v>0</v>
      </c>
      <c r="X187" s="81"/>
      <c r="Y187" s="87"/>
      <c r="Z187" s="88">
        <f t="shared" si="39"/>
        <v>0</v>
      </c>
      <c r="AA187" s="75"/>
      <c r="AB187" s="76"/>
      <c r="AC187" s="89"/>
      <c r="AD187" s="79"/>
      <c r="AE187" s="89"/>
      <c r="AF187" s="86">
        <f t="shared" si="40"/>
        <v>0</v>
      </c>
      <c r="AG187" s="79"/>
      <c r="AH187" s="90"/>
      <c r="AI187" s="80">
        <f t="shared" si="41"/>
        <v>0</v>
      </c>
      <c r="AJ187" s="91">
        <f t="shared" si="42"/>
        <v>1</v>
      </c>
      <c r="AK187" s="29"/>
      <c r="AL187" s="503"/>
      <c r="AM187" s="358"/>
      <c r="AN187" s="359">
        <v>7497000</v>
      </c>
      <c r="AO187" s="6">
        <v>5576935</v>
      </c>
      <c r="AP187" s="40"/>
      <c r="AQ187" s="504"/>
      <c r="AR187" s="512"/>
      <c r="AS187" s="506">
        <f t="shared" si="43"/>
        <v>6466087</v>
      </c>
      <c r="AT187" s="506">
        <f t="shared" si="44"/>
        <v>6395975</v>
      </c>
      <c r="AU187" s="511">
        <v>6466087</v>
      </c>
      <c r="AV187" s="508">
        <f t="shared" si="34"/>
        <v>6466087</v>
      </c>
      <c r="AW187" s="890"/>
    </row>
    <row r="188" spans="1:49" x14ac:dyDescent="0.2">
      <c r="A188" s="74">
        <v>180</v>
      </c>
      <c r="B188" s="228" t="s">
        <v>402</v>
      </c>
      <c r="C188" s="213" t="s">
        <v>403</v>
      </c>
      <c r="D188" s="213" t="s">
        <v>167</v>
      </c>
      <c r="E188" s="214" t="s">
        <v>38</v>
      </c>
      <c r="F188" s="75"/>
      <c r="G188" s="76"/>
      <c r="H188" s="77">
        <v>1</v>
      </c>
      <c r="I188" s="78">
        <f t="shared" si="45"/>
        <v>1</v>
      </c>
      <c r="J188" s="79"/>
      <c r="K188" s="77"/>
      <c r="L188" s="80">
        <f t="shared" si="35"/>
        <v>0</v>
      </c>
      <c r="M188" s="81"/>
      <c r="N188" s="221"/>
      <c r="O188" s="221"/>
      <c r="P188" s="82">
        <f t="shared" si="36"/>
        <v>0</v>
      </c>
      <c r="Q188" s="81"/>
      <c r="R188" s="221"/>
      <c r="S188" s="215"/>
      <c r="T188" s="83">
        <f t="shared" si="37"/>
        <v>0</v>
      </c>
      <c r="U188" s="84"/>
      <c r="V188" s="85">
        <v>1</v>
      </c>
      <c r="W188" s="86">
        <f t="shared" si="38"/>
        <v>1</v>
      </c>
      <c r="X188" s="81"/>
      <c r="Y188" s="87"/>
      <c r="Z188" s="88">
        <f t="shared" si="39"/>
        <v>0</v>
      </c>
      <c r="AA188" s="75">
        <v>1</v>
      </c>
      <c r="AB188" s="76"/>
      <c r="AC188" s="89">
        <f t="shared" si="46"/>
        <v>1</v>
      </c>
      <c r="AD188" s="79"/>
      <c r="AE188" s="89"/>
      <c r="AF188" s="86">
        <f t="shared" si="40"/>
        <v>1</v>
      </c>
      <c r="AG188" s="79"/>
      <c r="AH188" s="90"/>
      <c r="AI188" s="80">
        <f t="shared" si="41"/>
        <v>0</v>
      </c>
      <c r="AJ188" s="91">
        <f t="shared" si="42"/>
        <v>3</v>
      </c>
      <c r="AK188" s="29"/>
      <c r="AL188" s="503"/>
      <c r="AM188" s="358"/>
      <c r="AN188" s="359">
        <v>1606500</v>
      </c>
      <c r="AO188" s="6">
        <v>1164939.79</v>
      </c>
      <c r="AP188" s="40"/>
      <c r="AQ188" s="504"/>
      <c r="AR188" s="512"/>
      <c r="AS188" s="506">
        <f t="shared" si="43"/>
        <v>1368019</v>
      </c>
      <c r="AT188" s="506">
        <f t="shared" si="44"/>
        <v>1350544</v>
      </c>
      <c r="AU188" s="511">
        <v>1368019</v>
      </c>
      <c r="AV188" s="508">
        <f t="shared" si="34"/>
        <v>4104057</v>
      </c>
      <c r="AW188" s="890"/>
    </row>
    <row r="189" spans="1:49" ht="24" x14ac:dyDescent="0.2">
      <c r="A189" s="92">
        <v>181</v>
      </c>
      <c r="B189" s="228" t="s">
        <v>404</v>
      </c>
      <c r="C189" s="213" t="s">
        <v>405</v>
      </c>
      <c r="D189" s="213" t="s">
        <v>29</v>
      </c>
      <c r="E189" s="217" t="s">
        <v>30</v>
      </c>
      <c r="F189" s="75">
        <v>2</v>
      </c>
      <c r="G189" s="76"/>
      <c r="H189" s="77">
        <v>1</v>
      </c>
      <c r="I189" s="78">
        <f t="shared" si="45"/>
        <v>3</v>
      </c>
      <c r="J189" s="79">
        <v>1</v>
      </c>
      <c r="K189" s="77"/>
      <c r="L189" s="80">
        <f t="shared" si="35"/>
        <v>1</v>
      </c>
      <c r="M189" s="81"/>
      <c r="N189" s="221">
        <v>1</v>
      </c>
      <c r="O189" s="221">
        <f>SUM(M189:N189)</f>
        <v>1</v>
      </c>
      <c r="P189" s="82">
        <f t="shared" si="36"/>
        <v>1</v>
      </c>
      <c r="Q189" s="81"/>
      <c r="R189" s="221"/>
      <c r="S189" s="215"/>
      <c r="T189" s="83">
        <f t="shared" si="37"/>
        <v>0</v>
      </c>
      <c r="U189" s="84"/>
      <c r="V189" s="85"/>
      <c r="W189" s="86">
        <f t="shared" si="38"/>
        <v>0</v>
      </c>
      <c r="X189" s="81"/>
      <c r="Y189" s="87"/>
      <c r="Z189" s="88">
        <f t="shared" si="39"/>
        <v>0</v>
      </c>
      <c r="AA189" s="75">
        <v>2</v>
      </c>
      <c r="AB189" s="76"/>
      <c r="AC189" s="89">
        <f t="shared" si="46"/>
        <v>2</v>
      </c>
      <c r="AD189" s="79"/>
      <c r="AE189" s="89"/>
      <c r="AF189" s="86">
        <f t="shared" si="40"/>
        <v>2</v>
      </c>
      <c r="AG189" s="79"/>
      <c r="AH189" s="90"/>
      <c r="AI189" s="80">
        <f t="shared" si="41"/>
        <v>0</v>
      </c>
      <c r="AJ189" s="91">
        <f t="shared" si="42"/>
        <v>7</v>
      </c>
      <c r="AK189" s="29"/>
      <c r="AL189" s="503">
        <v>1535100</v>
      </c>
      <c r="AM189" s="358"/>
      <c r="AN189" s="359">
        <v>2356200</v>
      </c>
      <c r="AO189" s="6">
        <v>1706650.4</v>
      </c>
      <c r="AP189" s="40"/>
      <c r="AQ189" s="509">
        <v>1605386.48</v>
      </c>
      <c r="AR189" s="512"/>
      <c r="AS189" s="506">
        <f t="shared" si="43"/>
        <v>1774264</v>
      </c>
      <c r="AT189" s="506">
        <f t="shared" si="44"/>
        <v>1750791</v>
      </c>
      <c r="AU189" s="511">
        <v>1774264</v>
      </c>
      <c r="AV189" s="508">
        <f t="shared" si="34"/>
        <v>12419848</v>
      </c>
      <c r="AW189" s="890"/>
    </row>
    <row r="190" spans="1:49" ht="12.75" thickBot="1" x14ac:dyDescent="0.25">
      <c r="A190" s="130">
        <v>182</v>
      </c>
      <c r="B190" s="258" t="s">
        <v>406</v>
      </c>
      <c r="C190" s="259" t="s">
        <v>407</v>
      </c>
      <c r="D190" s="259" t="s">
        <v>167</v>
      </c>
      <c r="E190" s="268" t="s">
        <v>38</v>
      </c>
      <c r="F190" s="131">
        <v>1</v>
      </c>
      <c r="G190" s="132"/>
      <c r="H190" s="133">
        <v>1</v>
      </c>
      <c r="I190" s="134">
        <f t="shared" si="45"/>
        <v>2</v>
      </c>
      <c r="J190" s="135">
        <v>1</v>
      </c>
      <c r="K190" s="133"/>
      <c r="L190" s="136">
        <f t="shared" si="35"/>
        <v>1</v>
      </c>
      <c r="M190" s="122"/>
      <c r="N190" s="272"/>
      <c r="O190" s="272"/>
      <c r="P190" s="123">
        <f t="shared" si="36"/>
        <v>0</v>
      </c>
      <c r="Q190" s="122"/>
      <c r="R190" s="272"/>
      <c r="S190" s="274"/>
      <c r="T190" s="124">
        <f t="shared" si="37"/>
        <v>0</v>
      </c>
      <c r="U190" s="137"/>
      <c r="V190" s="138">
        <v>1</v>
      </c>
      <c r="W190" s="139">
        <f t="shared" si="38"/>
        <v>1</v>
      </c>
      <c r="X190" s="122"/>
      <c r="Y190" s="125"/>
      <c r="Z190" s="119">
        <f t="shared" si="39"/>
        <v>0</v>
      </c>
      <c r="AA190" s="131"/>
      <c r="AB190" s="132"/>
      <c r="AC190" s="140"/>
      <c r="AD190" s="135"/>
      <c r="AE190" s="140"/>
      <c r="AF190" s="139">
        <f t="shared" si="40"/>
        <v>0</v>
      </c>
      <c r="AG190" s="135"/>
      <c r="AH190" s="141"/>
      <c r="AI190" s="136">
        <f t="shared" si="41"/>
        <v>0</v>
      </c>
      <c r="AJ190" s="115">
        <f t="shared" si="42"/>
        <v>4</v>
      </c>
      <c r="AK190" s="31"/>
      <c r="AL190" s="533"/>
      <c r="AM190" s="381"/>
      <c r="AN190" s="382">
        <v>1285200</v>
      </c>
      <c r="AO190" s="7">
        <v>1023816.5</v>
      </c>
      <c r="AP190" s="42"/>
      <c r="AQ190" s="534"/>
      <c r="AR190" s="525"/>
      <c r="AS190" s="526">
        <f t="shared" si="43"/>
        <v>1147087</v>
      </c>
      <c r="AT190" s="526">
        <f t="shared" si="44"/>
        <v>1139714</v>
      </c>
      <c r="AU190" s="527">
        <v>1147087</v>
      </c>
      <c r="AV190" s="528">
        <f t="shared" si="34"/>
        <v>4588348</v>
      </c>
      <c r="AW190" s="891"/>
    </row>
    <row r="191" spans="1:49" x14ac:dyDescent="0.2">
      <c r="A191" s="127"/>
      <c r="B191" s="253"/>
      <c r="C191" s="253"/>
      <c r="D191" s="253"/>
      <c r="E191" s="261"/>
      <c r="F191" s="270"/>
      <c r="G191" s="270"/>
      <c r="H191" s="270"/>
      <c r="I191" s="128"/>
      <c r="J191" s="270"/>
      <c r="K191" s="270"/>
      <c r="L191" s="128"/>
      <c r="M191" s="270"/>
      <c r="N191" s="270"/>
      <c r="O191" s="270"/>
      <c r="P191" s="128"/>
      <c r="Q191" s="270"/>
      <c r="R191" s="270"/>
      <c r="S191" s="270"/>
      <c r="T191" s="128"/>
      <c r="U191" s="270"/>
      <c r="V191" s="270"/>
      <c r="W191" s="128"/>
      <c r="X191" s="270"/>
      <c r="Y191" s="270"/>
      <c r="Z191" s="128"/>
      <c r="AA191" s="270"/>
      <c r="AB191" s="270"/>
      <c r="AC191" s="270"/>
      <c r="AD191" s="270"/>
      <c r="AE191" s="270"/>
      <c r="AF191" s="128"/>
      <c r="AG191" s="270"/>
      <c r="AH191" s="270"/>
      <c r="AI191" s="128"/>
      <c r="AJ191" s="127"/>
      <c r="AK191" s="45"/>
      <c r="AL191" s="529"/>
      <c r="AM191" s="390"/>
      <c r="AN191" s="391"/>
      <c r="AO191" s="45"/>
      <c r="AP191" s="45"/>
      <c r="AQ191" s="530"/>
      <c r="AR191" s="530"/>
      <c r="AS191" s="531"/>
      <c r="AT191" s="531"/>
      <c r="AU191" s="531"/>
      <c r="AV191" s="531"/>
    </row>
    <row r="192" spans="1:49" x14ac:dyDescent="0.2">
      <c r="A192" s="127"/>
      <c r="B192" s="253"/>
      <c r="C192" s="253"/>
      <c r="D192" s="253"/>
      <c r="E192" s="261"/>
      <c r="F192" s="270"/>
      <c r="G192" s="270"/>
      <c r="H192" s="270"/>
      <c r="I192" s="128"/>
      <c r="J192" s="270"/>
      <c r="K192" s="270"/>
      <c r="L192" s="128"/>
      <c r="M192" s="270"/>
      <c r="N192" s="270"/>
      <c r="O192" s="270"/>
      <c r="P192" s="128"/>
      <c r="Q192" s="270"/>
      <c r="R192" s="270"/>
      <c r="S192" s="270"/>
      <c r="T192" s="128"/>
      <c r="U192" s="270"/>
      <c r="V192" s="270"/>
      <c r="W192" s="128"/>
      <c r="X192" s="270"/>
      <c r="Y192" s="270"/>
      <c r="Z192" s="128"/>
      <c r="AA192" s="270"/>
      <c r="AB192" s="270"/>
      <c r="AC192" s="270"/>
      <c r="AD192" s="270"/>
      <c r="AE192" s="270"/>
      <c r="AF192" s="128"/>
      <c r="AG192" s="270"/>
      <c r="AH192" s="270"/>
      <c r="AI192" s="128"/>
      <c r="AJ192" s="127"/>
      <c r="AK192" s="45"/>
      <c r="AL192" s="529"/>
      <c r="AM192" s="390"/>
      <c r="AN192" s="391"/>
      <c r="AO192" s="45"/>
      <c r="AP192" s="45"/>
      <c r="AQ192" s="530"/>
      <c r="AR192" s="530"/>
      <c r="AS192" s="531"/>
      <c r="AT192" s="531"/>
      <c r="AU192" s="531"/>
      <c r="AV192" s="531"/>
    </row>
    <row r="193" spans="1:49" ht="12.75" thickBot="1" x14ac:dyDescent="0.25">
      <c r="A193" s="127"/>
      <c r="B193" s="253"/>
      <c r="C193" s="253"/>
      <c r="D193" s="253"/>
      <c r="E193" s="261"/>
      <c r="F193" s="270"/>
      <c r="G193" s="270"/>
      <c r="H193" s="270"/>
      <c r="I193" s="128"/>
      <c r="J193" s="270"/>
      <c r="K193" s="270"/>
      <c r="L193" s="128"/>
      <c r="M193" s="270"/>
      <c r="N193" s="270"/>
      <c r="O193" s="270"/>
      <c r="P193" s="128"/>
      <c r="Q193" s="270"/>
      <c r="R193" s="270"/>
      <c r="S193" s="270"/>
      <c r="T193" s="128"/>
      <c r="U193" s="270"/>
      <c r="V193" s="270"/>
      <c r="W193" s="128"/>
      <c r="X193" s="270"/>
      <c r="Y193" s="270"/>
      <c r="Z193" s="128"/>
      <c r="AA193" s="270"/>
      <c r="AB193" s="270"/>
      <c r="AC193" s="270"/>
      <c r="AD193" s="270"/>
      <c r="AE193" s="270"/>
      <c r="AF193" s="128"/>
      <c r="AG193" s="270"/>
      <c r="AH193" s="270"/>
      <c r="AI193" s="128"/>
      <c r="AJ193" s="127"/>
      <c r="AK193" s="45"/>
      <c r="AL193" s="529"/>
      <c r="AM193" s="390"/>
      <c r="AN193" s="391"/>
      <c r="AO193" s="45"/>
      <c r="AP193" s="45"/>
      <c r="AQ193" s="530"/>
      <c r="AR193" s="530"/>
      <c r="AS193" s="531"/>
      <c r="AT193" s="531"/>
      <c r="AU193" s="531"/>
      <c r="AV193" s="531"/>
    </row>
    <row r="194" spans="1:49" ht="12.75" customHeight="1" thickBot="1" x14ac:dyDescent="0.25">
      <c r="A194" s="814" t="s">
        <v>408</v>
      </c>
      <c r="B194" s="815"/>
      <c r="C194" s="815"/>
      <c r="D194" s="815"/>
      <c r="E194" s="815"/>
      <c r="F194" s="866" t="s">
        <v>1</v>
      </c>
      <c r="G194" s="867"/>
      <c r="H194" s="867"/>
      <c r="I194" s="868"/>
      <c r="J194" s="853" t="s">
        <v>2</v>
      </c>
      <c r="K194" s="853"/>
      <c r="L194" s="854"/>
      <c r="M194" s="901" t="s">
        <v>3</v>
      </c>
      <c r="N194" s="902"/>
      <c r="O194" s="902"/>
      <c r="P194" s="775" t="s">
        <v>4</v>
      </c>
      <c r="Q194" s="903" t="s">
        <v>5</v>
      </c>
      <c r="R194" s="885"/>
      <c r="S194" s="904"/>
      <c r="T194" s="775" t="s">
        <v>4</v>
      </c>
      <c r="U194" s="862" t="s">
        <v>6</v>
      </c>
      <c r="V194" s="862"/>
      <c r="W194" s="863"/>
      <c r="X194" s="905" t="s">
        <v>7</v>
      </c>
      <c r="Y194" s="906"/>
      <c r="Z194" s="775" t="s">
        <v>4</v>
      </c>
      <c r="AA194" s="907" t="s">
        <v>8</v>
      </c>
      <c r="AB194" s="908"/>
      <c r="AC194" s="908"/>
      <c r="AD194" s="908"/>
      <c r="AE194" s="909"/>
      <c r="AF194" s="775" t="s">
        <v>4</v>
      </c>
      <c r="AG194" s="877" t="s">
        <v>9</v>
      </c>
      <c r="AH194" s="877"/>
      <c r="AI194" s="878"/>
      <c r="AJ194" s="881" t="s">
        <v>10</v>
      </c>
    </row>
    <row r="195" spans="1:49" ht="24.75" thickBot="1" x14ac:dyDescent="0.25">
      <c r="A195" s="816"/>
      <c r="B195" s="817"/>
      <c r="C195" s="817"/>
      <c r="D195" s="817"/>
      <c r="E195" s="817"/>
      <c r="F195" s="869"/>
      <c r="G195" s="870"/>
      <c r="H195" s="870"/>
      <c r="I195" s="871"/>
      <c r="J195" s="855"/>
      <c r="K195" s="855"/>
      <c r="L195" s="856"/>
      <c r="M195" s="911" t="s">
        <v>12</v>
      </c>
      <c r="N195" s="883"/>
      <c r="O195" s="884"/>
      <c r="P195" s="776"/>
      <c r="Q195" s="885" t="s">
        <v>13</v>
      </c>
      <c r="R195" s="885"/>
      <c r="S195" s="885"/>
      <c r="T195" s="776"/>
      <c r="U195" s="864"/>
      <c r="V195" s="864"/>
      <c r="W195" s="865"/>
      <c r="X195" s="886" t="s">
        <v>14</v>
      </c>
      <c r="Y195" s="886"/>
      <c r="Z195" s="776"/>
      <c r="AA195" s="887" t="s">
        <v>15</v>
      </c>
      <c r="AB195" s="887"/>
      <c r="AC195" s="888"/>
      <c r="AD195" s="887" t="s">
        <v>16</v>
      </c>
      <c r="AE195" s="887"/>
      <c r="AF195" s="776"/>
      <c r="AG195" s="879"/>
      <c r="AH195" s="879"/>
      <c r="AI195" s="880"/>
      <c r="AJ195" s="882"/>
      <c r="AK195" s="3" t="s">
        <v>659</v>
      </c>
      <c r="AL195" s="18" t="s">
        <v>660</v>
      </c>
      <c r="AM195" s="22" t="s">
        <v>661</v>
      </c>
      <c r="AN195" s="23" t="s">
        <v>662</v>
      </c>
      <c r="AO195" s="25" t="s">
        <v>663</v>
      </c>
      <c r="AP195" s="38" t="s">
        <v>664</v>
      </c>
      <c r="AQ195" s="487" t="s">
        <v>665</v>
      </c>
      <c r="AR195" s="488" t="s">
        <v>666</v>
      </c>
    </row>
    <row r="196" spans="1:49" ht="36.75" thickBot="1" x14ac:dyDescent="0.25">
      <c r="A196" s="262" t="s">
        <v>17</v>
      </c>
      <c r="B196" s="263" t="s">
        <v>18</v>
      </c>
      <c r="C196" s="263" t="s">
        <v>19</v>
      </c>
      <c r="D196" s="263" t="s">
        <v>20</v>
      </c>
      <c r="E196" s="264" t="s">
        <v>21</v>
      </c>
      <c r="F196" s="129" t="s">
        <v>23</v>
      </c>
      <c r="G196" s="58" t="s">
        <v>24</v>
      </c>
      <c r="H196" s="59" t="s">
        <v>25</v>
      </c>
      <c r="I196" s="297" t="s">
        <v>4</v>
      </c>
      <c r="J196" s="58" t="s">
        <v>23</v>
      </c>
      <c r="K196" s="59" t="s">
        <v>25</v>
      </c>
      <c r="L196" s="297" t="s">
        <v>4</v>
      </c>
      <c r="M196" s="276" t="s">
        <v>23</v>
      </c>
      <c r="N196" s="277" t="s">
        <v>25</v>
      </c>
      <c r="O196" s="278" t="s">
        <v>26</v>
      </c>
      <c r="P196" s="841"/>
      <c r="Q196" s="277" t="s">
        <v>23</v>
      </c>
      <c r="R196" s="277" t="s">
        <v>25</v>
      </c>
      <c r="S196" s="278" t="s">
        <v>26</v>
      </c>
      <c r="T196" s="841"/>
      <c r="U196" s="53" t="s">
        <v>23</v>
      </c>
      <c r="V196" s="54" t="s">
        <v>25</v>
      </c>
      <c r="W196" s="55" t="s">
        <v>4</v>
      </c>
      <c r="X196" s="53" t="s">
        <v>25</v>
      </c>
      <c r="Y196" s="54" t="s">
        <v>26</v>
      </c>
      <c r="Z196" s="841"/>
      <c r="AA196" s="53" t="s">
        <v>23</v>
      </c>
      <c r="AB196" s="53" t="s">
        <v>25</v>
      </c>
      <c r="AC196" s="53" t="s">
        <v>26</v>
      </c>
      <c r="AD196" s="53" t="s">
        <v>23</v>
      </c>
      <c r="AE196" s="54" t="s">
        <v>26</v>
      </c>
      <c r="AF196" s="841"/>
      <c r="AG196" s="53" t="s">
        <v>23</v>
      </c>
      <c r="AH196" s="54" t="s">
        <v>25</v>
      </c>
      <c r="AI196" s="55" t="s">
        <v>4</v>
      </c>
      <c r="AJ196" s="910"/>
      <c r="AK196" s="3" t="s">
        <v>668</v>
      </c>
      <c r="AL196" s="21" t="s">
        <v>669</v>
      </c>
      <c r="AM196" s="5" t="s">
        <v>670</v>
      </c>
      <c r="AN196" s="2" t="s">
        <v>670</v>
      </c>
      <c r="AO196" s="24" t="s">
        <v>670</v>
      </c>
      <c r="AP196" s="39" t="s">
        <v>670</v>
      </c>
      <c r="AQ196" s="46" t="s">
        <v>671</v>
      </c>
      <c r="AR196" s="27" t="s">
        <v>672</v>
      </c>
      <c r="AS196" s="490" t="s">
        <v>673</v>
      </c>
      <c r="AT196" s="491" t="s">
        <v>674</v>
      </c>
      <c r="AU196" s="492" t="s">
        <v>675</v>
      </c>
      <c r="AV196" s="493" t="s">
        <v>676</v>
      </c>
      <c r="AW196" s="494" t="s">
        <v>677</v>
      </c>
    </row>
    <row r="197" spans="1:49" ht="36" x14ac:dyDescent="0.2">
      <c r="A197" s="142">
        <v>183</v>
      </c>
      <c r="B197" s="265" t="s">
        <v>409</v>
      </c>
      <c r="C197" s="266" t="s">
        <v>102</v>
      </c>
      <c r="D197" s="266" t="s">
        <v>29</v>
      </c>
      <c r="E197" s="267" t="s">
        <v>30</v>
      </c>
      <c r="F197" s="61">
        <v>1</v>
      </c>
      <c r="G197" s="143">
        <v>2</v>
      </c>
      <c r="H197" s="63"/>
      <c r="I197" s="64">
        <f t="shared" si="45"/>
        <v>3</v>
      </c>
      <c r="J197" s="65"/>
      <c r="K197" s="63"/>
      <c r="L197" s="66">
        <f t="shared" si="35"/>
        <v>0</v>
      </c>
      <c r="M197" s="67"/>
      <c r="N197" s="234"/>
      <c r="O197" s="234"/>
      <c r="P197" s="68">
        <f t="shared" si="36"/>
        <v>0</v>
      </c>
      <c r="Q197" s="67">
        <v>3</v>
      </c>
      <c r="R197" s="234"/>
      <c r="S197" s="275">
        <f>SUM(Q197:R197)</f>
        <v>3</v>
      </c>
      <c r="T197" s="69">
        <f t="shared" si="37"/>
        <v>3</v>
      </c>
      <c r="U197" s="65"/>
      <c r="V197" s="63"/>
      <c r="W197" s="64">
        <f t="shared" si="38"/>
        <v>0</v>
      </c>
      <c r="X197" s="67"/>
      <c r="Y197" s="70"/>
      <c r="Z197" s="71">
        <f t="shared" si="39"/>
        <v>0</v>
      </c>
      <c r="AA197" s="61"/>
      <c r="AB197" s="62"/>
      <c r="AC197" s="72"/>
      <c r="AD197" s="65"/>
      <c r="AE197" s="72"/>
      <c r="AF197" s="64">
        <f t="shared" si="40"/>
        <v>0</v>
      </c>
      <c r="AG197" s="65"/>
      <c r="AH197" s="72"/>
      <c r="AI197" s="66">
        <f t="shared" si="41"/>
        <v>0</v>
      </c>
      <c r="AJ197" s="73">
        <f t="shared" si="42"/>
        <v>6</v>
      </c>
      <c r="AK197" s="28"/>
      <c r="AL197" s="495"/>
      <c r="AM197" s="335"/>
      <c r="AN197" s="336"/>
      <c r="AO197" s="19"/>
      <c r="AP197" s="41"/>
      <c r="AQ197" s="496">
        <v>777746.85</v>
      </c>
      <c r="AR197" s="497">
        <v>619159.43999999994</v>
      </c>
      <c r="AS197" s="498">
        <f t="shared" si="43"/>
        <v>693938</v>
      </c>
      <c r="AT197" s="498">
        <f t="shared" si="44"/>
        <v>689451</v>
      </c>
      <c r="AU197" s="499">
        <v>693938</v>
      </c>
      <c r="AV197" s="500">
        <f t="shared" si="34"/>
        <v>4163628</v>
      </c>
      <c r="AW197" s="889">
        <f>SUM(AV197:AV200)</f>
        <v>12416672</v>
      </c>
    </row>
    <row r="198" spans="1:49" ht="36" x14ac:dyDescent="0.2">
      <c r="A198" s="92">
        <v>184</v>
      </c>
      <c r="B198" s="228" t="s">
        <v>410</v>
      </c>
      <c r="C198" s="213" t="s">
        <v>411</v>
      </c>
      <c r="D198" s="213" t="s">
        <v>412</v>
      </c>
      <c r="E198" s="217" t="s">
        <v>30</v>
      </c>
      <c r="F198" s="75"/>
      <c r="G198" s="76"/>
      <c r="H198" s="77"/>
      <c r="I198" s="78">
        <f t="shared" si="45"/>
        <v>0</v>
      </c>
      <c r="J198" s="79"/>
      <c r="K198" s="77"/>
      <c r="L198" s="80">
        <f t="shared" si="35"/>
        <v>0</v>
      </c>
      <c r="M198" s="81">
        <v>1</v>
      </c>
      <c r="N198" s="221"/>
      <c r="O198" s="221">
        <f>SUM(M198:N198)</f>
        <v>1</v>
      </c>
      <c r="P198" s="82">
        <f t="shared" si="36"/>
        <v>1</v>
      </c>
      <c r="Q198" s="81"/>
      <c r="R198" s="221"/>
      <c r="S198" s="215"/>
      <c r="T198" s="83">
        <f t="shared" si="37"/>
        <v>0</v>
      </c>
      <c r="U198" s="84"/>
      <c r="V198" s="85"/>
      <c r="W198" s="86">
        <f t="shared" si="38"/>
        <v>0</v>
      </c>
      <c r="X198" s="81"/>
      <c r="Y198" s="87"/>
      <c r="Z198" s="88">
        <f t="shared" si="39"/>
        <v>0</v>
      </c>
      <c r="AA198" s="75"/>
      <c r="AB198" s="76"/>
      <c r="AC198" s="89"/>
      <c r="AD198" s="79"/>
      <c r="AE198" s="89"/>
      <c r="AF198" s="86">
        <f t="shared" si="40"/>
        <v>0</v>
      </c>
      <c r="AG198" s="79"/>
      <c r="AH198" s="90"/>
      <c r="AI198" s="80">
        <f t="shared" si="41"/>
        <v>0</v>
      </c>
      <c r="AJ198" s="91">
        <f t="shared" si="42"/>
        <v>1</v>
      </c>
      <c r="AK198" s="29"/>
      <c r="AL198" s="503"/>
      <c r="AM198" s="358"/>
      <c r="AN198" s="359"/>
      <c r="AO198" s="6"/>
      <c r="AP198" s="40"/>
      <c r="AQ198" s="509">
        <v>557885.32999999996</v>
      </c>
      <c r="AR198" s="512"/>
      <c r="AS198" s="506">
        <f t="shared" si="43"/>
        <v>557885</v>
      </c>
      <c r="AT198" s="506">
        <f t="shared" si="44"/>
        <v>557885</v>
      </c>
      <c r="AU198" s="507">
        <v>557885</v>
      </c>
      <c r="AV198" s="508">
        <f t="shared" si="34"/>
        <v>557885</v>
      </c>
      <c r="AW198" s="890"/>
    </row>
    <row r="199" spans="1:49" ht="36" x14ac:dyDescent="0.2">
      <c r="A199" s="74">
        <v>185</v>
      </c>
      <c r="B199" s="228" t="s">
        <v>413</v>
      </c>
      <c r="C199" s="213" t="s">
        <v>414</v>
      </c>
      <c r="D199" s="213" t="s">
        <v>29</v>
      </c>
      <c r="E199" s="217" t="s">
        <v>30</v>
      </c>
      <c r="F199" s="75">
        <v>1</v>
      </c>
      <c r="G199" s="76">
        <v>1</v>
      </c>
      <c r="H199" s="77"/>
      <c r="I199" s="78">
        <f t="shared" si="45"/>
        <v>2</v>
      </c>
      <c r="J199" s="79"/>
      <c r="K199" s="77"/>
      <c r="L199" s="80">
        <f t="shared" si="35"/>
        <v>0</v>
      </c>
      <c r="M199" s="81">
        <v>1</v>
      </c>
      <c r="N199" s="221"/>
      <c r="O199" s="221">
        <f>SUM(M199:N199)</f>
        <v>1</v>
      </c>
      <c r="P199" s="82">
        <f t="shared" si="36"/>
        <v>1</v>
      </c>
      <c r="Q199" s="81">
        <v>3</v>
      </c>
      <c r="R199" s="221"/>
      <c r="S199" s="215">
        <f>SUM(Q199:R199)</f>
        <v>3</v>
      </c>
      <c r="T199" s="83">
        <f t="shared" si="37"/>
        <v>3</v>
      </c>
      <c r="U199" s="84"/>
      <c r="V199" s="85"/>
      <c r="W199" s="86">
        <f t="shared" si="38"/>
        <v>0</v>
      </c>
      <c r="X199" s="81"/>
      <c r="Y199" s="87"/>
      <c r="Z199" s="88">
        <f t="shared" si="39"/>
        <v>0</v>
      </c>
      <c r="AA199" s="75"/>
      <c r="AB199" s="76"/>
      <c r="AC199" s="89"/>
      <c r="AD199" s="79"/>
      <c r="AE199" s="89"/>
      <c r="AF199" s="86">
        <f t="shared" si="40"/>
        <v>0</v>
      </c>
      <c r="AG199" s="79"/>
      <c r="AH199" s="90"/>
      <c r="AI199" s="80">
        <f t="shared" si="41"/>
        <v>0</v>
      </c>
      <c r="AJ199" s="91">
        <f t="shared" si="42"/>
        <v>6</v>
      </c>
      <c r="AK199" s="29"/>
      <c r="AL199" s="503"/>
      <c r="AM199" s="358"/>
      <c r="AN199" s="359"/>
      <c r="AO199" s="6"/>
      <c r="AP199" s="40"/>
      <c r="AQ199" s="509">
        <v>468757.65</v>
      </c>
      <c r="AR199" s="512">
        <v>393868.96</v>
      </c>
      <c r="AS199" s="506">
        <f t="shared" si="43"/>
        <v>429685</v>
      </c>
      <c r="AT199" s="506">
        <f t="shared" si="44"/>
        <v>428063</v>
      </c>
      <c r="AU199" s="511">
        <v>429685</v>
      </c>
      <c r="AV199" s="508">
        <f t="shared" si="34"/>
        <v>2578110</v>
      </c>
      <c r="AW199" s="890"/>
    </row>
    <row r="200" spans="1:49" ht="36.75" thickBot="1" x14ac:dyDescent="0.25">
      <c r="A200" s="130">
        <v>186</v>
      </c>
      <c r="B200" s="258" t="s">
        <v>415</v>
      </c>
      <c r="C200" s="259" t="s">
        <v>102</v>
      </c>
      <c r="D200" s="259" t="s">
        <v>29</v>
      </c>
      <c r="E200" s="260" t="s">
        <v>30</v>
      </c>
      <c r="F200" s="131"/>
      <c r="G200" s="132">
        <v>1</v>
      </c>
      <c r="H200" s="133"/>
      <c r="I200" s="134">
        <f t="shared" si="45"/>
        <v>1</v>
      </c>
      <c r="J200" s="135"/>
      <c r="K200" s="133"/>
      <c r="L200" s="136">
        <f t="shared" si="35"/>
        <v>0</v>
      </c>
      <c r="M200" s="122"/>
      <c r="N200" s="272"/>
      <c r="O200" s="272"/>
      <c r="P200" s="123">
        <f t="shared" si="36"/>
        <v>0</v>
      </c>
      <c r="Q200" s="122">
        <v>3</v>
      </c>
      <c r="R200" s="272"/>
      <c r="S200" s="274">
        <f>SUM(Q200:R200)</f>
        <v>3</v>
      </c>
      <c r="T200" s="124">
        <f t="shared" si="37"/>
        <v>3</v>
      </c>
      <c r="U200" s="137"/>
      <c r="V200" s="138"/>
      <c r="W200" s="139">
        <f t="shared" si="38"/>
        <v>0</v>
      </c>
      <c r="X200" s="122"/>
      <c r="Y200" s="125"/>
      <c r="Z200" s="119">
        <f t="shared" si="39"/>
        <v>0</v>
      </c>
      <c r="AA200" s="131">
        <v>5</v>
      </c>
      <c r="AB200" s="132"/>
      <c r="AC200" s="140">
        <f t="shared" si="46"/>
        <v>5</v>
      </c>
      <c r="AD200" s="135"/>
      <c r="AE200" s="140"/>
      <c r="AF200" s="139">
        <f t="shared" si="40"/>
        <v>5</v>
      </c>
      <c r="AG200" s="135"/>
      <c r="AH200" s="141"/>
      <c r="AI200" s="136">
        <f t="shared" si="41"/>
        <v>0</v>
      </c>
      <c r="AJ200" s="115">
        <f t="shared" si="42"/>
        <v>9</v>
      </c>
      <c r="AK200" s="31"/>
      <c r="AL200" s="533"/>
      <c r="AM200" s="381"/>
      <c r="AN200" s="382"/>
      <c r="AO200" s="7"/>
      <c r="AP200" s="42"/>
      <c r="AQ200" s="524">
        <v>586127.65</v>
      </c>
      <c r="AR200" s="525">
        <v>551520.87</v>
      </c>
      <c r="AS200" s="526">
        <f t="shared" si="43"/>
        <v>568561</v>
      </c>
      <c r="AT200" s="526">
        <f t="shared" si="44"/>
        <v>568298</v>
      </c>
      <c r="AU200" s="527">
        <v>568561</v>
      </c>
      <c r="AV200" s="528">
        <f t="shared" si="34"/>
        <v>5117049</v>
      </c>
      <c r="AW200" s="891"/>
    </row>
    <row r="201" spans="1:49" x14ac:dyDescent="0.2">
      <c r="A201" s="127"/>
      <c r="B201" s="253"/>
      <c r="C201" s="253"/>
      <c r="D201" s="253"/>
      <c r="E201" s="254"/>
      <c r="F201" s="270"/>
      <c r="G201" s="270"/>
      <c r="H201" s="270"/>
      <c r="I201" s="128"/>
      <c r="J201" s="270"/>
      <c r="K201" s="270"/>
      <c r="L201" s="128"/>
      <c r="M201" s="270"/>
      <c r="N201" s="270"/>
      <c r="O201" s="270"/>
      <c r="P201" s="128"/>
      <c r="Q201" s="270"/>
      <c r="R201" s="270"/>
      <c r="S201" s="270"/>
      <c r="T201" s="128"/>
      <c r="U201" s="270"/>
      <c r="V201" s="270"/>
      <c r="W201" s="128"/>
      <c r="X201" s="270"/>
      <c r="Y201" s="270"/>
      <c r="Z201" s="128"/>
      <c r="AA201" s="270"/>
      <c r="AB201" s="270"/>
      <c r="AC201" s="270"/>
      <c r="AD201" s="270"/>
      <c r="AE201" s="270"/>
      <c r="AF201" s="128"/>
      <c r="AG201" s="270"/>
      <c r="AH201" s="270"/>
      <c r="AI201" s="128"/>
      <c r="AJ201" s="127"/>
      <c r="AK201" s="45"/>
      <c r="AL201" s="529"/>
      <c r="AM201" s="390"/>
      <c r="AN201" s="391"/>
      <c r="AO201" s="45"/>
      <c r="AP201" s="45"/>
      <c r="AQ201" s="530"/>
      <c r="AR201" s="530"/>
      <c r="AS201" s="531"/>
      <c r="AT201" s="531"/>
      <c r="AU201" s="531"/>
      <c r="AV201" s="531"/>
    </row>
    <row r="202" spans="1:49" x14ac:dyDescent="0.2">
      <c r="A202" s="127"/>
      <c r="B202" s="253"/>
      <c r="C202" s="253"/>
      <c r="D202" s="253"/>
      <c r="E202" s="254"/>
      <c r="F202" s="270"/>
      <c r="G202" s="270"/>
      <c r="H202" s="270"/>
      <c r="I202" s="128"/>
      <c r="J202" s="270"/>
      <c r="K202" s="270"/>
      <c r="L202" s="128"/>
      <c r="M202" s="270"/>
      <c r="N202" s="270"/>
      <c r="O202" s="270"/>
      <c r="P202" s="128"/>
      <c r="Q202" s="270"/>
      <c r="R202" s="270"/>
      <c r="S202" s="270"/>
      <c r="T202" s="128"/>
      <c r="U202" s="270"/>
      <c r="V202" s="270"/>
      <c r="W202" s="128"/>
      <c r="X202" s="270"/>
      <c r="Y202" s="270"/>
      <c r="Z202" s="128"/>
      <c r="AA202" s="270"/>
      <c r="AB202" s="270"/>
      <c r="AC202" s="270"/>
      <c r="AD202" s="270"/>
      <c r="AE202" s="270"/>
      <c r="AF202" s="128"/>
      <c r="AG202" s="270"/>
      <c r="AH202" s="270"/>
      <c r="AI202" s="128"/>
      <c r="AJ202" s="127"/>
      <c r="AK202" s="45"/>
      <c r="AL202" s="529"/>
      <c r="AM202" s="390"/>
      <c r="AN202" s="391"/>
      <c r="AO202" s="45"/>
      <c r="AP202" s="45"/>
      <c r="AQ202" s="530"/>
      <c r="AR202" s="530"/>
      <c r="AS202" s="531"/>
      <c r="AT202" s="531"/>
      <c r="AU202" s="531"/>
      <c r="AV202" s="531"/>
    </row>
    <row r="203" spans="1:49" ht="12.75" thickBot="1" x14ac:dyDescent="0.25">
      <c r="A203" s="127"/>
      <c r="B203" s="253"/>
      <c r="C203" s="253"/>
      <c r="D203" s="253"/>
      <c r="E203" s="254"/>
      <c r="F203" s="270"/>
      <c r="G203" s="270"/>
      <c r="H203" s="270"/>
      <c r="I203" s="128"/>
      <c r="J203" s="270"/>
      <c r="K203" s="270"/>
      <c r="L203" s="128"/>
      <c r="M203" s="270"/>
      <c r="N203" s="270"/>
      <c r="O203" s="270"/>
      <c r="P203" s="128"/>
      <c r="Q203" s="270"/>
      <c r="R203" s="270"/>
      <c r="S203" s="270"/>
      <c r="T203" s="128"/>
      <c r="U203" s="270"/>
      <c r="V203" s="270"/>
      <c r="W203" s="128"/>
      <c r="X203" s="270"/>
      <c r="Y203" s="270"/>
      <c r="Z203" s="128"/>
      <c r="AA203" s="270"/>
      <c r="AB203" s="270"/>
      <c r="AC203" s="270"/>
      <c r="AD203" s="270"/>
      <c r="AE203" s="270"/>
      <c r="AF203" s="128"/>
      <c r="AG203" s="270"/>
      <c r="AH203" s="270"/>
      <c r="AI203" s="128"/>
      <c r="AJ203" s="127"/>
      <c r="AK203" s="45"/>
      <c r="AL203" s="529"/>
      <c r="AM203" s="390"/>
      <c r="AN203" s="391"/>
      <c r="AO203" s="45"/>
      <c r="AP203" s="45"/>
      <c r="AQ203" s="530"/>
      <c r="AR203" s="530"/>
      <c r="AS203" s="531"/>
      <c r="AT203" s="531"/>
      <c r="AU203" s="531"/>
      <c r="AV203" s="531"/>
    </row>
    <row r="204" spans="1:49" ht="12.75" customHeight="1" thickBot="1" x14ac:dyDescent="0.25">
      <c r="A204" s="814" t="s">
        <v>416</v>
      </c>
      <c r="B204" s="815"/>
      <c r="C204" s="815"/>
      <c r="D204" s="815"/>
      <c r="E204" s="815"/>
      <c r="F204" s="866" t="s">
        <v>1</v>
      </c>
      <c r="G204" s="867"/>
      <c r="H204" s="867"/>
      <c r="I204" s="868"/>
      <c r="J204" s="853" t="s">
        <v>2</v>
      </c>
      <c r="K204" s="853"/>
      <c r="L204" s="854"/>
      <c r="M204" s="901" t="s">
        <v>3</v>
      </c>
      <c r="N204" s="902"/>
      <c r="O204" s="902"/>
      <c r="P204" s="775" t="s">
        <v>4</v>
      </c>
      <c r="Q204" s="903" t="s">
        <v>5</v>
      </c>
      <c r="R204" s="885"/>
      <c r="S204" s="904"/>
      <c r="T204" s="775" t="s">
        <v>4</v>
      </c>
      <c r="U204" s="862" t="s">
        <v>6</v>
      </c>
      <c r="V204" s="862"/>
      <c r="W204" s="863"/>
      <c r="X204" s="905" t="s">
        <v>7</v>
      </c>
      <c r="Y204" s="906"/>
      <c r="Z204" s="775" t="s">
        <v>4</v>
      </c>
      <c r="AA204" s="907" t="s">
        <v>8</v>
      </c>
      <c r="AB204" s="908"/>
      <c r="AC204" s="908"/>
      <c r="AD204" s="908"/>
      <c r="AE204" s="909"/>
      <c r="AF204" s="775" t="s">
        <v>4</v>
      </c>
      <c r="AG204" s="877" t="s">
        <v>9</v>
      </c>
      <c r="AH204" s="877"/>
      <c r="AI204" s="878"/>
      <c r="AJ204" s="881" t="s">
        <v>10</v>
      </c>
    </row>
    <row r="205" spans="1:49" ht="24.75" thickBot="1" x14ac:dyDescent="0.25">
      <c r="A205" s="816"/>
      <c r="B205" s="817"/>
      <c r="C205" s="817"/>
      <c r="D205" s="817"/>
      <c r="E205" s="817"/>
      <c r="F205" s="869"/>
      <c r="G205" s="870"/>
      <c r="H205" s="870"/>
      <c r="I205" s="871"/>
      <c r="J205" s="855"/>
      <c r="K205" s="855"/>
      <c r="L205" s="856"/>
      <c r="M205" s="911" t="s">
        <v>12</v>
      </c>
      <c r="N205" s="883"/>
      <c r="O205" s="884"/>
      <c r="P205" s="776"/>
      <c r="Q205" s="885" t="s">
        <v>13</v>
      </c>
      <c r="R205" s="885"/>
      <c r="S205" s="885"/>
      <c r="T205" s="776"/>
      <c r="U205" s="864"/>
      <c r="V205" s="864"/>
      <c r="W205" s="865"/>
      <c r="X205" s="886" t="s">
        <v>14</v>
      </c>
      <c r="Y205" s="886"/>
      <c r="Z205" s="776"/>
      <c r="AA205" s="887" t="s">
        <v>15</v>
      </c>
      <c r="AB205" s="887"/>
      <c r="AC205" s="888"/>
      <c r="AD205" s="887" t="s">
        <v>16</v>
      </c>
      <c r="AE205" s="887"/>
      <c r="AF205" s="776"/>
      <c r="AG205" s="879"/>
      <c r="AH205" s="879"/>
      <c r="AI205" s="880"/>
      <c r="AJ205" s="882"/>
      <c r="AK205" s="3" t="s">
        <v>659</v>
      </c>
      <c r="AL205" s="18" t="s">
        <v>660</v>
      </c>
      <c r="AM205" s="22" t="s">
        <v>661</v>
      </c>
      <c r="AN205" s="23" t="s">
        <v>662</v>
      </c>
      <c r="AO205" s="25" t="s">
        <v>663</v>
      </c>
      <c r="AP205" s="38" t="s">
        <v>664</v>
      </c>
      <c r="AQ205" s="487" t="s">
        <v>665</v>
      </c>
      <c r="AR205" s="488" t="s">
        <v>666</v>
      </c>
    </row>
    <row r="206" spans="1:49" ht="36.75" thickBot="1" x14ac:dyDescent="0.25">
      <c r="A206" s="262" t="s">
        <v>17</v>
      </c>
      <c r="B206" s="263" t="s">
        <v>18</v>
      </c>
      <c r="C206" s="263" t="s">
        <v>19</v>
      </c>
      <c r="D206" s="263" t="s">
        <v>20</v>
      </c>
      <c r="E206" s="264" t="s">
        <v>21</v>
      </c>
      <c r="F206" s="129" t="s">
        <v>23</v>
      </c>
      <c r="G206" s="58" t="s">
        <v>24</v>
      </c>
      <c r="H206" s="59" t="s">
        <v>25</v>
      </c>
      <c r="I206" s="297" t="s">
        <v>4</v>
      </c>
      <c r="J206" s="58" t="s">
        <v>23</v>
      </c>
      <c r="K206" s="59" t="s">
        <v>25</v>
      </c>
      <c r="L206" s="297" t="s">
        <v>4</v>
      </c>
      <c r="M206" s="276" t="s">
        <v>23</v>
      </c>
      <c r="N206" s="277" t="s">
        <v>25</v>
      </c>
      <c r="O206" s="278" t="s">
        <v>26</v>
      </c>
      <c r="P206" s="841"/>
      <c r="Q206" s="277" t="s">
        <v>23</v>
      </c>
      <c r="R206" s="277" t="s">
        <v>25</v>
      </c>
      <c r="S206" s="278" t="s">
        <v>26</v>
      </c>
      <c r="T206" s="841"/>
      <c r="U206" s="53" t="s">
        <v>23</v>
      </c>
      <c r="V206" s="54" t="s">
        <v>25</v>
      </c>
      <c r="W206" s="55" t="s">
        <v>4</v>
      </c>
      <c r="X206" s="53" t="s">
        <v>25</v>
      </c>
      <c r="Y206" s="54" t="s">
        <v>26</v>
      </c>
      <c r="Z206" s="841"/>
      <c r="AA206" s="53" t="s">
        <v>23</v>
      </c>
      <c r="AB206" s="53" t="s">
        <v>25</v>
      </c>
      <c r="AC206" s="53" t="s">
        <v>26</v>
      </c>
      <c r="AD206" s="53" t="s">
        <v>23</v>
      </c>
      <c r="AE206" s="54" t="s">
        <v>26</v>
      </c>
      <c r="AF206" s="841"/>
      <c r="AG206" s="53" t="s">
        <v>23</v>
      </c>
      <c r="AH206" s="54" t="s">
        <v>25</v>
      </c>
      <c r="AI206" s="55" t="s">
        <v>4</v>
      </c>
      <c r="AJ206" s="910"/>
      <c r="AK206" s="3" t="s">
        <v>668</v>
      </c>
      <c r="AL206" s="21" t="s">
        <v>669</v>
      </c>
      <c r="AM206" s="5" t="s">
        <v>670</v>
      </c>
      <c r="AN206" s="2" t="s">
        <v>670</v>
      </c>
      <c r="AO206" s="24" t="s">
        <v>670</v>
      </c>
      <c r="AP206" s="39" t="s">
        <v>670</v>
      </c>
      <c r="AQ206" s="46" t="s">
        <v>671</v>
      </c>
      <c r="AR206" s="27" t="s">
        <v>672</v>
      </c>
      <c r="AS206" s="490" t="s">
        <v>673</v>
      </c>
      <c r="AT206" s="491" t="s">
        <v>674</v>
      </c>
      <c r="AU206" s="492" t="s">
        <v>675</v>
      </c>
      <c r="AV206" s="493" t="s">
        <v>676</v>
      </c>
      <c r="AW206" s="494" t="s">
        <v>677</v>
      </c>
    </row>
    <row r="207" spans="1:49" ht="24" x14ac:dyDescent="0.2">
      <c r="A207" s="142">
        <v>187</v>
      </c>
      <c r="B207" s="265" t="s">
        <v>417</v>
      </c>
      <c r="C207" s="266" t="s">
        <v>418</v>
      </c>
      <c r="D207" s="266" t="s">
        <v>29</v>
      </c>
      <c r="E207" s="267" t="s">
        <v>30</v>
      </c>
      <c r="F207" s="61"/>
      <c r="G207" s="62"/>
      <c r="H207" s="63">
        <v>3</v>
      </c>
      <c r="I207" s="64">
        <f t="shared" si="45"/>
        <v>3</v>
      </c>
      <c r="J207" s="65">
        <v>2</v>
      </c>
      <c r="K207" s="63"/>
      <c r="L207" s="66">
        <f t="shared" si="35"/>
        <v>2</v>
      </c>
      <c r="M207" s="67">
        <v>1</v>
      </c>
      <c r="N207" s="234">
        <v>1</v>
      </c>
      <c r="O207" s="234">
        <f t="shared" ref="O207:O224" si="51">SUM(M207:N207)</f>
        <v>2</v>
      </c>
      <c r="P207" s="68">
        <f t="shared" si="36"/>
        <v>2</v>
      </c>
      <c r="Q207" s="67">
        <v>3</v>
      </c>
      <c r="R207" s="234">
        <v>3</v>
      </c>
      <c r="S207" s="275">
        <f>SUM(Q207:R207)</f>
        <v>6</v>
      </c>
      <c r="T207" s="69">
        <f t="shared" si="37"/>
        <v>6</v>
      </c>
      <c r="U207" s="65"/>
      <c r="V207" s="63"/>
      <c r="W207" s="64">
        <f t="shared" si="38"/>
        <v>0</v>
      </c>
      <c r="X207" s="67"/>
      <c r="Y207" s="70"/>
      <c r="Z207" s="71">
        <f t="shared" si="39"/>
        <v>0</v>
      </c>
      <c r="AA207" s="61">
        <v>3</v>
      </c>
      <c r="AB207" s="62"/>
      <c r="AC207" s="72">
        <f t="shared" si="46"/>
        <v>3</v>
      </c>
      <c r="AD207" s="65"/>
      <c r="AE207" s="72"/>
      <c r="AF207" s="64">
        <f t="shared" si="40"/>
        <v>3</v>
      </c>
      <c r="AG207" s="65">
        <v>3</v>
      </c>
      <c r="AH207" s="72"/>
      <c r="AI207" s="66">
        <f t="shared" si="41"/>
        <v>3</v>
      </c>
      <c r="AJ207" s="73">
        <f t="shared" si="42"/>
        <v>19</v>
      </c>
      <c r="AK207" s="28"/>
      <c r="AL207" s="495">
        <v>435540</v>
      </c>
      <c r="AM207" s="335"/>
      <c r="AN207" s="336">
        <v>241570</v>
      </c>
      <c r="AO207" s="19"/>
      <c r="AP207" s="41"/>
      <c r="AQ207" s="535"/>
      <c r="AR207" s="536"/>
      <c r="AS207" s="498">
        <f t="shared" si="43"/>
        <v>324366</v>
      </c>
      <c r="AT207" s="498">
        <f t="shared" si="44"/>
        <v>310772</v>
      </c>
      <c r="AU207" s="532">
        <v>310772</v>
      </c>
      <c r="AV207" s="500">
        <f t="shared" si="34"/>
        <v>5904668</v>
      </c>
      <c r="AW207" s="889">
        <f>SUM(AV207:AV216)</f>
        <v>63264053</v>
      </c>
    </row>
    <row r="208" spans="1:49" ht="24" x14ac:dyDescent="0.2">
      <c r="A208" s="92">
        <v>188</v>
      </c>
      <c r="B208" s="228" t="s">
        <v>419</v>
      </c>
      <c r="C208" s="213" t="s">
        <v>420</v>
      </c>
      <c r="D208" s="213" t="s">
        <v>179</v>
      </c>
      <c r="E208" s="217" t="s">
        <v>30</v>
      </c>
      <c r="F208" s="75"/>
      <c r="G208" s="76"/>
      <c r="H208" s="77"/>
      <c r="I208" s="78">
        <f t="shared" si="45"/>
        <v>0</v>
      </c>
      <c r="J208" s="79"/>
      <c r="K208" s="77"/>
      <c r="L208" s="80">
        <f t="shared" si="35"/>
        <v>0</v>
      </c>
      <c r="M208" s="81"/>
      <c r="N208" s="221">
        <v>1</v>
      </c>
      <c r="O208" s="221">
        <f t="shared" si="51"/>
        <v>1</v>
      </c>
      <c r="P208" s="82">
        <f t="shared" si="36"/>
        <v>1</v>
      </c>
      <c r="Q208" s="81"/>
      <c r="R208" s="221"/>
      <c r="S208" s="215"/>
      <c r="T208" s="83">
        <f t="shared" si="37"/>
        <v>0</v>
      </c>
      <c r="U208" s="84"/>
      <c r="V208" s="85">
        <v>6</v>
      </c>
      <c r="W208" s="86">
        <f t="shared" si="38"/>
        <v>6</v>
      </c>
      <c r="X208" s="81"/>
      <c r="Y208" s="87"/>
      <c r="Z208" s="88">
        <f t="shared" si="39"/>
        <v>0</v>
      </c>
      <c r="AA208" s="75"/>
      <c r="AB208" s="76"/>
      <c r="AC208" s="89"/>
      <c r="AD208" s="79"/>
      <c r="AE208" s="89"/>
      <c r="AF208" s="86">
        <f t="shared" si="40"/>
        <v>0</v>
      </c>
      <c r="AG208" s="79"/>
      <c r="AH208" s="90"/>
      <c r="AI208" s="80">
        <f t="shared" si="41"/>
        <v>0</v>
      </c>
      <c r="AJ208" s="91">
        <f t="shared" si="42"/>
        <v>7</v>
      </c>
      <c r="AK208" s="29">
        <v>1281630</v>
      </c>
      <c r="AL208" s="513"/>
      <c r="AM208" s="358"/>
      <c r="AN208" s="359">
        <v>1871870</v>
      </c>
      <c r="AO208" s="6"/>
      <c r="AP208" s="40"/>
      <c r="AQ208" s="504"/>
      <c r="AR208" s="512"/>
      <c r="AS208" s="506">
        <f t="shared" si="43"/>
        <v>1548885</v>
      </c>
      <c r="AT208" s="506">
        <f t="shared" si="44"/>
        <v>1521512</v>
      </c>
      <c r="AU208" s="511">
        <v>1548885</v>
      </c>
      <c r="AV208" s="508">
        <f t="shared" si="34"/>
        <v>10842195</v>
      </c>
      <c r="AW208" s="890"/>
    </row>
    <row r="209" spans="1:49" ht="24" x14ac:dyDescent="0.2">
      <c r="A209" s="74">
        <v>189</v>
      </c>
      <c r="B209" s="228" t="s">
        <v>421</v>
      </c>
      <c r="C209" s="213" t="s">
        <v>422</v>
      </c>
      <c r="D209" s="213" t="s">
        <v>29</v>
      </c>
      <c r="E209" s="217" t="s">
        <v>30</v>
      </c>
      <c r="F209" s="75"/>
      <c r="G209" s="76"/>
      <c r="H209" s="77">
        <v>3</v>
      </c>
      <c r="I209" s="78">
        <f t="shared" si="45"/>
        <v>3</v>
      </c>
      <c r="J209" s="79"/>
      <c r="K209" s="77"/>
      <c r="L209" s="80">
        <f t="shared" si="35"/>
        <v>0</v>
      </c>
      <c r="M209" s="81"/>
      <c r="N209" s="221">
        <v>1</v>
      </c>
      <c r="O209" s="221">
        <f t="shared" si="51"/>
        <v>1</v>
      </c>
      <c r="P209" s="82">
        <f t="shared" si="36"/>
        <v>1</v>
      </c>
      <c r="Q209" s="81"/>
      <c r="R209" s="221">
        <v>2</v>
      </c>
      <c r="S209" s="215">
        <f>SUM(Q209:R209)</f>
        <v>2</v>
      </c>
      <c r="T209" s="83">
        <f t="shared" si="37"/>
        <v>2</v>
      </c>
      <c r="U209" s="84"/>
      <c r="V209" s="85">
        <v>6</v>
      </c>
      <c r="W209" s="86">
        <f t="shared" si="38"/>
        <v>6</v>
      </c>
      <c r="X209" s="81">
        <v>1</v>
      </c>
      <c r="Y209" s="87">
        <f>SUM(X209:X209)</f>
        <v>1</v>
      </c>
      <c r="Z209" s="88">
        <f t="shared" si="39"/>
        <v>1</v>
      </c>
      <c r="AA209" s="75"/>
      <c r="AB209" s="76"/>
      <c r="AC209" s="89"/>
      <c r="AD209" s="79"/>
      <c r="AE209" s="89"/>
      <c r="AF209" s="86">
        <f t="shared" si="40"/>
        <v>0</v>
      </c>
      <c r="AG209" s="79"/>
      <c r="AH209" s="90"/>
      <c r="AI209" s="80">
        <f t="shared" si="41"/>
        <v>0</v>
      </c>
      <c r="AJ209" s="91">
        <f t="shared" si="42"/>
        <v>13</v>
      </c>
      <c r="AK209" s="29"/>
      <c r="AL209" s="503">
        <v>1263780</v>
      </c>
      <c r="AM209" s="358"/>
      <c r="AN209" s="359">
        <v>2677500</v>
      </c>
      <c r="AO209" s="6"/>
      <c r="AP209" s="40"/>
      <c r="AQ209" s="517"/>
      <c r="AR209" s="510"/>
      <c r="AS209" s="506">
        <f t="shared" si="43"/>
        <v>1839503</v>
      </c>
      <c r="AT209" s="506">
        <f t="shared" si="44"/>
        <v>1717092</v>
      </c>
      <c r="AU209" s="507">
        <v>1717092</v>
      </c>
      <c r="AV209" s="508">
        <f t="shared" si="34"/>
        <v>22322196</v>
      </c>
      <c r="AW209" s="890"/>
    </row>
    <row r="210" spans="1:49" ht="24" x14ac:dyDescent="0.2">
      <c r="A210" s="92">
        <v>190</v>
      </c>
      <c r="B210" s="228" t="s">
        <v>423</v>
      </c>
      <c r="C210" s="213" t="s">
        <v>424</v>
      </c>
      <c r="D210" s="213" t="s">
        <v>29</v>
      </c>
      <c r="E210" s="217" t="s">
        <v>30</v>
      </c>
      <c r="F210" s="75"/>
      <c r="G210" s="76"/>
      <c r="H210" s="77">
        <v>1</v>
      </c>
      <c r="I210" s="78">
        <f t="shared" si="45"/>
        <v>1</v>
      </c>
      <c r="J210" s="79"/>
      <c r="K210" s="77"/>
      <c r="L210" s="80">
        <f t="shared" si="35"/>
        <v>0</v>
      </c>
      <c r="M210" s="81"/>
      <c r="N210" s="221">
        <v>1</v>
      </c>
      <c r="O210" s="221">
        <f t="shared" si="51"/>
        <v>1</v>
      </c>
      <c r="P210" s="82">
        <f t="shared" si="36"/>
        <v>1</v>
      </c>
      <c r="Q210" s="81">
        <v>1</v>
      </c>
      <c r="R210" s="221">
        <v>2</v>
      </c>
      <c r="S210" s="215">
        <f>SUM(Q210:R210)</f>
        <v>3</v>
      </c>
      <c r="T210" s="83">
        <f t="shared" si="37"/>
        <v>3</v>
      </c>
      <c r="U210" s="84"/>
      <c r="V210" s="85"/>
      <c r="W210" s="86">
        <f t="shared" si="38"/>
        <v>0</v>
      </c>
      <c r="X210" s="81">
        <v>1</v>
      </c>
      <c r="Y210" s="87">
        <f>SUM(X210:X210)</f>
        <v>1</v>
      </c>
      <c r="Z210" s="88">
        <f t="shared" si="39"/>
        <v>1</v>
      </c>
      <c r="AA210" s="75"/>
      <c r="AB210" s="76"/>
      <c r="AC210" s="89"/>
      <c r="AD210" s="79"/>
      <c r="AE210" s="89"/>
      <c r="AF210" s="86">
        <f t="shared" si="40"/>
        <v>0</v>
      </c>
      <c r="AG210" s="79"/>
      <c r="AH210" s="90"/>
      <c r="AI210" s="80">
        <f t="shared" si="41"/>
        <v>0</v>
      </c>
      <c r="AJ210" s="91">
        <f t="shared" si="42"/>
        <v>6</v>
      </c>
      <c r="AK210" s="29"/>
      <c r="AL210" s="503">
        <v>416500</v>
      </c>
      <c r="AM210" s="358"/>
      <c r="AN210" s="359">
        <v>176120</v>
      </c>
      <c r="AO210" s="6"/>
      <c r="AP210" s="40"/>
      <c r="AQ210" s="504"/>
      <c r="AR210" s="505"/>
      <c r="AS210" s="506">
        <f t="shared" si="43"/>
        <v>270839</v>
      </c>
      <c r="AT210" s="506">
        <f t="shared" si="44"/>
        <v>247558</v>
      </c>
      <c r="AU210" s="507">
        <v>247558</v>
      </c>
      <c r="AV210" s="508">
        <f t="shared" si="34"/>
        <v>1485348</v>
      </c>
      <c r="AW210" s="890"/>
    </row>
    <row r="211" spans="1:49" ht="24" x14ac:dyDescent="0.2">
      <c r="A211" s="74">
        <v>191</v>
      </c>
      <c r="B211" s="228" t="s">
        <v>425</v>
      </c>
      <c r="C211" s="213" t="s">
        <v>426</v>
      </c>
      <c r="D211" s="213" t="s">
        <v>29</v>
      </c>
      <c r="E211" s="217" t="s">
        <v>30</v>
      </c>
      <c r="F211" s="75"/>
      <c r="G211" s="76"/>
      <c r="H211" s="77">
        <v>1</v>
      </c>
      <c r="I211" s="78">
        <f t="shared" si="45"/>
        <v>1</v>
      </c>
      <c r="J211" s="79"/>
      <c r="K211" s="77"/>
      <c r="L211" s="80">
        <f t="shared" si="35"/>
        <v>0</v>
      </c>
      <c r="M211" s="81"/>
      <c r="N211" s="221">
        <v>1</v>
      </c>
      <c r="O211" s="221">
        <f t="shared" si="51"/>
        <v>1</v>
      </c>
      <c r="P211" s="82">
        <f t="shared" si="36"/>
        <v>1</v>
      </c>
      <c r="Q211" s="81">
        <v>3</v>
      </c>
      <c r="R211" s="221">
        <v>5</v>
      </c>
      <c r="S211" s="215">
        <f>SUM(Q211:R211)</f>
        <v>8</v>
      </c>
      <c r="T211" s="83">
        <f t="shared" si="37"/>
        <v>8</v>
      </c>
      <c r="U211" s="84"/>
      <c r="V211" s="85">
        <v>1</v>
      </c>
      <c r="W211" s="86">
        <f t="shared" si="38"/>
        <v>1</v>
      </c>
      <c r="X211" s="81"/>
      <c r="Y211" s="87"/>
      <c r="Z211" s="88">
        <f t="shared" si="39"/>
        <v>0</v>
      </c>
      <c r="AA211" s="75">
        <v>3</v>
      </c>
      <c r="AB211" s="76"/>
      <c r="AC211" s="89">
        <f t="shared" si="46"/>
        <v>3</v>
      </c>
      <c r="AD211" s="79"/>
      <c r="AE211" s="89"/>
      <c r="AF211" s="86">
        <f t="shared" si="40"/>
        <v>3</v>
      </c>
      <c r="AG211" s="79"/>
      <c r="AH211" s="90"/>
      <c r="AI211" s="80">
        <f t="shared" si="41"/>
        <v>0</v>
      </c>
      <c r="AJ211" s="91">
        <f t="shared" si="42"/>
        <v>14</v>
      </c>
      <c r="AK211" s="29">
        <v>227290</v>
      </c>
      <c r="AL211" s="503">
        <v>637840</v>
      </c>
      <c r="AM211" s="358"/>
      <c r="AN211" s="359">
        <v>332010</v>
      </c>
      <c r="AO211" s="6"/>
      <c r="AP211" s="40"/>
      <c r="AQ211" s="504"/>
      <c r="AR211" s="505"/>
      <c r="AS211" s="506">
        <f t="shared" si="43"/>
        <v>363760</v>
      </c>
      <c r="AT211" s="506">
        <f t="shared" si="44"/>
        <v>334098</v>
      </c>
      <c r="AU211" s="507">
        <v>334098</v>
      </c>
      <c r="AV211" s="508">
        <f t="shared" si="34"/>
        <v>4677372</v>
      </c>
      <c r="AW211" s="890"/>
    </row>
    <row r="212" spans="1:49" ht="24" x14ac:dyDescent="0.2">
      <c r="A212" s="74">
        <v>192</v>
      </c>
      <c r="B212" s="228" t="s">
        <v>427</v>
      </c>
      <c r="C212" s="213" t="s">
        <v>428</v>
      </c>
      <c r="D212" s="213" t="s">
        <v>29</v>
      </c>
      <c r="E212" s="214" t="s">
        <v>30</v>
      </c>
      <c r="F212" s="75"/>
      <c r="G212" s="76"/>
      <c r="H212" s="77"/>
      <c r="I212" s="78">
        <f t="shared" si="45"/>
        <v>0</v>
      </c>
      <c r="J212" s="79"/>
      <c r="K212" s="77"/>
      <c r="L212" s="80">
        <f t="shared" si="35"/>
        <v>0</v>
      </c>
      <c r="M212" s="81"/>
      <c r="N212" s="221">
        <v>1</v>
      </c>
      <c r="O212" s="221">
        <f t="shared" si="51"/>
        <v>1</v>
      </c>
      <c r="P212" s="82">
        <f t="shared" si="36"/>
        <v>1</v>
      </c>
      <c r="Q212" s="81"/>
      <c r="R212" s="221"/>
      <c r="S212" s="215"/>
      <c r="T212" s="83">
        <f t="shared" si="37"/>
        <v>0</v>
      </c>
      <c r="U212" s="84"/>
      <c r="V212" s="85"/>
      <c r="W212" s="86">
        <f t="shared" si="38"/>
        <v>0</v>
      </c>
      <c r="X212" s="81"/>
      <c r="Y212" s="87"/>
      <c r="Z212" s="88">
        <f t="shared" si="39"/>
        <v>0</v>
      </c>
      <c r="AA212" s="75"/>
      <c r="AB212" s="76"/>
      <c r="AC212" s="89"/>
      <c r="AD212" s="79"/>
      <c r="AE212" s="89"/>
      <c r="AF212" s="86">
        <f t="shared" si="40"/>
        <v>0</v>
      </c>
      <c r="AG212" s="79"/>
      <c r="AH212" s="90"/>
      <c r="AI212" s="80">
        <f t="shared" si="41"/>
        <v>0</v>
      </c>
      <c r="AJ212" s="91">
        <f t="shared" si="42"/>
        <v>1</v>
      </c>
      <c r="AK212" s="29"/>
      <c r="AL212" s="503">
        <v>1820700</v>
      </c>
      <c r="AM212" s="358"/>
      <c r="AN212" s="359">
        <v>1392300</v>
      </c>
      <c r="AO212" s="6"/>
      <c r="AP212" s="40"/>
      <c r="AQ212" s="504"/>
      <c r="AR212" s="505"/>
      <c r="AS212" s="506">
        <f t="shared" si="43"/>
        <v>1592156</v>
      </c>
      <c r="AT212" s="506">
        <f t="shared" si="44"/>
        <v>1577940</v>
      </c>
      <c r="AU212" s="511">
        <v>1592156</v>
      </c>
      <c r="AV212" s="508">
        <f t="shared" si="34"/>
        <v>1592156</v>
      </c>
      <c r="AW212" s="890"/>
    </row>
    <row r="213" spans="1:49" ht="24" x14ac:dyDescent="0.2">
      <c r="A213" s="92">
        <v>193</v>
      </c>
      <c r="B213" s="228" t="s">
        <v>429</v>
      </c>
      <c r="C213" s="213" t="s">
        <v>430</v>
      </c>
      <c r="D213" s="213" t="s">
        <v>29</v>
      </c>
      <c r="E213" s="217" t="s">
        <v>30</v>
      </c>
      <c r="F213" s="75"/>
      <c r="G213" s="76"/>
      <c r="H213" s="93"/>
      <c r="I213" s="78">
        <f t="shared" si="45"/>
        <v>0</v>
      </c>
      <c r="J213" s="79"/>
      <c r="K213" s="77"/>
      <c r="L213" s="80">
        <f t="shared" si="35"/>
        <v>0</v>
      </c>
      <c r="M213" s="81"/>
      <c r="N213" s="221">
        <v>1</v>
      </c>
      <c r="O213" s="221">
        <f t="shared" si="51"/>
        <v>1</v>
      </c>
      <c r="P213" s="82">
        <f t="shared" si="36"/>
        <v>1</v>
      </c>
      <c r="Q213" s="81">
        <v>1</v>
      </c>
      <c r="R213" s="221">
        <v>3</v>
      </c>
      <c r="S213" s="215">
        <f>SUM(Q213:R213)</f>
        <v>4</v>
      </c>
      <c r="T213" s="83">
        <f t="shared" si="37"/>
        <v>4</v>
      </c>
      <c r="U213" s="84"/>
      <c r="V213" s="85"/>
      <c r="W213" s="86">
        <f t="shared" si="38"/>
        <v>0</v>
      </c>
      <c r="X213" s="81"/>
      <c r="Y213" s="87"/>
      <c r="Z213" s="88">
        <f t="shared" si="39"/>
        <v>0</v>
      </c>
      <c r="AA213" s="75"/>
      <c r="AB213" s="76"/>
      <c r="AC213" s="89"/>
      <c r="AD213" s="79"/>
      <c r="AE213" s="89"/>
      <c r="AF213" s="86">
        <f t="shared" si="40"/>
        <v>0</v>
      </c>
      <c r="AG213" s="79">
        <v>5</v>
      </c>
      <c r="AH213" s="90"/>
      <c r="AI213" s="80">
        <f t="shared" si="41"/>
        <v>5</v>
      </c>
      <c r="AJ213" s="91">
        <f t="shared" si="42"/>
        <v>10</v>
      </c>
      <c r="AK213" s="29"/>
      <c r="AL213" s="503">
        <v>416500</v>
      </c>
      <c r="AM213" s="358"/>
      <c r="AN213" s="368"/>
      <c r="AO213" s="6"/>
      <c r="AP213" s="40"/>
      <c r="AQ213" s="504"/>
      <c r="AR213" s="505"/>
      <c r="AS213" s="506">
        <f t="shared" si="43"/>
        <v>416500</v>
      </c>
      <c r="AT213" s="506">
        <f t="shared" si="44"/>
        <v>416500</v>
      </c>
      <c r="AU213" s="507">
        <v>416500</v>
      </c>
      <c r="AV213" s="508">
        <f t="shared" ref="AV213:AV310" si="52">AU213*AJ213</f>
        <v>4165000</v>
      </c>
      <c r="AW213" s="890"/>
    </row>
    <row r="214" spans="1:49" ht="24" x14ac:dyDescent="0.2">
      <c r="A214" s="74">
        <v>194</v>
      </c>
      <c r="B214" s="228" t="s">
        <v>431</v>
      </c>
      <c r="C214" s="213" t="s">
        <v>432</v>
      </c>
      <c r="D214" s="213" t="s">
        <v>29</v>
      </c>
      <c r="E214" s="217" t="s">
        <v>30</v>
      </c>
      <c r="F214" s="75"/>
      <c r="G214" s="76"/>
      <c r="H214" s="77">
        <v>1</v>
      </c>
      <c r="I214" s="78">
        <f t="shared" si="45"/>
        <v>1</v>
      </c>
      <c r="J214" s="79"/>
      <c r="K214" s="77"/>
      <c r="L214" s="80">
        <f t="shared" ref="L214:L310" si="53">SUM(J214:K214)</f>
        <v>0</v>
      </c>
      <c r="M214" s="81"/>
      <c r="N214" s="221">
        <v>1</v>
      </c>
      <c r="O214" s="221">
        <f t="shared" si="51"/>
        <v>1</v>
      </c>
      <c r="P214" s="82">
        <f t="shared" ref="P214:P310" si="54">SUM(M214:N214)</f>
        <v>1</v>
      </c>
      <c r="Q214" s="81">
        <v>1</v>
      </c>
      <c r="R214" s="221">
        <v>3</v>
      </c>
      <c r="S214" s="215">
        <f>SUM(Q214:R214)</f>
        <v>4</v>
      </c>
      <c r="T214" s="83">
        <f t="shared" ref="T214:T310" si="55">SUM(Q214:R214)</f>
        <v>4</v>
      </c>
      <c r="U214" s="84"/>
      <c r="V214" s="85"/>
      <c r="W214" s="86">
        <f t="shared" ref="W214:W310" si="56">SUM(U214:V214)</f>
        <v>0</v>
      </c>
      <c r="X214" s="81"/>
      <c r="Y214" s="87"/>
      <c r="Z214" s="88">
        <f t="shared" ref="Z214:Z310" si="57">Y214</f>
        <v>0</v>
      </c>
      <c r="AA214" s="75"/>
      <c r="AB214" s="76"/>
      <c r="AC214" s="89"/>
      <c r="AD214" s="79"/>
      <c r="AE214" s="89"/>
      <c r="AF214" s="86">
        <f t="shared" ref="AF214:AF310" si="58">AC214+AE214</f>
        <v>0</v>
      </c>
      <c r="AG214" s="79"/>
      <c r="AH214" s="90"/>
      <c r="AI214" s="80">
        <f t="shared" ref="AI214:AI310" si="59">SUM(AG214:AH214)</f>
        <v>0</v>
      </c>
      <c r="AJ214" s="91">
        <f t="shared" ref="AJ214:AJ310" si="60">AI214+AF214+Z214+W214+T214+P214+L214+I214</f>
        <v>6</v>
      </c>
      <c r="AK214" s="29"/>
      <c r="AL214" s="503">
        <v>416500</v>
      </c>
      <c r="AM214" s="358"/>
      <c r="AN214" s="359">
        <v>176120</v>
      </c>
      <c r="AO214" s="6"/>
      <c r="AP214" s="40"/>
      <c r="AQ214" s="509">
        <v>232766.4</v>
      </c>
      <c r="AR214" s="512">
        <v>482638.71</v>
      </c>
      <c r="AS214" s="506">
        <f t="shared" ref="AS214:AS310" si="61">ROUND(GEOMEAN(AK214:AR214),0)</f>
        <v>301295</v>
      </c>
      <c r="AT214" s="506">
        <f t="shared" ref="AT214:AT310" si="62">ROUND(HARMEAN(AK214:AR214),0)</f>
        <v>276874</v>
      </c>
      <c r="AU214" s="507">
        <v>276874</v>
      </c>
      <c r="AV214" s="508">
        <f t="shared" si="52"/>
        <v>1661244</v>
      </c>
      <c r="AW214" s="890"/>
    </row>
    <row r="215" spans="1:49" ht="36" x14ac:dyDescent="0.2">
      <c r="A215" s="74">
        <v>195</v>
      </c>
      <c r="B215" s="228" t="s">
        <v>433</v>
      </c>
      <c r="C215" s="213" t="s">
        <v>434</v>
      </c>
      <c r="D215" s="213" t="s">
        <v>29</v>
      </c>
      <c r="E215" s="217" t="s">
        <v>30</v>
      </c>
      <c r="F215" s="75"/>
      <c r="G215" s="76"/>
      <c r="H215" s="77"/>
      <c r="I215" s="78">
        <f t="shared" ref="I215:I317" si="63">SUM(F215:H215)</f>
        <v>0</v>
      </c>
      <c r="J215" s="79"/>
      <c r="K215" s="77"/>
      <c r="L215" s="80">
        <f t="shared" si="53"/>
        <v>0</v>
      </c>
      <c r="M215" s="81"/>
      <c r="N215" s="221">
        <v>1</v>
      </c>
      <c r="O215" s="221">
        <f t="shared" si="51"/>
        <v>1</v>
      </c>
      <c r="P215" s="82">
        <f t="shared" si="54"/>
        <v>1</v>
      </c>
      <c r="Q215" s="81">
        <v>1</v>
      </c>
      <c r="R215" s="221">
        <v>1</v>
      </c>
      <c r="S215" s="215">
        <f>SUM(Q215:R215)</f>
        <v>2</v>
      </c>
      <c r="T215" s="83">
        <f t="shared" si="55"/>
        <v>2</v>
      </c>
      <c r="U215" s="84"/>
      <c r="V215" s="85"/>
      <c r="W215" s="86">
        <f t="shared" si="56"/>
        <v>0</v>
      </c>
      <c r="X215" s="81"/>
      <c r="Y215" s="87"/>
      <c r="Z215" s="88">
        <f t="shared" si="57"/>
        <v>0</v>
      </c>
      <c r="AA215" s="75"/>
      <c r="AB215" s="76"/>
      <c r="AC215" s="89"/>
      <c r="AD215" s="79"/>
      <c r="AE215" s="89"/>
      <c r="AF215" s="86">
        <f t="shared" si="58"/>
        <v>0</v>
      </c>
      <c r="AG215" s="79"/>
      <c r="AH215" s="90"/>
      <c r="AI215" s="80">
        <f t="shared" si="59"/>
        <v>0</v>
      </c>
      <c r="AJ215" s="91">
        <f t="shared" si="60"/>
        <v>3</v>
      </c>
      <c r="AK215" s="29"/>
      <c r="AL215" s="503">
        <v>2184840</v>
      </c>
      <c r="AM215" s="358"/>
      <c r="AN215" s="359">
        <v>1962310</v>
      </c>
      <c r="AO215" s="6"/>
      <c r="AP215" s="40"/>
      <c r="AQ215" s="509">
        <v>2145166.4</v>
      </c>
      <c r="AR215" s="512">
        <v>2982111.12</v>
      </c>
      <c r="AS215" s="506">
        <f t="shared" si="61"/>
        <v>2288458</v>
      </c>
      <c r="AT215" s="506">
        <f t="shared" si="62"/>
        <v>2261420</v>
      </c>
      <c r="AU215" s="511">
        <v>2288458</v>
      </c>
      <c r="AV215" s="508">
        <f t="shared" si="52"/>
        <v>6865374</v>
      </c>
      <c r="AW215" s="890"/>
    </row>
    <row r="216" spans="1:49" ht="24.75" thickBot="1" x14ac:dyDescent="0.25">
      <c r="A216" s="144">
        <v>196</v>
      </c>
      <c r="B216" s="258" t="s">
        <v>435</v>
      </c>
      <c r="C216" s="259" t="s">
        <v>436</v>
      </c>
      <c r="D216" s="259" t="s">
        <v>29</v>
      </c>
      <c r="E216" s="260" t="s">
        <v>30</v>
      </c>
      <c r="F216" s="131"/>
      <c r="G216" s="132"/>
      <c r="H216" s="133">
        <v>1</v>
      </c>
      <c r="I216" s="134">
        <f t="shared" si="63"/>
        <v>1</v>
      </c>
      <c r="J216" s="135"/>
      <c r="K216" s="133"/>
      <c r="L216" s="136">
        <f t="shared" si="53"/>
        <v>0</v>
      </c>
      <c r="M216" s="122"/>
      <c r="N216" s="272">
        <v>1</v>
      </c>
      <c r="O216" s="272">
        <f t="shared" si="51"/>
        <v>1</v>
      </c>
      <c r="P216" s="123">
        <f t="shared" si="54"/>
        <v>1</v>
      </c>
      <c r="Q216" s="122">
        <v>2</v>
      </c>
      <c r="R216" s="272">
        <v>3</v>
      </c>
      <c r="S216" s="274">
        <f>SUM(Q216:R216)</f>
        <v>5</v>
      </c>
      <c r="T216" s="124">
        <f t="shared" si="55"/>
        <v>5</v>
      </c>
      <c r="U216" s="137"/>
      <c r="V216" s="138">
        <v>1</v>
      </c>
      <c r="W216" s="139">
        <f t="shared" si="56"/>
        <v>1</v>
      </c>
      <c r="X216" s="122">
        <v>1</v>
      </c>
      <c r="Y216" s="125">
        <f>SUM(X216:X216)</f>
        <v>1</v>
      </c>
      <c r="Z216" s="119">
        <f t="shared" si="57"/>
        <v>1</v>
      </c>
      <c r="AA216" s="131"/>
      <c r="AB216" s="132"/>
      <c r="AC216" s="140"/>
      <c r="AD216" s="135"/>
      <c r="AE216" s="140"/>
      <c r="AF216" s="139">
        <f t="shared" si="58"/>
        <v>0</v>
      </c>
      <c r="AG216" s="135"/>
      <c r="AH216" s="141"/>
      <c r="AI216" s="136">
        <f t="shared" si="59"/>
        <v>0</v>
      </c>
      <c r="AJ216" s="115">
        <f t="shared" si="60"/>
        <v>9</v>
      </c>
      <c r="AK216" s="31"/>
      <c r="AL216" s="523">
        <v>416500</v>
      </c>
      <c r="AM216" s="381"/>
      <c r="AN216" s="409"/>
      <c r="AO216" s="7"/>
      <c r="AP216" s="42"/>
      <c r="AQ216" s="534"/>
      <c r="AR216" s="537"/>
      <c r="AS216" s="526">
        <f t="shared" si="61"/>
        <v>416500</v>
      </c>
      <c r="AT216" s="526">
        <f t="shared" si="62"/>
        <v>416500</v>
      </c>
      <c r="AU216" s="527">
        <v>416500</v>
      </c>
      <c r="AV216" s="528">
        <f t="shared" si="52"/>
        <v>3748500</v>
      </c>
      <c r="AW216" s="891"/>
    </row>
    <row r="217" spans="1:49" x14ac:dyDescent="0.2">
      <c r="A217" s="127"/>
      <c r="B217" s="253"/>
      <c r="C217" s="253"/>
      <c r="D217" s="253"/>
      <c r="E217" s="254"/>
      <c r="F217" s="270"/>
      <c r="G217" s="270"/>
      <c r="H217" s="270"/>
      <c r="I217" s="128"/>
      <c r="J217" s="270"/>
      <c r="K217" s="270"/>
      <c r="L217" s="128"/>
      <c r="M217" s="270"/>
      <c r="N217" s="270"/>
      <c r="O217" s="270"/>
      <c r="P217" s="128"/>
      <c r="Q217" s="270"/>
      <c r="R217" s="270"/>
      <c r="S217" s="270"/>
      <c r="T217" s="128"/>
      <c r="U217" s="270"/>
      <c r="V217" s="270"/>
      <c r="W217" s="128"/>
      <c r="X217" s="270"/>
      <c r="Y217" s="270"/>
      <c r="Z217" s="128"/>
      <c r="AA217" s="270"/>
      <c r="AB217" s="270"/>
      <c r="AC217" s="270"/>
      <c r="AD217" s="270"/>
      <c r="AE217" s="270"/>
      <c r="AF217" s="128"/>
      <c r="AG217" s="270"/>
      <c r="AH217" s="270"/>
      <c r="AI217" s="128"/>
      <c r="AJ217" s="127"/>
      <c r="AK217" s="45"/>
      <c r="AL217" s="529"/>
      <c r="AM217" s="390"/>
      <c r="AN217" s="391"/>
      <c r="AO217" s="45"/>
      <c r="AP217" s="45"/>
      <c r="AQ217" s="530"/>
      <c r="AR217" s="530"/>
      <c r="AS217" s="531"/>
      <c r="AT217" s="531"/>
      <c r="AU217" s="531"/>
      <c r="AV217" s="531"/>
    </row>
    <row r="218" spans="1:49" x14ac:dyDescent="0.2">
      <c r="A218" s="127"/>
      <c r="B218" s="253"/>
      <c r="C218" s="253"/>
      <c r="D218" s="253"/>
      <c r="E218" s="254"/>
      <c r="F218" s="270"/>
      <c r="G218" s="270"/>
      <c r="H218" s="270"/>
      <c r="I218" s="128"/>
      <c r="J218" s="270"/>
      <c r="K218" s="270"/>
      <c r="L218" s="128"/>
      <c r="M218" s="270"/>
      <c r="N218" s="270"/>
      <c r="O218" s="270"/>
      <c r="P218" s="128"/>
      <c r="Q218" s="270"/>
      <c r="R218" s="270"/>
      <c r="S218" s="270"/>
      <c r="T218" s="128"/>
      <c r="U218" s="270"/>
      <c r="V218" s="270"/>
      <c r="W218" s="128"/>
      <c r="X218" s="270"/>
      <c r="Y218" s="270"/>
      <c r="Z218" s="128"/>
      <c r="AA218" s="270"/>
      <c r="AB218" s="270"/>
      <c r="AC218" s="270"/>
      <c r="AD218" s="270"/>
      <c r="AE218" s="270"/>
      <c r="AF218" s="128"/>
      <c r="AG218" s="270"/>
      <c r="AH218" s="270"/>
      <c r="AI218" s="128"/>
      <c r="AJ218" s="127"/>
      <c r="AK218" s="45"/>
      <c r="AL218" s="529"/>
      <c r="AM218" s="390"/>
      <c r="AN218" s="391"/>
      <c r="AO218" s="45"/>
      <c r="AP218" s="45"/>
      <c r="AQ218" s="530"/>
      <c r="AR218" s="530"/>
      <c r="AS218" s="531"/>
      <c r="AT218" s="531"/>
      <c r="AU218" s="531"/>
      <c r="AV218" s="531"/>
    </row>
    <row r="219" spans="1:49" ht="12.75" thickBot="1" x14ac:dyDescent="0.25">
      <c r="A219" s="127"/>
      <c r="B219" s="253"/>
      <c r="C219" s="253"/>
      <c r="D219" s="253"/>
      <c r="E219" s="254"/>
      <c r="F219" s="270"/>
      <c r="G219" s="270"/>
      <c r="H219" s="270"/>
      <c r="I219" s="128"/>
      <c r="J219" s="270"/>
      <c r="K219" s="270"/>
      <c r="L219" s="128"/>
      <c r="M219" s="270"/>
      <c r="N219" s="270"/>
      <c r="O219" s="270"/>
      <c r="P219" s="128"/>
      <c r="Q219" s="270"/>
      <c r="R219" s="270"/>
      <c r="S219" s="270"/>
      <c r="T219" s="128"/>
      <c r="U219" s="270"/>
      <c r="V219" s="270"/>
      <c r="W219" s="128"/>
      <c r="X219" s="270"/>
      <c r="Y219" s="270"/>
      <c r="Z219" s="128"/>
      <c r="AA219" s="270"/>
      <c r="AB219" s="270"/>
      <c r="AC219" s="270"/>
      <c r="AD219" s="270"/>
      <c r="AE219" s="270"/>
      <c r="AF219" s="128"/>
      <c r="AG219" s="270"/>
      <c r="AH219" s="270"/>
      <c r="AI219" s="128"/>
      <c r="AJ219" s="127"/>
      <c r="AK219" s="45"/>
      <c r="AL219" s="529"/>
      <c r="AM219" s="390"/>
      <c r="AN219" s="391"/>
      <c r="AO219" s="45"/>
      <c r="AP219" s="45"/>
      <c r="AQ219" s="530"/>
      <c r="AR219" s="530"/>
      <c r="AS219" s="531"/>
      <c r="AT219" s="531"/>
      <c r="AU219" s="531"/>
      <c r="AV219" s="531"/>
    </row>
    <row r="220" spans="1:49" ht="12.75" customHeight="1" thickBot="1" x14ac:dyDescent="0.25">
      <c r="A220" s="814" t="s">
        <v>437</v>
      </c>
      <c r="B220" s="815"/>
      <c r="C220" s="815"/>
      <c r="D220" s="815"/>
      <c r="E220" s="815"/>
      <c r="F220" s="866" t="s">
        <v>1</v>
      </c>
      <c r="G220" s="867"/>
      <c r="H220" s="867"/>
      <c r="I220" s="868"/>
      <c r="J220" s="853" t="s">
        <v>2</v>
      </c>
      <c r="K220" s="853"/>
      <c r="L220" s="854"/>
      <c r="M220" s="901" t="s">
        <v>3</v>
      </c>
      <c r="N220" s="902"/>
      <c r="O220" s="902"/>
      <c r="P220" s="775" t="s">
        <v>4</v>
      </c>
      <c r="Q220" s="903" t="s">
        <v>5</v>
      </c>
      <c r="R220" s="885"/>
      <c r="S220" s="904"/>
      <c r="T220" s="775" t="s">
        <v>4</v>
      </c>
      <c r="U220" s="862" t="s">
        <v>6</v>
      </c>
      <c r="V220" s="862"/>
      <c r="W220" s="863"/>
      <c r="X220" s="905" t="s">
        <v>7</v>
      </c>
      <c r="Y220" s="906"/>
      <c r="Z220" s="775" t="s">
        <v>4</v>
      </c>
      <c r="AA220" s="907" t="s">
        <v>8</v>
      </c>
      <c r="AB220" s="908"/>
      <c r="AC220" s="908"/>
      <c r="AD220" s="908"/>
      <c r="AE220" s="909"/>
      <c r="AF220" s="775" t="s">
        <v>4</v>
      </c>
      <c r="AG220" s="877" t="s">
        <v>9</v>
      </c>
      <c r="AH220" s="877"/>
      <c r="AI220" s="878"/>
      <c r="AJ220" s="881" t="s">
        <v>10</v>
      </c>
    </row>
    <row r="221" spans="1:49" ht="24.75" thickBot="1" x14ac:dyDescent="0.25">
      <c r="A221" s="816"/>
      <c r="B221" s="817"/>
      <c r="C221" s="817"/>
      <c r="D221" s="817"/>
      <c r="E221" s="817"/>
      <c r="F221" s="869"/>
      <c r="G221" s="870"/>
      <c r="H221" s="870"/>
      <c r="I221" s="871"/>
      <c r="J221" s="855"/>
      <c r="K221" s="855"/>
      <c r="L221" s="856"/>
      <c r="M221" s="911" t="s">
        <v>12</v>
      </c>
      <c r="N221" s="883"/>
      <c r="O221" s="884"/>
      <c r="P221" s="776"/>
      <c r="Q221" s="885" t="s">
        <v>13</v>
      </c>
      <c r="R221" s="885"/>
      <c r="S221" s="885"/>
      <c r="T221" s="776"/>
      <c r="U221" s="864"/>
      <c r="V221" s="864"/>
      <c r="W221" s="865"/>
      <c r="X221" s="886" t="s">
        <v>14</v>
      </c>
      <c r="Y221" s="886"/>
      <c r="Z221" s="776"/>
      <c r="AA221" s="887" t="s">
        <v>15</v>
      </c>
      <c r="AB221" s="887"/>
      <c r="AC221" s="888"/>
      <c r="AD221" s="887" t="s">
        <v>16</v>
      </c>
      <c r="AE221" s="887"/>
      <c r="AF221" s="776"/>
      <c r="AG221" s="879"/>
      <c r="AH221" s="879"/>
      <c r="AI221" s="880"/>
      <c r="AJ221" s="882"/>
      <c r="AK221" s="3" t="s">
        <v>659</v>
      </c>
      <c r="AL221" s="18" t="s">
        <v>660</v>
      </c>
      <c r="AM221" s="22" t="s">
        <v>661</v>
      </c>
      <c r="AN221" s="23" t="s">
        <v>662</v>
      </c>
      <c r="AO221" s="25" t="s">
        <v>663</v>
      </c>
      <c r="AP221" s="38" t="s">
        <v>664</v>
      </c>
      <c r="AQ221" s="487" t="s">
        <v>665</v>
      </c>
      <c r="AR221" s="488" t="s">
        <v>666</v>
      </c>
    </row>
    <row r="222" spans="1:49" ht="36.75" thickBot="1" x14ac:dyDescent="0.25">
      <c r="A222" s="262" t="s">
        <v>17</v>
      </c>
      <c r="B222" s="263" t="s">
        <v>18</v>
      </c>
      <c r="C222" s="263" t="s">
        <v>19</v>
      </c>
      <c r="D222" s="263" t="s">
        <v>20</v>
      </c>
      <c r="E222" s="264" t="s">
        <v>21</v>
      </c>
      <c r="F222" s="129" t="s">
        <v>23</v>
      </c>
      <c r="G222" s="58" t="s">
        <v>24</v>
      </c>
      <c r="H222" s="59" t="s">
        <v>25</v>
      </c>
      <c r="I222" s="297" t="s">
        <v>4</v>
      </c>
      <c r="J222" s="58" t="s">
        <v>23</v>
      </c>
      <c r="K222" s="59" t="s">
        <v>25</v>
      </c>
      <c r="L222" s="297" t="s">
        <v>4</v>
      </c>
      <c r="M222" s="276" t="s">
        <v>23</v>
      </c>
      <c r="N222" s="277" t="s">
        <v>25</v>
      </c>
      <c r="O222" s="278" t="s">
        <v>26</v>
      </c>
      <c r="P222" s="841"/>
      <c r="Q222" s="277" t="s">
        <v>23</v>
      </c>
      <c r="R222" s="277" t="s">
        <v>25</v>
      </c>
      <c r="S222" s="278" t="s">
        <v>26</v>
      </c>
      <c r="T222" s="841"/>
      <c r="U222" s="53" t="s">
        <v>23</v>
      </c>
      <c r="V222" s="54" t="s">
        <v>25</v>
      </c>
      <c r="W222" s="55" t="s">
        <v>4</v>
      </c>
      <c r="X222" s="53" t="s">
        <v>25</v>
      </c>
      <c r="Y222" s="54" t="s">
        <v>26</v>
      </c>
      <c r="Z222" s="841"/>
      <c r="AA222" s="53" t="s">
        <v>23</v>
      </c>
      <c r="AB222" s="53" t="s">
        <v>25</v>
      </c>
      <c r="AC222" s="53" t="s">
        <v>26</v>
      </c>
      <c r="AD222" s="53" t="s">
        <v>23</v>
      </c>
      <c r="AE222" s="54" t="s">
        <v>26</v>
      </c>
      <c r="AF222" s="841"/>
      <c r="AG222" s="53" t="s">
        <v>23</v>
      </c>
      <c r="AH222" s="54" t="s">
        <v>25</v>
      </c>
      <c r="AI222" s="55" t="s">
        <v>4</v>
      </c>
      <c r="AJ222" s="910"/>
      <c r="AK222" s="3" t="s">
        <v>668</v>
      </c>
      <c r="AL222" s="21" t="s">
        <v>669</v>
      </c>
      <c r="AM222" s="5" t="s">
        <v>670</v>
      </c>
      <c r="AN222" s="2" t="s">
        <v>670</v>
      </c>
      <c r="AO222" s="24" t="s">
        <v>670</v>
      </c>
      <c r="AP222" s="39" t="s">
        <v>670</v>
      </c>
      <c r="AQ222" s="46" t="s">
        <v>671</v>
      </c>
      <c r="AR222" s="27" t="s">
        <v>672</v>
      </c>
      <c r="AS222" s="490" t="s">
        <v>673</v>
      </c>
      <c r="AT222" s="491" t="s">
        <v>674</v>
      </c>
      <c r="AU222" s="492" t="s">
        <v>675</v>
      </c>
      <c r="AV222" s="493" t="s">
        <v>676</v>
      </c>
      <c r="AW222" s="494" t="s">
        <v>677</v>
      </c>
    </row>
    <row r="223" spans="1:49" ht="36" x14ac:dyDescent="0.2">
      <c r="A223" s="142">
        <v>197</v>
      </c>
      <c r="B223" s="265" t="s">
        <v>438</v>
      </c>
      <c r="C223" s="266" t="s">
        <v>439</v>
      </c>
      <c r="D223" s="266" t="s">
        <v>29</v>
      </c>
      <c r="E223" s="267" t="s">
        <v>30</v>
      </c>
      <c r="F223" s="61"/>
      <c r="G223" s="62"/>
      <c r="H223" s="63">
        <v>1</v>
      </c>
      <c r="I223" s="64">
        <f t="shared" si="63"/>
        <v>1</v>
      </c>
      <c r="J223" s="65"/>
      <c r="K223" s="63"/>
      <c r="L223" s="66">
        <f t="shared" si="53"/>
        <v>0</v>
      </c>
      <c r="M223" s="67">
        <v>1</v>
      </c>
      <c r="N223" s="234">
        <v>1</v>
      </c>
      <c r="O223" s="234">
        <f t="shared" si="51"/>
        <v>2</v>
      </c>
      <c r="P223" s="68">
        <f t="shared" si="54"/>
        <v>2</v>
      </c>
      <c r="Q223" s="67"/>
      <c r="R223" s="234"/>
      <c r="S223" s="275"/>
      <c r="T223" s="69">
        <f t="shared" si="55"/>
        <v>0</v>
      </c>
      <c r="U223" s="65">
        <v>1</v>
      </c>
      <c r="V223" s="63">
        <v>1</v>
      </c>
      <c r="W223" s="64">
        <f t="shared" si="56"/>
        <v>2</v>
      </c>
      <c r="X223" s="67"/>
      <c r="Y223" s="70"/>
      <c r="Z223" s="71">
        <f t="shared" si="57"/>
        <v>0</v>
      </c>
      <c r="AA223" s="61">
        <v>4</v>
      </c>
      <c r="AB223" s="62"/>
      <c r="AC223" s="72">
        <f t="shared" ref="AC223:AC293" si="64">SUM(AA223:AB223)</f>
        <v>4</v>
      </c>
      <c r="AD223" s="65"/>
      <c r="AE223" s="72"/>
      <c r="AF223" s="64">
        <f t="shared" si="58"/>
        <v>4</v>
      </c>
      <c r="AG223" s="65"/>
      <c r="AH223" s="72"/>
      <c r="AI223" s="66">
        <f t="shared" si="59"/>
        <v>0</v>
      </c>
      <c r="AJ223" s="73">
        <f t="shared" si="60"/>
        <v>9</v>
      </c>
      <c r="AK223" s="28"/>
      <c r="AL223" s="495"/>
      <c r="AM223" s="335"/>
      <c r="AN223" s="336">
        <v>589050</v>
      </c>
      <c r="AO223" s="19"/>
      <c r="AP223" s="41"/>
      <c r="AQ223" s="538"/>
      <c r="AR223" s="539"/>
      <c r="AS223" s="498">
        <f t="shared" si="61"/>
        <v>589050</v>
      </c>
      <c r="AT223" s="498">
        <f t="shared" si="62"/>
        <v>589050</v>
      </c>
      <c r="AU223" s="499">
        <v>589050</v>
      </c>
      <c r="AV223" s="500">
        <f t="shared" si="52"/>
        <v>5301450</v>
      </c>
      <c r="AW223" s="889">
        <f>SUM(AV223:AV226)</f>
        <v>16252690</v>
      </c>
    </row>
    <row r="224" spans="1:49" ht="36" x14ac:dyDescent="0.2">
      <c r="A224" s="74">
        <v>198</v>
      </c>
      <c r="B224" s="228" t="s">
        <v>440</v>
      </c>
      <c r="C224" s="213" t="s">
        <v>185</v>
      </c>
      <c r="D224" s="213" t="s">
        <v>325</v>
      </c>
      <c r="E224" s="217" t="s">
        <v>30</v>
      </c>
      <c r="F224" s="75"/>
      <c r="G224" s="76"/>
      <c r="H224" s="77">
        <v>2</v>
      </c>
      <c r="I224" s="78">
        <f t="shared" si="63"/>
        <v>2</v>
      </c>
      <c r="J224" s="79"/>
      <c r="K224" s="77">
        <v>2</v>
      </c>
      <c r="L224" s="80">
        <f t="shared" si="53"/>
        <v>2</v>
      </c>
      <c r="M224" s="81"/>
      <c r="N224" s="221">
        <v>2</v>
      </c>
      <c r="O224" s="221">
        <f t="shared" si="51"/>
        <v>2</v>
      </c>
      <c r="P224" s="82">
        <f t="shared" si="54"/>
        <v>2</v>
      </c>
      <c r="Q224" s="81"/>
      <c r="R224" s="221">
        <v>3</v>
      </c>
      <c r="S224" s="215">
        <f>SUM(Q224:R224)</f>
        <v>3</v>
      </c>
      <c r="T224" s="83">
        <f t="shared" si="55"/>
        <v>3</v>
      </c>
      <c r="U224" s="84"/>
      <c r="V224" s="85">
        <v>1</v>
      </c>
      <c r="W224" s="86">
        <f t="shared" si="56"/>
        <v>1</v>
      </c>
      <c r="X224" s="81">
        <v>2</v>
      </c>
      <c r="Y224" s="87">
        <f>SUM(X224:X224)</f>
        <v>2</v>
      </c>
      <c r="Z224" s="88">
        <f t="shared" si="57"/>
        <v>2</v>
      </c>
      <c r="AA224" s="75"/>
      <c r="AB224" s="76">
        <v>2</v>
      </c>
      <c r="AC224" s="89">
        <f t="shared" si="64"/>
        <v>2</v>
      </c>
      <c r="AD224" s="79"/>
      <c r="AE224" s="89"/>
      <c r="AF224" s="86">
        <f t="shared" si="58"/>
        <v>2</v>
      </c>
      <c r="AG224" s="79"/>
      <c r="AH224" s="90">
        <v>2</v>
      </c>
      <c r="AI224" s="80">
        <f t="shared" si="59"/>
        <v>2</v>
      </c>
      <c r="AJ224" s="91">
        <f t="shared" si="60"/>
        <v>16</v>
      </c>
      <c r="AK224" s="29"/>
      <c r="AL224" s="503"/>
      <c r="AM224" s="358"/>
      <c r="AN224" s="368"/>
      <c r="AO224" s="6"/>
      <c r="AP224" s="40"/>
      <c r="AQ224" s="509">
        <v>82014.64</v>
      </c>
      <c r="AR224" s="512"/>
      <c r="AS224" s="506">
        <f t="shared" si="61"/>
        <v>82015</v>
      </c>
      <c r="AT224" s="506">
        <f t="shared" si="62"/>
        <v>82015</v>
      </c>
      <c r="AU224" s="511">
        <v>82015</v>
      </c>
      <c r="AV224" s="508">
        <f t="shared" si="52"/>
        <v>1312240</v>
      </c>
      <c r="AW224" s="890"/>
    </row>
    <row r="225" spans="1:49" ht="24" x14ac:dyDescent="0.2">
      <c r="A225" s="92">
        <v>199</v>
      </c>
      <c r="B225" s="228" t="s">
        <v>441</v>
      </c>
      <c r="C225" s="213" t="s">
        <v>442</v>
      </c>
      <c r="D225" s="213" t="s">
        <v>167</v>
      </c>
      <c r="E225" s="214" t="s">
        <v>38</v>
      </c>
      <c r="F225" s="75"/>
      <c r="G225" s="76"/>
      <c r="H225" s="77">
        <v>1</v>
      </c>
      <c r="I225" s="78">
        <f t="shared" si="63"/>
        <v>1</v>
      </c>
      <c r="J225" s="79">
        <v>1</v>
      </c>
      <c r="K225" s="77">
        <v>2</v>
      </c>
      <c r="L225" s="80">
        <f t="shared" si="53"/>
        <v>3</v>
      </c>
      <c r="M225" s="81"/>
      <c r="N225" s="221"/>
      <c r="O225" s="221"/>
      <c r="P225" s="82">
        <f t="shared" si="54"/>
        <v>0</v>
      </c>
      <c r="Q225" s="81">
        <v>1</v>
      </c>
      <c r="R225" s="221">
        <v>1</v>
      </c>
      <c r="S225" s="215">
        <f>SUM(Q225:R225)</f>
        <v>2</v>
      </c>
      <c r="T225" s="83">
        <f t="shared" si="55"/>
        <v>2</v>
      </c>
      <c r="U225" s="84"/>
      <c r="V225" s="85"/>
      <c r="W225" s="86">
        <f t="shared" si="56"/>
        <v>0</v>
      </c>
      <c r="X225" s="81">
        <v>1</v>
      </c>
      <c r="Y225" s="87">
        <f>SUM(X225:X225)</f>
        <v>1</v>
      </c>
      <c r="Z225" s="88">
        <f t="shared" si="57"/>
        <v>1</v>
      </c>
      <c r="AA225" s="75"/>
      <c r="AB225" s="76"/>
      <c r="AC225" s="89"/>
      <c r="AD225" s="79"/>
      <c r="AE225" s="89"/>
      <c r="AF225" s="86">
        <f t="shared" si="58"/>
        <v>0</v>
      </c>
      <c r="AG225" s="79"/>
      <c r="AH225" s="90">
        <v>3</v>
      </c>
      <c r="AI225" s="80">
        <f t="shared" si="59"/>
        <v>3</v>
      </c>
      <c r="AJ225" s="91">
        <f t="shared" si="60"/>
        <v>10</v>
      </c>
      <c r="AK225" s="29"/>
      <c r="AL225" s="514"/>
      <c r="AM225" s="358"/>
      <c r="AN225" s="359">
        <v>856800</v>
      </c>
      <c r="AO225" s="6"/>
      <c r="AP225" s="40"/>
      <c r="AQ225" s="504"/>
      <c r="AR225" s="505"/>
      <c r="AS225" s="506">
        <f t="shared" si="61"/>
        <v>856800</v>
      </c>
      <c r="AT225" s="506">
        <f t="shared" si="62"/>
        <v>856800</v>
      </c>
      <c r="AU225" s="511">
        <v>856800</v>
      </c>
      <c r="AV225" s="508">
        <f t="shared" si="52"/>
        <v>8568000</v>
      </c>
      <c r="AW225" s="890"/>
    </row>
    <row r="226" spans="1:49" ht="24.75" thickBot="1" x14ac:dyDescent="0.25">
      <c r="A226" s="130">
        <v>200</v>
      </c>
      <c r="B226" s="258" t="s">
        <v>445</v>
      </c>
      <c r="C226" s="259" t="s">
        <v>446</v>
      </c>
      <c r="D226" s="259" t="s">
        <v>29</v>
      </c>
      <c r="E226" s="268" t="s">
        <v>38</v>
      </c>
      <c r="F226" s="131"/>
      <c r="G226" s="132"/>
      <c r="H226" s="133">
        <v>1</v>
      </c>
      <c r="I226" s="134">
        <f t="shared" si="63"/>
        <v>1</v>
      </c>
      <c r="J226" s="135"/>
      <c r="K226" s="133"/>
      <c r="L226" s="136">
        <f t="shared" si="53"/>
        <v>0</v>
      </c>
      <c r="M226" s="122"/>
      <c r="N226" s="272">
        <v>1</v>
      </c>
      <c r="O226" s="272">
        <f>SUM(M226:N226)</f>
        <v>1</v>
      </c>
      <c r="P226" s="123">
        <f t="shared" si="54"/>
        <v>1</v>
      </c>
      <c r="Q226" s="122"/>
      <c r="R226" s="272"/>
      <c r="S226" s="274"/>
      <c r="T226" s="124">
        <f t="shared" si="55"/>
        <v>0</v>
      </c>
      <c r="U226" s="137"/>
      <c r="V226" s="138"/>
      <c r="W226" s="139">
        <f t="shared" si="56"/>
        <v>0</v>
      </c>
      <c r="X226" s="122"/>
      <c r="Y226" s="125"/>
      <c r="Z226" s="119">
        <f t="shared" si="57"/>
        <v>0</v>
      </c>
      <c r="AA226" s="131"/>
      <c r="AB226" s="132"/>
      <c r="AC226" s="140"/>
      <c r="AD226" s="135"/>
      <c r="AE226" s="140"/>
      <c r="AF226" s="139">
        <f t="shared" si="58"/>
        <v>0</v>
      </c>
      <c r="AG226" s="135"/>
      <c r="AH226" s="141"/>
      <c r="AI226" s="136">
        <f t="shared" si="59"/>
        <v>0</v>
      </c>
      <c r="AJ226" s="115">
        <f t="shared" si="60"/>
        <v>2</v>
      </c>
      <c r="AK226" s="31"/>
      <c r="AL226" s="523"/>
      <c r="AM226" s="381"/>
      <c r="AN226" s="382">
        <v>535500</v>
      </c>
      <c r="AO226" s="7"/>
      <c r="AP226" s="42"/>
      <c r="AQ226" s="540"/>
      <c r="AR226" s="541"/>
      <c r="AS226" s="526">
        <f t="shared" si="61"/>
        <v>535500</v>
      </c>
      <c r="AT226" s="526">
        <f t="shared" si="62"/>
        <v>535500</v>
      </c>
      <c r="AU226" s="542">
        <v>535500</v>
      </c>
      <c r="AV226" s="528">
        <f t="shared" si="52"/>
        <v>1071000</v>
      </c>
      <c r="AW226" s="891"/>
    </row>
    <row r="227" spans="1:49" x14ac:dyDescent="0.2">
      <c r="A227" s="127"/>
      <c r="B227" s="253"/>
      <c r="C227" s="253"/>
      <c r="D227" s="253"/>
      <c r="E227" s="261"/>
      <c r="F227" s="270"/>
      <c r="G227" s="270"/>
      <c r="H227" s="270"/>
      <c r="I227" s="128"/>
      <c r="J227" s="270"/>
      <c r="K227" s="270"/>
      <c r="L227" s="128"/>
      <c r="M227" s="270"/>
      <c r="N227" s="270"/>
      <c r="O227" s="270"/>
      <c r="P227" s="128"/>
      <c r="Q227" s="270"/>
      <c r="R227" s="270"/>
      <c r="S227" s="270"/>
      <c r="T227" s="128"/>
      <c r="U227" s="270"/>
      <c r="V227" s="270"/>
      <c r="W227" s="128"/>
      <c r="X227" s="270"/>
      <c r="Y227" s="270"/>
      <c r="Z227" s="128"/>
      <c r="AA227" s="270"/>
      <c r="AB227" s="270"/>
      <c r="AC227" s="270"/>
      <c r="AD227" s="270"/>
      <c r="AE227" s="270"/>
      <c r="AF227" s="128"/>
      <c r="AG227" s="270"/>
      <c r="AH227" s="270"/>
      <c r="AI227" s="128"/>
      <c r="AJ227" s="127"/>
      <c r="AK227" s="45"/>
      <c r="AL227" s="529"/>
      <c r="AM227" s="390"/>
      <c r="AN227" s="391"/>
      <c r="AO227" s="45"/>
      <c r="AP227" s="45"/>
      <c r="AQ227" s="530"/>
      <c r="AR227" s="530"/>
      <c r="AS227" s="531"/>
      <c r="AT227" s="531"/>
      <c r="AU227" s="531"/>
      <c r="AV227" s="531"/>
    </row>
    <row r="228" spans="1:49" x14ac:dyDescent="0.2">
      <c r="A228" s="127"/>
      <c r="B228" s="253"/>
      <c r="C228" s="253"/>
      <c r="D228" s="253"/>
      <c r="E228" s="261"/>
      <c r="F228" s="270"/>
      <c r="G228" s="270"/>
      <c r="H228" s="270"/>
      <c r="I228" s="128"/>
      <c r="J228" s="270"/>
      <c r="K228" s="270"/>
      <c r="L228" s="128"/>
      <c r="M228" s="270"/>
      <c r="N228" s="270"/>
      <c r="O228" s="270"/>
      <c r="P228" s="128"/>
      <c r="Q228" s="270"/>
      <c r="R228" s="270"/>
      <c r="S228" s="270"/>
      <c r="T228" s="128"/>
      <c r="U228" s="270"/>
      <c r="V228" s="270"/>
      <c r="W228" s="128"/>
      <c r="X228" s="270"/>
      <c r="Y228" s="270"/>
      <c r="Z228" s="128"/>
      <c r="AA228" s="270"/>
      <c r="AB228" s="270"/>
      <c r="AC228" s="270"/>
      <c r="AD228" s="270"/>
      <c r="AE228" s="270"/>
      <c r="AF228" s="128"/>
      <c r="AG228" s="270"/>
      <c r="AH228" s="270"/>
      <c r="AI228" s="128"/>
      <c r="AJ228" s="127"/>
      <c r="AK228" s="45"/>
      <c r="AL228" s="529"/>
      <c r="AM228" s="390"/>
      <c r="AN228" s="391"/>
      <c r="AO228" s="45"/>
      <c r="AP228" s="45"/>
      <c r="AQ228" s="530"/>
      <c r="AR228" s="530"/>
      <c r="AS228" s="531"/>
      <c r="AT228" s="531"/>
      <c r="AU228" s="531"/>
      <c r="AV228" s="531"/>
    </row>
    <row r="229" spans="1:49" ht="12.75" thickBot="1" x14ac:dyDescent="0.25">
      <c r="A229" s="127"/>
      <c r="B229" s="253"/>
      <c r="C229" s="253"/>
      <c r="D229" s="253"/>
      <c r="E229" s="261"/>
      <c r="F229" s="270"/>
      <c r="G229" s="270"/>
      <c r="H229" s="270"/>
      <c r="I229" s="128"/>
      <c r="J229" s="270"/>
      <c r="K229" s="270"/>
      <c r="L229" s="128"/>
      <c r="M229" s="270"/>
      <c r="N229" s="270"/>
      <c r="O229" s="270"/>
      <c r="P229" s="128"/>
      <c r="Q229" s="270"/>
      <c r="R229" s="270"/>
      <c r="S229" s="270"/>
      <c r="T229" s="128"/>
      <c r="U229" s="270"/>
      <c r="V229" s="270"/>
      <c r="W229" s="128"/>
      <c r="X229" s="270"/>
      <c r="Y229" s="270"/>
      <c r="Z229" s="128"/>
      <c r="AA229" s="270"/>
      <c r="AB229" s="270"/>
      <c r="AC229" s="270"/>
      <c r="AD229" s="270"/>
      <c r="AE229" s="270"/>
      <c r="AF229" s="128"/>
      <c r="AG229" s="270"/>
      <c r="AH229" s="270"/>
      <c r="AI229" s="128"/>
      <c r="AJ229" s="127"/>
      <c r="AK229" s="45"/>
      <c r="AL229" s="529"/>
      <c r="AM229" s="390"/>
      <c r="AN229" s="391"/>
      <c r="AO229" s="45"/>
      <c r="AP229" s="45"/>
      <c r="AQ229" s="530"/>
      <c r="AR229" s="530"/>
      <c r="AS229" s="531"/>
      <c r="AT229" s="531"/>
      <c r="AU229" s="531"/>
      <c r="AV229" s="531"/>
    </row>
    <row r="230" spans="1:49" ht="12.75" customHeight="1" thickBot="1" x14ac:dyDescent="0.25">
      <c r="A230" s="814" t="s">
        <v>447</v>
      </c>
      <c r="B230" s="815"/>
      <c r="C230" s="815"/>
      <c r="D230" s="815"/>
      <c r="E230" s="815"/>
      <c r="F230" s="866" t="s">
        <v>1</v>
      </c>
      <c r="G230" s="867"/>
      <c r="H230" s="867"/>
      <c r="I230" s="868"/>
      <c r="J230" s="853" t="s">
        <v>2</v>
      </c>
      <c r="K230" s="853"/>
      <c r="L230" s="854"/>
      <c r="M230" s="901" t="s">
        <v>3</v>
      </c>
      <c r="N230" s="902"/>
      <c r="O230" s="902"/>
      <c r="P230" s="775" t="s">
        <v>4</v>
      </c>
      <c r="Q230" s="903" t="s">
        <v>5</v>
      </c>
      <c r="R230" s="885"/>
      <c r="S230" s="904"/>
      <c r="T230" s="775" t="s">
        <v>4</v>
      </c>
      <c r="U230" s="862" t="s">
        <v>6</v>
      </c>
      <c r="V230" s="862"/>
      <c r="W230" s="863"/>
      <c r="X230" s="905" t="s">
        <v>7</v>
      </c>
      <c r="Y230" s="906"/>
      <c r="Z230" s="775" t="s">
        <v>4</v>
      </c>
      <c r="AA230" s="907" t="s">
        <v>8</v>
      </c>
      <c r="AB230" s="908"/>
      <c r="AC230" s="908"/>
      <c r="AD230" s="908"/>
      <c r="AE230" s="909"/>
      <c r="AF230" s="775" t="s">
        <v>4</v>
      </c>
      <c r="AG230" s="877" t="s">
        <v>9</v>
      </c>
      <c r="AH230" s="877"/>
      <c r="AI230" s="878"/>
      <c r="AJ230" s="881" t="s">
        <v>10</v>
      </c>
    </row>
    <row r="231" spans="1:49" ht="24.75" thickBot="1" x14ac:dyDescent="0.25">
      <c r="A231" s="816"/>
      <c r="B231" s="817"/>
      <c r="C231" s="817"/>
      <c r="D231" s="817"/>
      <c r="E231" s="817"/>
      <c r="F231" s="869"/>
      <c r="G231" s="870"/>
      <c r="H231" s="870"/>
      <c r="I231" s="871"/>
      <c r="J231" s="855"/>
      <c r="K231" s="855"/>
      <c r="L231" s="856"/>
      <c r="M231" s="911" t="s">
        <v>12</v>
      </c>
      <c r="N231" s="883"/>
      <c r="O231" s="884"/>
      <c r="P231" s="776"/>
      <c r="Q231" s="885" t="s">
        <v>13</v>
      </c>
      <c r="R231" s="885"/>
      <c r="S231" s="885"/>
      <c r="T231" s="776"/>
      <c r="U231" s="864"/>
      <c r="V231" s="864"/>
      <c r="W231" s="865"/>
      <c r="X231" s="886" t="s">
        <v>14</v>
      </c>
      <c r="Y231" s="886"/>
      <c r="Z231" s="776"/>
      <c r="AA231" s="887" t="s">
        <v>15</v>
      </c>
      <c r="AB231" s="887"/>
      <c r="AC231" s="888"/>
      <c r="AD231" s="887" t="s">
        <v>16</v>
      </c>
      <c r="AE231" s="887"/>
      <c r="AF231" s="776"/>
      <c r="AG231" s="879"/>
      <c r="AH231" s="879"/>
      <c r="AI231" s="880"/>
      <c r="AJ231" s="882"/>
      <c r="AK231" s="3" t="s">
        <v>659</v>
      </c>
      <c r="AL231" s="18" t="s">
        <v>660</v>
      </c>
      <c r="AM231" s="22" t="s">
        <v>661</v>
      </c>
      <c r="AN231" s="23" t="s">
        <v>662</v>
      </c>
      <c r="AO231" s="25" t="s">
        <v>663</v>
      </c>
      <c r="AP231" s="38" t="s">
        <v>664</v>
      </c>
      <c r="AQ231" s="487" t="s">
        <v>665</v>
      </c>
      <c r="AR231" s="488" t="s">
        <v>666</v>
      </c>
    </row>
    <row r="232" spans="1:49" ht="36.75" thickBot="1" x14ac:dyDescent="0.25">
      <c r="A232" s="262" t="s">
        <v>17</v>
      </c>
      <c r="B232" s="263" t="s">
        <v>18</v>
      </c>
      <c r="C232" s="263" t="s">
        <v>19</v>
      </c>
      <c r="D232" s="263" t="s">
        <v>20</v>
      </c>
      <c r="E232" s="264" t="s">
        <v>21</v>
      </c>
      <c r="F232" s="129" t="s">
        <v>23</v>
      </c>
      <c r="G232" s="58" t="s">
        <v>24</v>
      </c>
      <c r="H232" s="59" t="s">
        <v>25</v>
      </c>
      <c r="I232" s="297" t="s">
        <v>4</v>
      </c>
      <c r="J232" s="58" t="s">
        <v>23</v>
      </c>
      <c r="K232" s="59" t="s">
        <v>25</v>
      </c>
      <c r="L232" s="297" t="s">
        <v>4</v>
      </c>
      <c r="M232" s="276" t="s">
        <v>23</v>
      </c>
      <c r="N232" s="277" t="s">
        <v>25</v>
      </c>
      <c r="O232" s="278" t="s">
        <v>26</v>
      </c>
      <c r="P232" s="841"/>
      <c r="Q232" s="277" t="s">
        <v>23</v>
      </c>
      <c r="R232" s="277" t="s">
        <v>25</v>
      </c>
      <c r="S232" s="278" t="s">
        <v>26</v>
      </c>
      <c r="T232" s="841"/>
      <c r="U232" s="53" t="s">
        <v>23</v>
      </c>
      <c r="V232" s="54" t="s">
        <v>25</v>
      </c>
      <c r="W232" s="55" t="s">
        <v>4</v>
      </c>
      <c r="X232" s="53" t="s">
        <v>25</v>
      </c>
      <c r="Y232" s="54" t="s">
        <v>26</v>
      </c>
      <c r="Z232" s="841"/>
      <c r="AA232" s="53" t="s">
        <v>23</v>
      </c>
      <c r="AB232" s="53" t="s">
        <v>25</v>
      </c>
      <c r="AC232" s="53" t="s">
        <v>26</v>
      </c>
      <c r="AD232" s="53" t="s">
        <v>23</v>
      </c>
      <c r="AE232" s="54" t="s">
        <v>26</v>
      </c>
      <c r="AF232" s="841"/>
      <c r="AG232" s="53" t="s">
        <v>23</v>
      </c>
      <c r="AH232" s="54" t="s">
        <v>25</v>
      </c>
      <c r="AI232" s="55" t="s">
        <v>4</v>
      </c>
      <c r="AJ232" s="910"/>
      <c r="AK232" s="3" t="s">
        <v>668</v>
      </c>
      <c r="AL232" s="21" t="s">
        <v>669</v>
      </c>
      <c r="AM232" s="5" t="s">
        <v>670</v>
      </c>
      <c r="AN232" s="2" t="s">
        <v>670</v>
      </c>
      <c r="AO232" s="24" t="s">
        <v>670</v>
      </c>
      <c r="AP232" s="39" t="s">
        <v>670</v>
      </c>
      <c r="AQ232" s="46" t="s">
        <v>671</v>
      </c>
      <c r="AR232" s="27" t="s">
        <v>672</v>
      </c>
      <c r="AS232" s="490" t="s">
        <v>673</v>
      </c>
      <c r="AT232" s="491" t="s">
        <v>674</v>
      </c>
      <c r="AU232" s="492" t="s">
        <v>675</v>
      </c>
      <c r="AV232" s="493" t="s">
        <v>676</v>
      </c>
      <c r="AW232" s="494" t="s">
        <v>677</v>
      </c>
    </row>
    <row r="233" spans="1:49" ht="24" x14ac:dyDescent="0.2">
      <c r="A233" s="142">
        <v>201</v>
      </c>
      <c r="B233" s="265" t="s">
        <v>448</v>
      </c>
      <c r="C233" s="266" t="s">
        <v>449</v>
      </c>
      <c r="D233" s="266" t="s">
        <v>167</v>
      </c>
      <c r="E233" s="267" t="s">
        <v>38</v>
      </c>
      <c r="F233" s="61">
        <v>10</v>
      </c>
      <c r="G233" s="62"/>
      <c r="H233" s="63">
        <v>1</v>
      </c>
      <c r="I233" s="64">
        <f t="shared" si="63"/>
        <v>11</v>
      </c>
      <c r="J233" s="65"/>
      <c r="K233" s="63"/>
      <c r="L233" s="66">
        <f t="shared" si="53"/>
        <v>0</v>
      </c>
      <c r="M233" s="67">
        <v>1</v>
      </c>
      <c r="N233" s="234"/>
      <c r="O233" s="234">
        <f>SUM(M233:N233)</f>
        <v>1</v>
      </c>
      <c r="P233" s="68">
        <f t="shared" si="54"/>
        <v>1</v>
      </c>
      <c r="Q233" s="67">
        <v>1</v>
      </c>
      <c r="R233" s="234">
        <v>1</v>
      </c>
      <c r="S233" s="275">
        <f>SUM(Q233:R233)</f>
        <v>2</v>
      </c>
      <c r="T233" s="69">
        <f t="shared" si="55"/>
        <v>2</v>
      </c>
      <c r="U233" s="65">
        <v>2</v>
      </c>
      <c r="V233" s="63">
        <v>1</v>
      </c>
      <c r="W233" s="64">
        <f t="shared" si="56"/>
        <v>3</v>
      </c>
      <c r="X233" s="67"/>
      <c r="Y233" s="70"/>
      <c r="Z233" s="71">
        <f t="shared" si="57"/>
        <v>0</v>
      </c>
      <c r="AA233" s="61">
        <v>1</v>
      </c>
      <c r="AB233" s="62"/>
      <c r="AC233" s="72">
        <f t="shared" si="64"/>
        <v>1</v>
      </c>
      <c r="AD233" s="65"/>
      <c r="AE233" s="72"/>
      <c r="AF233" s="64">
        <f t="shared" si="58"/>
        <v>1</v>
      </c>
      <c r="AG233" s="65">
        <v>2</v>
      </c>
      <c r="AH233" s="72"/>
      <c r="AI233" s="66">
        <f t="shared" si="59"/>
        <v>2</v>
      </c>
      <c r="AJ233" s="73">
        <f t="shared" si="60"/>
        <v>20</v>
      </c>
      <c r="AK233" s="28"/>
      <c r="AL233" s="543"/>
      <c r="AM233" s="335"/>
      <c r="AN233" s="336">
        <v>2463300</v>
      </c>
      <c r="AO233" s="19"/>
      <c r="AP233" s="41"/>
      <c r="AQ233" s="496">
        <v>2809588.8</v>
      </c>
      <c r="AR233" s="497">
        <v>2922318.55</v>
      </c>
      <c r="AS233" s="498">
        <f t="shared" si="61"/>
        <v>2724557</v>
      </c>
      <c r="AT233" s="498">
        <f t="shared" si="62"/>
        <v>2717201</v>
      </c>
      <c r="AU233" s="499">
        <v>2724557</v>
      </c>
      <c r="AV233" s="500">
        <f t="shared" si="52"/>
        <v>54491140</v>
      </c>
      <c r="AW233" s="889">
        <f>SUM(AV233:AV263)</f>
        <v>305872289</v>
      </c>
    </row>
    <row r="234" spans="1:49" ht="24" x14ac:dyDescent="0.2">
      <c r="A234" s="74">
        <v>202</v>
      </c>
      <c r="B234" s="228" t="s">
        <v>450</v>
      </c>
      <c r="C234" s="213" t="s">
        <v>451</v>
      </c>
      <c r="D234" s="213" t="s">
        <v>167</v>
      </c>
      <c r="E234" s="217" t="s">
        <v>38</v>
      </c>
      <c r="F234" s="75"/>
      <c r="G234" s="76"/>
      <c r="H234" s="77">
        <v>1</v>
      </c>
      <c r="I234" s="78">
        <f t="shared" si="63"/>
        <v>1</v>
      </c>
      <c r="J234" s="79"/>
      <c r="K234" s="77"/>
      <c r="L234" s="80">
        <f t="shared" si="53"/>
        <v>0</v>
      </c>
      <c r="M234" s="81"/>
      <c r="N234" s="221">
        <v>1</v>
      </c>
      <c r="O234" s="221">
        <f>SUM(M234:N234)</f>
        <v>1</v>
      </c>
      <c r="P234" s="82">
        <f t="shared" si="54"/>
        <v>1</v>
      </c>
      <c r="Q234" s="81">
        <v>1</v>
      </c>
      <c r="R234" s="221"/>
      <c r="S234" s="215">
        <f>SUM(Q234:R234)</f>
        <v>1</v>
      </c>
      <c r="T234" s="83">
        <f t="shared" si="55"/>
        <v>1</v>
      </c>
      <c r="U234" s="84"/>
      <c r="V234" s="85"/>
      <c r="W234" s="86">
        <f t="shared" si="56"/>
        <v>0</v>
      </c>
      <c r="X234" s="81"/>
      <c r="Y234" s="87"/>
      <c r="Z234" s="88">
        <f t="shared" si="57"/>
        <v>0</v>
      </c>
      <c r="AA234" s="75">
        <v>1</v>
      </c>
      <c r="AB234" s="76"/>
      <c r="AC234" s="89">
        <f t="shared" si="64"/>
        <v>1</v>
      </c>
      <c r="AD234" s="79"/>
      <c r="AE234" s="89"/>
      <c r="AF234" s="86">
        <f t="shared" si="58"/>
        <v>1</v>
      </c>
      <c r="AG234" s="79"/>
      <c r="AH234" s="90"/>
      <c r="AI234" s="80">
        <f t="shared" si="59"/>
        <v>0</v>
      </c>
      <c r="AJ234" s="91">
        <f t="shared" si="60"/>
        <v>4</v>
      </c>
      <c r="AK234" s="29"/>
      <c r="AL234" s="503"/>
      <c r="AM234" s="358"/>
      <c r="AN234" s="359">
        <v>16065000</v>
      </c>
      <c r="AO234" s="6"/>
      <c r="AP234" s="40"/>
      <c r="AQ234" s="509">
        <v>15801349.25</v>
      </c>
      <c r="AR234" s="512"/>
      <c r="AS234" s="506">
        <f t="shared" si="61"/>
        <v>15932629</v>
      </c>
      <c r="AT234" s="506">
        <f t="shared" si="62"/>
        <v>15932084</v>
      </c>
      <c r="AU234" s="511">
        <v>15932629</v>
      </c>
      <c r="AV234" s="508">
        <f t="shared" si="52"/>
        <v>63730516</v>
      </c>
      <c r="AW234" s="890"/>
    </row>
    <row r="235" spans="1:49" x14ac:dyDescent="0.2">
      <c r="A235" s="74">
        <v>203</v>
      </c>
      <c r="B235" s="228" t="s">
        <v>452</v>
      </c>
      <c r="C235" s="213" t="s">
        <v>453</v>
      </c>
      <c r="D235" s="213" t="s">
        <v>41</v>
      </c>
      <c r="E235" s="217" t="s">
        <v>38</v>
      </c>
      <c r="F235" s="75"/>
      <c r="G235" s="76"/>
      <c r="H235" s="77">
        <v>1</v>
      </c>
      <c r="I235" s="78">
        <f t="shared" si="63"/>
        <v>1</v>
      </c>
      <c r="J235" s="79"/>
      <c r="K235" s="77"/>
      <c r="L235" s="80">
        <f t="shared" si="53"/>
        <v>0</v>
      </c>
      <c r="M235" s="81">
        <v>1</v>
      </c>
      <c r="N235" s="221">
        <v>1</v>
      </c>
      <c r="O235" s="221">
        <f>SUM(M235:N235)</f>
        <v>2</v>
      </c>
      <c r="P235" s="82">
        <f t="shared" si="54"/>
        <v>2</v>
      </c>
      <c r="Q235" s="81">
        <v>1</v>
      </c>
      <c r="R235" s="221">
        <v>1</v>
      </c>
      <c r="S235" s="215">
        <f>SUM(Q235:R235)</f>
        <v>2</v>
      </c>
      <c r="T235" s="83">
        <f t="shared" si="55"/>
        <v>2</v>
      </c>
      <c r="U235" s="84"/>
      <c r="V235" s="85"/>
      <c r="W235" s="86">
        <f t="shared" si="56"/>
        <v>0</v>
      </c>
      <c r="X235" s="81"/>
      <c r="Y235" s="87"/>
      <c r="Z235" s="88">
        <f t="shared" si="57"/>
        <v>0</v>
      </c>
      <c r="AA235" s="75">
        <v>1</v>
      </c>
      <c r="AB235" s="76"/>
      <c r="AC235" s="89">
        <f t="shared" si="64"/>
        <v>1</v>
      </c>
      <c r="AD235" s="79"/>
      <c r="AE235" s="89"/>
      <c r="AF235" s="86">
        <f t="shared" si="58"/>
        <v>1</v>
      </c>
      <c r="AG235" s="79">
        <v>1</v>
      </c>
      <c r="AH235" s="90"/>
      <c r="AI235" s="80">
        <f t="shared" si="59"/>
        <v>1</v>
      </c>
      <c r="AJ235" s="91">
        <f t="shared" si="60"/>
        <v>7</v>
      </c>
      <c r="AK235" s="29"/>
      <c r="AL235" s="503"/>
      <c r="AM235" s="358"/>
      <c r="AN235" s="359">
        <v>5676300</v>
      </c>
      <c r="AO235" s="6"/>
      <c r="AP235" s="40"/>
      <c r="AQ235" s="509">
        <v>6433313.5999999996</v>
      </c>
      <c r="AR235" s="512"/>
      <c r="AS235" s="506">
        <f t="shared" si="61"/>
        <v>6042964</v>
      </c>
      <c r="AT235" s="506">
        <f t="shared" si="62"/>
        <v>6031145</v>
      </c>
      <c r="AU235" s="511">
        <v>6042964</v>
      </c>
      <c r="AV235" s="508">
        <f t="shared" si="52"/>
        <v>42300748</v>
      </c>
      <c r="AW235" s="890"/>
    </row>
    <row r="236" spans="1:49" ht="24" x14ac:dyDescent="0.2">
      <c r="A236" s="92">
        <v>204</v>
      </c>
      <c r="B236" s="228" t="s">
        <v>454</v>
      </c>
      <c r="C236" s="213" t="s">
        <v>231</v>
      </c>
      <c r="D236" s="213" t="s">
        <v>29</v>
      </c>
      <c r="E236" s="217" t="s">
        <v>30</v>
      </c>
      <c r="F236" s="75"/>
      <c r="G236" s="76"/>
      <c r="H236" s="77"/>
      <c r="I236" s="78">
        <f t="shared" si="63"/>
        <v>0</v>
      </c>
      <c r="J236" s="79"/>
      <c r="K236" s="77"/>
      <c r="L236" s="80">
        <f t="shared" si="53"/>
        <v>0</v>
      </c>
      <c r="M236" s="81"/>
      <c r="N236" s="221">
        <v>1</v>
      </c>
      <c r="O236" s="221">
        <f>SUM(M236:N236)</f>
        <v>1</v>
      </c>
      <c r="P236" s="82">
        <f t="shared" si="54"/>
        <v>1</v>
      </c>
      <c r="Q236" s="81"/>
      <c r="R236" s="221"/>
      <c r="S236" s="215"/>
      <c r="T236" s="83">
        <f t="shared" si="55"/>
        <v>0</v>
      </c>
      <c r="U236" s="84"/>
      <c r="V236" s="85"/>
      <c r="W236" s="86">
        <f t="shared" si="56"/>
        <v>0</v>
      </c>
      <c r="X236" s="81"/>
      <c r="Y236" s="87"/>
      <c r="Z236" s="88">
        <f t="shared" si="57"/>
        <v>0</v>
      </c>
      <c r="AA236" s="75"/>
      <c r="AB236" s="76"/>
      <c r="AC236" s="89"/>
      <c r="AD236" s="79"/>
      <c r="AE236" s="89"/>
      <c r="AF236" s="86">
        <f t="shared" si="58"/>
        <v>0</v>
      </c>
      <c r="AG236" s="79"/>
      <c r="AH236" s="90"/>
      <c r="AI236" s="80">
        <f t="shared" si="59"/>
        <v>0</v>
      </c>
      <c r="AJ236" s="91">
        <f t="shared" si="60"/>
        <v>1</v>
      </c>
      <c r="AK236" s="29"/>
      <c r="AL236" s="503"/>
      <c r="AM236" s="358"/>
      <c r="AN236" s="359">
        <v>2034900</v>
      </c>
      <c r="AO236" s="6"/>
      <c r="AP236" s="40"/>
      <c r="AQ236" s="504"/>
      <c r="AR236" s="512"/>
      <c r="AS236" s="506">
        <f t="shared" si="61"/>
        <v>2034900</v>
      </c>
      <c r="AT236" s="506">
        <f t="shared" si="62"/>
        <v>2034900</v>
      </c>
      <c r="AU236" s="507">
        <v>2034900</v>
      </c>
      <c r="AV236" s="508">
        <f t="shared" si="52"/>
        <v>2034900</v>
      </c>
      <c r="AW236" s="890"/>
    </row>
    <row r="237" spans="1:49" x14ac:dyDescent="0.2">
      <c r="A237" s="74">
        <v>205</v>
      </c>
      <c r="B237" s="228" t="s">
        <v>455</v>
      </c>
      <c r="C237" s="213" t="s">
        <v>456</v>
      </c>
      <c r="D237" s="213" t="s">
        <v>167</v>
      </c>
      <c r="E237" s="214" t="s">
        <v>38</v>
      </c>
      <c r="F237" s="75"/>
      <c r="G237" s="76"/>
      <c r="H237" s="77">
        <v>1</v>
      </c>
      <c r="I237" s="78">
        <f t="shared" si="63"/>
        <v>1</v>
      </c>
      <c r="J237" s="79"/>
      <c r="K237" s="77"/>
      <c r="L237" s="80">
        <f t="shared" si="53"/>
        <v>0</v>
      </c>
      <c r="M237" s="81"/>
      <c r="N237" s="221"/>
      <c r="O237" s="221"/>
      <c r="P237" s="82">
        <f t="shared" si="54"/>
        <v>0</v>
      </c>
      <c r="Q237" s="81"/>
      <c r="R237" s="221">
        <v>1</v>
      </c>
      <c r="S237" s="215">
        <f>SUM(Q237:R237)</f>
        <v>1</v>
      </c>
      <c r="T237" s="83">
        <f t="shared" si="55"/>
        <v>1</v>
      </c>
      <c r="U237" s="84"/>
      <c r="V237" s="85"/>
      <c r="W237" s="86">
        <f t="shared" si="56"/>
        <v>0</v>
      </c>
      <c r="X237" s="81"/>
      <c r="Y237" s="87"/>
      <c r="Z237" s="88">
        <f t="shared" si="57"/>
        <v>0</v>
      </c>
      <c r="AA237" s="75"/>
      <c r="AB237" s="76"/>
      <c r="AC237" s="89"/>
      <c r="AD237" s="79"/>
      <c r="AE237" s="89"/>
      <c r="AF237" s="86">
        <f t="shared" si="58"/>
        <v>0</v>
      </c>
      <c r="AG237" s="79"/>
      <c r="AH237" s="90"/>
      <c r="AI237" s="80">
        <f t="shared" si="59"/>
        <v>0</v>
      </c>
      <c r="AJ237" s="91">
        <f t="shared" si="60"/>
        <v>2</v>
      </c>
      <c r="AK237" s="29"/>
      <c r="AL237" s="514"/>
      <c r="AM237" s="358"/>
      <c r="AN237" s="359">
        <v>749700</v>
      </c>
      <c r="AO237" s="6"/>
      <c r="AP237" s="40"/>
      <c r="AQ237" s="504"/>
      <c r="AR237" s="505"/>
      <c r="AS237" s="506">
        <f t="shared" si="61"/>
        <v>749700</v>
      </c>
      <c r="AT237" s="506">
        <f t="shared" si="62"/>
        <v>749700</v>
      </c>
      <c r="AU237" s="507">
        <v>749700</v>
      </c>
      <c r="AV237" s="508">
        <f t="shared" si="52"/>
        <v>1499400</v>
      </c>
      <c r="AW237" s="890"/>
    </row>
    <row r="238" spans="1:49" ht="24" x14ac:dyDescent="0.2">
      <c r="A238" s="74">
        <v>206</v>
      </c>
      <c r="B238" s="228" t="s">
        <v>457</v>
      </c>
      <c r="C238" s="213" t="s">
        <v>458</v>
      </c>
      <c r="D238" s="213" t="s">
        <v>29</v>
      </c>
      <c r="E238" s="217" t="s">
        <v>30</v>
      </c>
      <c r="F238" s="75"/>
      <c r="G238" s="76"/>
      <c r="H238" s="77">
        <v>1</v>
      </c>
      <c r="I238" s="78">
        <f t="shared" si="63"/>
        <v>1</v>
      </c>
      <c r="J238" s="79"/>
      <c r="K238" s="77">
        <v>2</v>
      </c>
      <c r="L238" s="80">
        <f t="shared" si="53"/>
        <v>2</v>
      </c>
      <c r="M238" s="81"/>
      <c r="N238" s="221">
        <v>1</v>
      </c>
      <c r="O238" s="221">
        <f>SUM(M238:N238)</f>
        <v>1</v>
      </c>
      <c r="P238" s="82">
        <f t="shared" si="54"/>
        <v>1</v>
      </c>
      <c r="Q238" s="81"/>
      <c r="R238" s="221"/>
      <c r="S238" s="215"/>
      <c r="T238" s="83">
        <f t="shared" si="55"/>
        <v>0</v>
      </c>
      <c r="U238" s="84"/>
      <c r="V238" s="85">
        <v>1</v>
      </c>
      <c r="W238" s="86">
        <f t="shared" si="56"/>
        <v>1</v>
      </c>
      <c r="X238" s="81"/>
      <c r="Y238" s="87"/>
      <c r="Z238" s="88">
        <f t="shared" si="57"/>
        <v>0</v>
      </c>
      <c r="AA238" s="75"/>
      <c r="AB238" s="76"/>
      <c r="AC238" s="89"/>
      <c r="AD238" s="79"/>
      <c r="AE238" s="89"/>
      <c r="AF238" s="86">
        <f t="shared" si="58"/>
        <v>0</v>
      </c>
      <c r="AG238" s="79"/>
      <c r="AH238" s="90"/>
      <c r="AI238" s="80">
        <f t="shared" si="59"/>
        <v>0</v>
      </c>
      <c r="AJ238" s="91">
        <f t="shared" si="60"/>
        <v>5</v>
      </c>
      <c r="AK238" s="29"/>
      <c r="AL238" s="503">
        <v>1713600</v>
      </c>
      <c r="AM238" s="358"/>
      <c r="AN238" s="368"/>
      <c r="AO238" s="6"/>
      <c r="AP238" s="40"/>
      <c r="AQ238" s="517"/>
      <c r="AR238" s="512">
        <v>1147788.82</v>
      </c>
      <c r="AS238" s="506">
        <f t="shared" si="61"/>
        <v>1402445</v>
      </c>
      <c r="AT238" s="506">
        <f t="shared" si="62"/>
        <v>1374753</v>
      </c>
      <c r="AU238" s="511">
        <v>1402445</v>
      </c>
      <c r="AV238" s="508">
        <f t="shared" si="52"/>
        <v>7012225</v>
      </c>
      <c r="AW238" s="890"/>
    </row>
    <row r="239" spans="1:49" ht="24" x14ac:dyDescent="0.2">
      <c r="A239" s="92">
        <v>207</v>
      </c>
      <c r="B239" s="228" t="s">
        <v>459</v>
      </c>
      <c r="C239" s="213" t="s">
        <v>460</v>
      </c>
      <c r="D239" s="213" t="s">
        <v>29</v>
      </c>
      <c r="E239" s="217" t="s">
        <v>30</v>
      </c>
      <c r="F239" s="75"/>
      <c r="G239" s="76"/>
      <c r="H239" s="77">
        <v>1</v>
      </c>
      <c r="I239" s="78">
        <f t="shared" si="63"/>
        <v>1</v>
      </c>
      <c r="J239" s="79"/>
      <c r="K239" s="77"/>
      <c r="L239" s="80">
        <f t="shared" si="53"/>
        <v>0</v>
      </c>
      <c r="M239" s="81"/>
      <c r="N239" s="221">
        <v>1</v>
      </c>
      <c r="O239" s="221">
        <f>SUM(M239:N239)</f>
        <v>1</v>
      </c>
      <c r="P239" s="82">
        <f t="shared" si="54"/>
        <v>1</v>
      </c>
      <c r="Q239" s="81"/>
      <c r="R239" s="221"/>
      <c r="S239" s="215"/>
      <c r="T239" s="83">
        <f t="shared" si="55"/>
        <v>0</v>
      </c>
      <c r="U239" s="84"/>
      <c r="V239" s="85"/>
      <c r="W239" s="86">
        <f t="shared" si="56"/>
        <v>0</v>
      </c>
      <c r="X239" s="81"/>
      <c r="Y239" s="87"/>
      <c r="Z239" s="88">
        <f t="shared" si="57"/>
        <v>0</v>
      </c>
      <c r="AA239" s="75"/>
      <c r="AB239" s="76"/>
      <c r="AC239" s="89"/>
      <c r="AD239" s="79"/>
      <c r="AE239" s="89"/>
      <c r="AF239" s="86">
        <f t="shared" si="58"/>
        <v>0</v>
      </c>
      <c r="AG239" s="79"/>
      <c r="AH239" s="90"/>
      <c r="AI239" s="80">
        <f t="shared" si="59"/>
        <v>0</v>
      </c>
      <c r="AJ239" s="91">
        <f t="shared" si="60"/>
        <v>2</v>
      </c>
      <c r="AK239" s="29"/>
      <c r="AL239" s="503">
        <v>790160</v>
      </c>
      <c r="AM239" s="358"/>
      <c r="AN239" s="359">
        <v>749700</v>
      </c>
      <c r="AO239" s="6"/>
      <c r="AP239" s="40"/>
      <c r="AQ239" s="504"/>
      <c r="AR239" s="505"/>
      <c r="AS239" s="506">
        <f t="shared" si="61"/>
        <v>769664</v>
      </c>
      <c r="AT239" s="506">
        <f t="shared" si="62"/>
        <v>769398</v>
      </c>
      <c r="AU239" s="511">
        <v>769664</v>
      </c>
      <c r="AV239" s="508">
        <f t="shared" si="52"/>
        <v>1539328</v>
      </c>
      <c r="AW239" s="890"/>
    </row>
    <row r="240" spans="1:49" ht="24" x14ac:dyDescent="0.2">
      <c r="A240" s="74">
        <v>208</v>
      </c>
      <c r="B240" s="228" t="s">
        <v>461</v>
      </c>
      <c r="C240" s="213" t="s">
        <v>462</v>
      </c>
      <c r="D240" s="213" t="s">
        <v>113</v>
      </c>
      <c r="E240" s="217" t="s">
        <v>38</v>
      </c>
      <c r="F240" s="75"/>
      <c r="G240" s="76"/>
      <c r="H240" s="77">
        <v>1</v>
      </c>
      <c r="I240" s="78">
        <f t="shared" si="63"/>
        <v>1</v>
      </c>
      <c r="J240" s="79"/>
      <c r="K240" s="77"/>
      <c r="L240" s="80">
        <f t="shared" si="53"/>
        <v>0</v>
      </c>
      <c r="M240" s="81"/>
      <c r="N240" s="221"/>
      <c r="O240" s="221"/>
      <c r="P240" s="82">
        <f t="shared" si="54"/>
        <v>0</v>
      </c>
      <c r="Q240" s="81">
        <v>1</v>
      </c>
      <c r="R240" s="221">
        <v>1</v>
      </c>
      <c r="S240" s="215">
        <f>SUM(Q240:R240)</f>
        <v>2</v>
      </c>
      <c r="T240" s="83">
        <f t="shared" si="55"/>
        <v>2</v>
      </c>
      <c r="U240" s="84"/>
      <c r="V240" s="85">
        <v>1</v>
      </c>
      <c r="W240" s="86">
        <f t="shared" si="56"/>
        <v>1</v>
      </c>
      <c r="X240" s="81">
        <v>1</v>
      </c>
      <c r="Y240" s="87">
        <f>SUM(X240:X240)</f>
        <v>1</v>
      </c>
      <c r="Z240" s="88">
        <f t="shared" si="57"/>
        <v>1</v>
      </c>
      <c r="AA240" s="75">
        <v>1</v>
      </c>
      <c r="AB240" s="76"/>
      <c r="AC240" s="89">
        <f t="shared" si="64"/>
        <v>1</v>
      </c>
      <c r="AD240" s="79"/>
      <c r="AE240" s="89"/>
      <c r="AF240" s="86">
        <f t="shared" si="58"/>
        <v>1</v>
      </c>
      <c r="AG240" s="79">
        <v>2</v>
      </c>
      <c r="AH240" s="90"/>
      <c r="AI240" s="80">
        <f t="shared" si="59"/>
        <v>2</v>
      </c>
      <c r="AJ240" s="91">
        <f t="shared" si="60"/>
        <v>8</v>
      </c>
      <c r="AK240" s="29"/>
      <c r="AL240" s="503">
        <v>2594200</v>
      </c>
      <c r="AM240" s="358"/>
      <c r="AN240" s="359">
        <v>2195550</v>
      </c>
      <c r="AO240" s="6"/>
      <c r="AP240" s="40"/>
      <c r="AQ240" s="509">
        <v>3747211.2</v>
      </c>
      <c r="AR240" s="512">
        <v>1730645.5</v>
      </c>
      <c r="AS240" s="506">
        <f t="shared" si="61"/>
        <v>2465277</v>
      </c>
      <c r="AT240" s="506">
        <f t="shared" si="62"/>
        <v>2373005</v>
      </c>
      <c r="AU240" s="507">
        <v>2373005</v>
      </c>
      <c r="AV240" s="508">
        <f t="shared" si="52"/>
        <v>18984040</v>
      </c>
      <c r="AW240" s="890"/>
    </row>
    <row r="241" spans="1:49" ht="36" x14ac:dyDescent="0.2">
      <c r="A241" s="74">
        <v>209</v>
      </c>
      <c r="B241" s="228" t="s">
        <v>463</v>
      </c>
      <c r="C241" s="213" t="s">
        <v>464</v>
      </c>
      <c r="D241" s="213" t="s">
        <v>465</v>
      </c>
      <c r="E241" s="217" t="s">
        <v>30</v>
      </c>
      <c r="F241" s="75"/>
      <c r="G241" s="76"/>
      <c r="H241" s="77">
        <v>1</v>
      </c>
      <c r="I241" s="78">
        <f t="shared" si="63"/>
        <v>1</v>
      </c>
      <c r="J241" s="79"/>
      <c r="K241" s="77"/>
      <c r="L241" s="80">
        <f t="shared" si="53"/>
        <v>0</v>
      </c>
      <c r="M241" s="81"/>
      <c r="N241" s="221">
        <v>1</v>
      </c>
      <c r="O241" s="221">
        <f>SUM(M241:N241)</f>
        <v>1</v>
      </c>
      <c r="P241" s="82">
        <f t="shared" si="54"/>
        <v>1</v>
      </c>
      <c r="Q241" s="81">
        <v>1</v>
      </c>
      <c r="R241" s="221"/>
      <c r="S241" s="215">
        <f>SUM(Q241:R241)</f>
        <v>1</v>
      </c>
      <c r="T241" s="83">
        <f t="shared" si="55"/>
        <v>1</v>
      </c>
      <c r="U241" s="84"/>
      <c r="V241" s="85"/>
      <c r="W241" s="86">
        <f t="shared" si="56"/>
        <v>0</v>
      </c>
      <c r="X241" s="81"/>
      <c r="Y241" s="87"/>
      <c r="Z241" s="88">
        <f t="shared" si="57"/>
        <v>0</v>
      </c>
      <c r="AA241" s="75">
        <v>1</v>
      </c>
      <c r="AB241" s="76"/>
      <c r="AC241" s="89">
        <f t="shared" si="64"/>
        <v>1</v>
      </c>
      <c r="AD241" s="79"/>
      <c r="AE241" s="89"/>
      <c r="AF241" s="86">
        <f t="shared" si="58"/>
        <v>1</v>
      </c>
      <c r="AG241" s="79"/>
      <c r="AH241" s="90"/>
      <c r="AI241" s="80">
        <f t="shared" si="59"/>
        <v>0</v>
      </c>
      <c r="AJ241" s="91">
        <f t="shared" si="60"/>
        <v>4</v>
      </c>
      <c r="AK241" s="29"/>
      <c r="AL241" s="503">
        <v>2011100</v>
      </c>
      <c r="AM241" s="358"/>
      <c r="AN241" s="359">
        <v>2891700</v>
      </c>
      <c r="AO241" s="6"/>
      <c r="AP241" s="40"/>
      <c r="AQ241" s="504"/>
      <c r="AR241" s="505"/>
      <c r="AS241" s="506">
        <f t="shared" si="61"/>
        <v>2411534</v>
      </c>
      <c r="AT241" s="506">
        <f t="shared" si="62"/>
        <v>2372317</v>
      </c>
      <c r="AU241" s="511">
        <v>2411534</v>
      </c>
      <c r="AV241" s="508">
        <f t="shared" si="52"/>
        <v>9646136</v>
      </c>
      <c r="AW241" s="890"/>
    </row>
    <row r="242" spans="1:49" ht="24" x14ac:dyDescent="0.2">
      <c r="A242" s="92">
        <v>210</v>
      </c>
      <c r="B242" s="228" t="s">
        <v>466</v>
      </c>
      <c r="C242" s="213" t="s">
        <v>467</v>
      </c>
      <c r="D242" s="213" t="s">
        <v>468</v>
      </c>
      <c r="E242" s="217" t="s">
        <v>30</v>
      </c>
      <c r="F242" s="75"/>
      <c r="G242" s="76"/>
      <c r="H242" s="77">
        <v>1</v>
      </c>
      <c r="I242" s="78">
        <f t="shared" si="63"/>
        <v>1</v>
      </c>
      <c r="J242" s="79"/>
      <c r="K242" s="77">
        <v>1</v>
      </c>
      <c r="L242" s="80">
        <f t="shared" si="53"/>
        <v>1</v>
      </c>
      <c r="M242" s="81"/>
      <c r="N242" s="221">
        <v>1</v>
      </c>
      <c r="O242" s="221">
        <f>SUM(M242:N242)</f>
        <v>1</v>
      </c>
      <c r="P242" s="82">
        <f t="shared" si="54"/>
        <v>1</v>
      </c>
      <c r="Q242" s="81"/>
      <c r="R242" s="221"/>
      <c r="S242" s="215"/>
      <c r="T242" s="83">
        <f t="shared" si="55"/>
        <v>0</v>
      </c>
      <c r="U242" s="84"/>
      <c r="V242" s="85"/>
      <c r="W242" s="86">
        <f t="shared" si="56"/>
        <v>0</v>
      </c>
      <c r="X242" s="81"/>
      <c r="Y242" s="87"/>
      <c r="Z242" s="88">
        <f t="shared" si="57"/>
        <v>0</v>
      </c>
      <c r="AA242" s="75"/>
      <c r="AB242" s="76"/>
      <c r="AC242" s="89"/>
      <c r="AD242" s="79"/>
      <c r="AE242" s="89"/>
      <c r="AF242" s="86">
        <f t="shared" si="58"/>
        <v>0</v>
      </c>
      <c r="AG242" s="79"/>
      <c r="AH242" s="90"/>
      <c r="AI242" s="80">
        <f t="shared" si="59"/>
        <v>0</v>
      </c>
      <c r="AJ242" s="91">
        <f t="shared" si="60"/>
        <v>3</v>
      </c>
      <c r="AK242" s="29">
        <v>120190</v>
      </c>
      <c r="AL242" s="503">
        <v>416500</v>
      </c>
      <c r="AM242" s="358"/>
      <c r="AN242" s="368"/>
      <c r="AO242" s="6"/>
      <c r="AP242" s="40"/>
      <c r="AQ242" s="504"/>
      <c r="AR242" s="512"/>
      <c r="AS242" s="506">
        <f t="shared" si="61"/>
        <v>223739</v>
      </c>
      <c r="AT242" s="506">
        <f t="shared" si="62"/>
        <v>186548</v>
      </c>
      <c r="AU242" s="507">
        <v>186548</v>
      </c>
      <c r="AV242" s="508">
        <f t="shared" si="52"/>
        <v>559644</v>
      </c>
      <c r="AW242" s="890"/>
    </row>
    <row r="243" spans="1:49" ht="24" x14ac:dyDescent="0.2">
      <c r="A243" s="74">
        <v>211</v>
      </c>
      <c r="B243" s="228" t="s">
        <v>469</v>
      </c>
      <c r="C243" s="213" t="s">
        <v>470</v>
      </c>
      <c r="D243" s="213" t="s">
        <v>167</v>
      </c>
      <c r="E243" s="217" t="s">
        <v>38</v>
      </c>
      <c r="F243" s="75"/>
      <c r="G243" s="76"/>
      <c r="H243" s="77">
        <v>1</v>
      </c>
      <c r="I243" s="78">
        <f t="shared" si="63"/>
        <v>1</v>
      </c>
      <c r="J243" s="79"/>
      <c r="K243" s="77"/>
      <c r="L243" s="80">
        <f t="shared" si="53"/>
        <v>0</v>
      </c>
      <c r="M243" s="81"/>
      <c r="N243" s="221"/>
      <c r="O243" s="221"/>
      <c r="P243" s="82">
        <f t="shared" si="54"/>
        <v>0</v>
      </c>
      <c r="Q243" s="81"/>
      <c r="R243" s="221">
        <v>1</v>
      </c>
      <c r="S243" s="215">
        <f>SUM(Q243:R243)</f>
        <v>1</v>
      </c>
      <c r="T243" s="83">
        <f t="shared" si="55"/>
        <v>1</v>
      </c>
      <c r="U243" s="84"/>
      <c r="V243" s="85"/>
      <c r="W243" s="86">
        <f t="shared" si="56"/>
        <v>0</v>
      </c>
      <c r="X243" s="81"/>
      <c r="Y243" s="87"/>
      <c r="Z243" s="88">
        <f t="shared" si="57"/>
        <v>0</v>
      </c>
      <c r="AA243" s="75"/>
      <c r="AB243" s="76"/>
      <c r="AC243" s="89"/>
      <c r="AD243" s="79"/>
      <c r="AE243" s="89"/>
      <c r="AF243" s="86">
        <f t="shared" si="58"/>
        <v>0</v>
      </c>
      <c r="AG243" s="79"/>
      <c r="AH243" s="90"/>
      <c r="AI243" s="80">
        <f t="shared" si="59"/>
        <v>0</v>
      </c>
      <c r="AJ243" s="91">
        <f t="shared" si="60"/>
        <v>2</v>
      </c>
      <c r="AK243" s="29"/>
      <c r="AL243" s="514"/>
      <c r="AM243" s="358"/>
      <c r="AN243" s="359">
        <v>749700</v>
      </c>
      <c r="AO243" s="6"/>
      <c r="AP243" s="40"/>
      <c r="AQ243" s="517"/>
      <c r="AR243" s="510"/>
      <c r="AS243" s="506">
        <f t="shared" si="61"/>
        <v>749700</v>
      </c>
      <c r="AT243" s="506">
        <f t="shared" si="62"/>
        <v>749700</v>
      </c>
      <c r="AU243" s="507">
        <v>749700</v>
      </c>
      <c r="AV243" s="508">
        <f t="shared" si="52"/>
        <v>1499400</v>
      </c>
      <c r="AW243" s="890"/>
    </row>
    <row r="244" spans="1:49" ht="24" x14ac:dyDescent="0.2">
      <c r="A244" s="74">
        <v>212</v>
      </c>
      <c r="B244" s="228" t="s">
        <v>471</v>
      </c>
      <c r="C244" s="213" t="s">
        <v>472</v>
      </c>
      <c r="D244" s="213" t="s">
        <v>167</v>
      </c>
      <c r="E244" s="217" t="s">
        <v>38</v>
      </c>
      <c r="F244" s="75"/>
      <c r="G244" s="76"/>
      <c r="H244" s="77">
        <v>1</v>
      </c>
      <c r="I244" s="78">
        <f t="shared" si="63"/>
        <v>1</v>
      </c>
      <c r="J244" s="79"/>
      <c r="K244" s="77"/>
      <c r="L244" s="80">
        <f t="shared" si="53"/>
        <v>0</v>
      </c>
      <c r="M244" s="81"/>
      <c r="N244" s="221">
        <v>1</v>
      </c>
      <c r="O244" s="221">
        <f>SUM(M244:N244)</f>
        <v>1</v>
      </c>
      <c r="P244" s="82">
        <f t="shared" si="54"/>
        <v>1</v>
      </c>
      <c r="Q244" s="81"/>
      <c r="R244" s="221"/>
      <c r="S244" s="215"/>
      <c r="T244" s="83">
        <f t="shared" si="55"/>
        <v>0</v>
      </c>
      <c r="U244" s="84"/>
      <c r="V244" s="85">
        <v>1</v>
      </c>
      <c r="W244" s="86">
        <f t="shared" si="56"/>
        <v>1</v>
      </c>
      <c r="X244" s="81"/>
      <c r="Y244" s="87"/>
      <c r="Z244" s="88">
        <f t="shared" si="57"/>
        <v>0</v>
      </c>
      <c r="AA244" s="75">
        <v>1</v>
      </c>
      <c r="AB244" s="76">
        <v>1</v>
      </c>
      <c r="AC244" s="89">
        <f t="shared" si="64"/>
        <v>2</v>
      </c>
      <c r="AD244" s="79"/>
      <c r="AE244" s="89"/>
      <c r="AF244" s="86">
        <f t="shared" si="58"/>
        <v>2</v>
      </c>
      <c r="AG244" s="79">
        <v>1</v>
      </c>
      <c r="AH244" s="90"/>
      <c r="AI244" s="80">
        <f t="shared" si="59"/>
        <v>1</v>
      </c>
      <c r="AJ244" s="91">
        <f t="shared" si="60"/>
        <v>6</v>
      </c>
      <c r="AK244" s="29"/>
      <c r="AL244" s="514"/>
      <c r="AM244" s="358"/>
      <c r="AN244" s="359">
        <v>963900</v>
      </c>
      <c r="AO244" s="6"/>
      <c r="AP244" s="40"/>
      <c r="AQ244" s="509">
        <v>1022860.8</v>
      </c>
      <c r="AR244" s="510"/>
      <c r="AS244" s="506">
        <f t="shared" si="61"/>
        <v>992943</v>
      </c>
      <c r="AT244" s="506">
        <f t="shared" si="62"/>
        <v>992506</v>
      </c>
      <c r="AU244" s="511">
        <v>992943</v>
      </c>
      <c r="AV244" s="508">
        <f t="shared" si="52"/>
        <v>5957658</v>
      </c>
      <c r="AW244" s="890"/>
    </row>
    <row r="245" spans="1:49" ht="24" x14ac:dyDescent="0.2">
      <c r="A245" s="92">
        <v>213</v>
      </c>
      <c r="B245" s="228" t="s">
        <v>473</v>
      </c>
      <c r="C245" s="213" t="s">
        <v>474</v>
      </c>
      <c r="D245" s="213" t="s">
        <v>167</v>
      </c>
      <c r="E245" s="214" t="s">
        <v>38</v>
      </c>
      <c r="F245" s="75"/>
      <c r="G245" s="76"/>
      <c r="H245" s="77">
        <v>1</v>
      </c>
      <c r="I245" s="78">
        <f t="shared" si="63"/>
        <v>1</v>
      </c>
      <c r="J245" s="79"/>
      <c r="K245" s="77"/>
      <c r="L245" s="80">
        <f t="shared" si="53"/>
        <v>0</v>
      </c>
      <c r="M245" s="81"/>
      <c r="N245" s="221"/>
      <c r="O245" s="221"/>
      <c r="P245" s="82">
        <f t="shared" si="54"/>
        <v>0</v>
      </c>
      <c r="Q245" s="81">
        <v>2</v>
      </c>
      <c r="R245" s="221"/>
      <c r="S245" s="215">
        <f>SUM(Q245:R245)</f>
        <v>2</v>
      </c>
      <c r="T245" s="83">
        <f t="shared" si="55"/>
        <v>2</v>
      </c>
      <c r="U245" s="84"/>
      <c r="V245" s="85"/>
      <c r="W245" s="86">
        <f t="shared" si="56"/>
        <v>0</v>
      </c>
      <c r="X245" s="81"/>
      <c r="Y245" s="87"/>
      <c r="Z245" s="88">
        <f t="shared" si="57"/>
        <v>0</v>
      </c>
      <c r="AA245" s="75">
        <v>1</v>
      </c>
      <c r="AB245" s="76"/>
      <c r="AC245" s="89">
        <f t="shared" si="64"/>
        <v>1</v>
      </c>
      <c r="AD245" s="79"/>
      <c r="AE245" s="89"/>
      <c r="AF245" s="86">
        <f t="shared" si="58"/>
        <v>1</v>
      </c>
      <c r="AG245" s="79"/>
      <c r="AH245" s="90"/>
      <c r="AI245" s="80">
        <f t="shared" si="59"/>
        <v>0</v>
      </c>
      <c r="AJ245" s="91">
        <f t="shared" si="60"/>
        <v>4</v>
      </c>
      <c r="AK245" s="29"/>
      <c r="AL245" s="503"/>
      <c r="AM245" s="358"/>
      <c r="AN245" s="359">
        <v>2677500</v>
      </c>
      <c r="AO245" s="6"/>
      <c r="AP245" s="40"/>
      <c r="AQ245" s="504"/>
      <c r="AR245" s="505"/>
      <c r="AS245" s="506">
        <f t="shared" si="61"/>
        <v>2677500</v>
      </c>
      <c r="AT245" s="506">
        <f t="shared" si="62"/>
        <v>2677500</v>
      </c>
      <c r="AU245" s="511">
        <v>2677500</v>
      </c>
      <c r="AV245" s="508">
        <f t="shared" si="52"/>
        <v>10710000</v>
      </c>
      <c r="AW245" s="890"/>
    </row>
    <row r="246" spans="1:49" x14ac:dyDescent="0.2">
      <c r="A246" s="74">
        <v>214</v>
      </c>
      <c r="B246" s="228" t="s">
        <v>475</v>
      </c>
      <c r="C246" s="213" t="s">
        <v>476</v>
      </c>
      <c r="D246" s="213" t="s">
        <v>477</v>
      </c>
      <c r="E246" s="217" t="s">
        <v>38</v>
      </c>
      <c r="F246" s="75"/>
      <c r="G246" s="76"/>
      <c r="H246" s="77">
        <v>1</v>
      </c>
      <c r="I246" s="78">
        <f t="shared" si="63"/>
        <v>1</v>
      </c>
      <c r="J246" s="79"/>
      <c r="K246" s="77"/>
      <c r="L246" s="80">
        <f t="shared" si="53"/>
        <v>0</v>
      </c>
      <c r="M246" s="81"/>
      <c r="N246" s="221">
        <v>1</v>
      </c>
      <c r="O246" s="221">
        <f>SUM(M246:N246)</f>
        <v>1</v>
      </c>
      <c r="P246" s="82">
        <f t="shared" si="54"/>
        <v>1</v>
      </c>
      <c r="Q246" s="81"/>
      <c r="R246" s="221">
        <v>1</v>
      </c>
      <c r="S246" s="215">
        <f>SUM(Q246:R246)</f>
        <v>1</v>
      </c>
      <c r="T246" s="83">
        <f t="shared" si="55"/>
        <v>1</v>
      </c>
      <c r="U246" s="84"/>
      <c r="V246" s="85"/>
      <c r="W246" s="86">
        <f t="shared" si="56"/>
        <v>0</v>
      </c>
      <c r="X246" s="81"/>
      <c r="Y246" s="87"/>
      <c r="Z246" s="88">
        <f t="shared" si="57"/>
        <v>0</v>
      </c>
      <c r="AA246" s="75"/>
      <c r="AB246" s="76"/>
      <c r="AC246" s="89"/>
      <c r="AD246" s="79"/>
      <c r="AE246" s="89"/>
      <c r="AF246" s="86">
        <f t="shared" si="58"/>
        <v>0</v>
      </c>
      <c r="AG246" s="79">
        <v>1</v>
      </c>
      <c r="AH246" s="90">
        <v>1</v>
      </c>
      <c r="AI246" s="80">
        <f t="shared" si="59"/>
        <v>2</v>
      </c>
      <c r="AJ246" s="91">
        <f t="shared" si="60"/>
        <v>5</v>
      </c>
      <c r="AK246" s="29"/>
      <c r="AL246" s="503"/>
      <c r="AM246" s="358"/>
      <c r="AN246" s="359">
        <v>749700</v>
      </c>
      <c r="AO246" s="6"/>
      <c r="AP246" s="40"/>
      <c r="AQ246" s="509">
        <v>655680</v>
      </c>
      <c r="AR246" s="505"/>
      <c r="AS246" s="506">
        <f t="shared" si="61"/>
        <v>701116</v>
      </c>
      <c r="AT246" s="506">
        <f t="shared" si="62"/>
        <v>699545</v>
      </c>
      <c r="AU246" s="511">
        <v>701116</v>
      </c>
      <c r="AV246" s="508">
        <f t="shared" si="52"/>
        <v>3505580</v>
      </c>
      <c r="AW246" s="890"/>
    </row>
    <row r="247" spans="1:49" x14ac:dyDescent="0.2">
      <c r="A247" s="74">
        <v>215</v>
      </c>
      <c r="B247" s="228" t="s">
        <v>478</v>
      </c>
      <c r="C247" s="213" t="s">
        <v>479</v>
      </c>
      <c r="D247" s="213" t="s">
        <v>113</v>
      </c>
      <c r="E247" s="217" t="s">
        <v>38</v>
      </c>
      <c r="F247" s="75"/>
      <c r="G247" s="76"/>
      <c r="H247" s="77">
        <v>1</v>
      </c>
      <c r="I247" s="78">
        <f t="shared" si="63"/>
        <v>1</v>
      </c>
      <c r="J247" s="79"/>
      <c r="K247" s="77"/>
      <c r="L247" s="80">
        <f t="shared" si="53"/>
        <v>0</v>
      </c>
      <c r="M247" s="81"/>
      <c r="N247" s="221">
        <v>1</v>
      </c>
      <c r="O247" s="221">
        <f>SUM(M247:N247)</f>
        <v>1</v>
      </c>
      <c r="P247" s="82">
        <f t="shared" si="54"/>
        <v>1</v>
      </c>
      <c r="Q247" s="81"/>
      <c r="R247" s="221">
        <v>1</v>
      </c>
      <c r="S247" s="215">
        <f>SUM(Q247:R247)</f>
        <v>1</v>
      </c>
      <c r="T247" s="83">
        <f t="shared" si="55"/>
        <v>1</v>
      </c>
      <c r="U247" s="84"/>
      <c r="V247" s="85"/>
      <c r="W247" s="86">
        <f t="shared" si="56"/>
        <v>0</v>
      </c>
      <c r="X247" s="81"/>
      <c r="Y247" s="87"/>
      <c r="Z247" s="88">
        <f t="shared" si="57"/>
        <v>0</v>
      </c>
      <c r="AA247" s="75"/>
      <c r="AB247" s="76"/>
      <c r="AC247" s="89"/>
      <c r="AD247" s="79"/>
      <c r="AE247" s="89"/>
      <c r="AF247" s="86">
        <f t="shared" si="58"/>
        <v>0</v>
      </c>
      <c r="AG247" s="79">
        <v>1</v>
      </c>
      <c r="AH247" s="90">
        <v>1</v>
      </c>
      <c r="AI247" s="80">
        <f t="shared" si="59"/>
        <v>2</v>
      </c>
      <c r="AJ247" s="91">
        <f t="shared" si="60"/>
        <v>5</v>
      </c>
      <c r="AK247" s="29">
        <v>1550570</v>
      </c>
      <c r="AL247" s="503"/>
      <c r="AM247" s="358"/>
      <c r="AN247" s="359">
        <v>2264570</v>
      </c>
      <c r="AO247" s="6"/>
      <c r="AP247" s="40"/>
      <c r="AQ247" s="509">
        <v>2258817.6</v>
      </c>
      <c r="AR247" s="512">
        <v>2315356.4500000002</v>
      </c>
      <c r="AS247" s="506">
        <f t="shared" si="61"/>
        <v>2070113</v>
      </c>
      <c r="AT247" s="506">
        <f t="shared" si="62"/>
        <v>2039653</v>
      </c>
      <c r="AU247" s="511">
        <v>2070113</v>
      </c>
      <c r="AV247" s="508">
        <f t="shared" si="52"/>
        <v>10350565</v>
      </c>
      <c r="AW247" s="890"/>
    </row>
    <row r="248" spans="1:49" ht="24" x14ac:dyDescent="0.2">
      <c r="A248" s="92">
        <v>216</v>
      </c>
      <c r="B248" s="228" t="s">
        <v>480</v>
      </c>
      <c r="C248" s="213" t="s">
        <v>481</v>
      </c>
      <c r="D248" s="213" t="s">
        <v>113</v>
      </c>
      <c r="E248" s="217" t="s">
        <v>38</v>
      </c>
      <c r="F248" s="75"/>
      <c r="G248" s="76"/>
      <c r="H248" s="77">
        <v>1</v>
      </c>
      <c r="I248" s="78">
        <f t="shared" si="63"/>
        <v>1</v>
      </c>
      <c r="J248" s="79"/>
      <c r="K248" s="77"/>
      <c r="L248" s="80">
        <f t="shared" si="53"/>
        <v>0</v>
      </c>
      <c r="M248" s="81">
        <v>1</v>
      </c>
      <c r="N248" s="221"/>
      <c r="O248" s="221">
        <f>SUM(M248:N248)</f>
        <v>1</v>
      </c>
      <c r="P248" s="82">
        <f t="shared" si="54"/>
        <v>1</v>
      </c>
      <c r="Q248" s="81">
        <v>1</v>
      </c>
      <c r="R248" s="221">
        <v>1</v>
      </c>
      <c r="S248" s="215">
        <f>SUM(Q248:R248)</f>
        <v>2</v>
      </c>
      <c r="T248" s="83">
        <f t="shared" si="55"/>
        <v>2</v>
      </c>
      <c r="U248" s="84"/>
      <c r="V248" s="85"/>
      <c r="W248" s="86">
        <f t="shared" si="56"/>
        <v>0</v>
      </c>
      <c r="X248" s="81"/>
      <c r="Y248" s="87"/>
      <c r="Z248" s="88">
        <f t="shared" si="57"/>
        <v>0</v>
      </c>
      <c r="AA248" s="75">
        <v>1</v>
      </c>
      <c r="AB248" s="76"/>
      <c r="AC248" s="89">
        <f t="shared" si="64"/>
        <v>1</v>
      </c>
      <c r="AD248" s="79"/>
      <c r="AE248" s="89"/>
      <c r="AF248" s="86">
        <f t="shared" si="58"/>
        <v>1</v>
      </c>
      <c r="AG248" s="79"/>
      <c r="AH248" s="90"/>
      <c r="AI248" s="80">
        <f t="shared" si="59"/>
        <v>0</v>
      </c>
      <c r="AJ248" s="91">
        <f t="shared" si="60"/>
        <v>5</v>
      </c>
      <c r="AK248" s="29"/>
      <c r="AL248" s="514"/>
      <c r="AM248" s="358"/>
      <c r="AN248" s="359">
        <v>2356200</v>
      </c>
      <c r="AO248" s="6"/>
      <c r="AP248" s="40"/>
      <c r="AQ248" s="517"/>
      <c r="AR248" s="510"/>
      <c r="AS248" s="506">
        <f t="shared" si="61"/>
        <v>2356200</v>
      </c>
      <c r="AT248" s="506">
        <f t="shared" si="62"/>
        <v>2356200</v>
      </c>
      <c r="AU248" s="511">
        <v>2356200</v>
      </c>
      <c r="AV248" s="508">
        <f t="shared" si="52"/>
        <v>11781000</v>
      </c>
      <c r="AW248" s="890"/>
    </row>
    <row r="249" spans="1:49" x14ac:dyDescent="0.2">
      <c r="A249" s="74">
        <v>217</v>
      </c>
      <c r="B249" s="228" t="s">
        <v>482</v>
      </c>
      <c r="C249" s="213" t="s">
        <v>483</v>
      </c>
      <c r="D249" s="213" t="s">
        <v>484</v>
      </c>
      <c r="E249" s="217" t="s">
        <v>30</v>
      </c>
      <c r="F249" s="75"/>
      <c r="G249" s="76"/>
      <c r="H249" s="77"/>
      <c r="I249" s="78">
        <f t="shared" si="63"/>
        <v>0</v>
      </c>
      <c r="J249" s="79"/>
      <c r="K249" s="77"/>
      <c r="L249" s="80">
        <f t="shared" si="53"/>
        <v>0</v>
      </c>
      <c r="M249" s="81"/>
      <c r="N249" s="221"/>
      <c r="O249" s="221"/>
      <c r="P249" s="82">
        <f t="shared" si="54"/>
        <v>0</v>
      </c>
      <c r="Q249" s="81"/>
      <c r="R249" s="221">
        <v>1</v>
      </c>
      <c r="S249" s="215">
        <f>SUM(Q249:R249)</f>
        <v>1</v>
      </c>
      <c r="T249" s="83">
        <f t="shared" si="55"/>
        <v>1</v>
      </c>
      <c r="U249" s="84"/>
      <c r="V249" s="85"/>
      <c r="W249" s="86">
        <f t="shared" si="56"/>
        <v>0</v>
      </c>
      <c r="X249" s="81"/>
      <c r="Y249" s="87"/>
      <c r="Z249" s="88">
        <f t="shared" si="57"/>
        <v>0</v>
      </c>
      <c r="AA249" s="75"/>
      <c r="AB249" s="76"/>
      <c r="AC249" s="89"/>
      <c r="AD249" s="79"/>
      <c r="AE249" s="89"/>
      <c r="AF249" s="86">
        <f t="shared" si="58"/>
        <v>0</v>
      </c>
      <c r="AG249" s="79"/>
      <c r="AH249" s="90"/>
      <c r="AI249" s="80">
        <f t="shared" si="59"/>
        <v>0</v>
      </c>
      <c r="AJ249" s="91">
        <f t="shared" si="60"/>
        <v>1</v>
      </c>
      <c r="AK249" s="29"/>
      <c r="AL249" s="514"/>
      <c r="AM249" s="358"/>
      <c r="AN249" s="368"/>
      <c r="AO249" s="6"/>
      <c r="AP249" s="40"/>
      <c r="AQ249" s="509">
        <v>739825.6</v>
      </c>
      <c r="AR249" s="512"/>
      <c r="AS249" s="506">
        <f t="shared" si="61"/>
        <v>739826</v>
      </c>
      <c r="AT249" s="506">
        <f t="shared" si="62"/>
        <v>739826</v>
      </c>
      <c r="AU249" s="511">
        <v>739826</v>
      </c>
      <c r="AV249" s="508">
        <f t="shared" si="52"/>
        <v>739826</v>
      </c>
      <c r="AW249" s="890"/>
    </row>
    <row r="250" spans="1:49" x14ac:dyDescent="0.2">
      <c r="A250" s="74">
        <v>218</v>
      </c>
      <c r="B250" s="228" t="s">
        <v>485</v>
      </c>
      <c r="C250" s="213" t="s">
        <v>129</v>
      </c>
      <c r="D250" s="213" t="s">
        <v>113</v>
      </c>
      <c r="E250" s="214" t="s">
        <v>38</v>
      </c>
      <c r="F250" s="75"/>
      <c r="G250" s="76"/>
      <c r="H250" s="77">
        <v>1</v>
      </c>
      <c r="I250" s="78">
        <f t="shared" si="63"/>
        <v>1</v>
      </c>
      <c r="J250" s="79"/>
      <c r="K250" s="77"/>
      <c r="L250" s="80">
        <f t="shared" si="53"/>
        <v>0</v>
      </c>
      <c r="M250" s="81"/>
      <c r="N250" s="221"/>
      <c r="O250" s="221"/>
      <c r="P250" s="82">
        <f t="shared" si="54"/>
        <v>0</v>
      </c>
      <c r="Q250" s="81"/>
      <c r="R250" s="221"/>
      <c r="S250" s="215"/>
      <c r="T250" s="83">
        <f t="shared" si="55"/>
        <v>0</v>
      </c>
      <c r="U250" s="84"/>
      <c r="V250" s="85"/>
      <c r="W250" s="86">
        <f t="shared" si="56"/>
        <v>0</v>
      </c>
      <c r="X250" s="81"/>
      <c r="Y250" s="87"/>
      <c r="Z250" s="88">
        <f t="shared" si="57"/>
        <v>0</v>
      </c>
      <c r="AA250" s="75"/>
      <c r="AB250" s="76"/>
      <c r="AC250" s="89"/>
      <c r="AD250" s="79"/>
      <c r="AE250" s="89"/>
      <c r="AF250" s="86">
        <f t="shared" si="58"/>
        <v>0</v>
      </c>
      <c r="AG250" s="79"/>
      <c r="AH250" s="90"/>
      <c r="AI250" s="80">
        <f t="shared" si="59"/>
        <v>0</v>
      </c>
      <c r="AJ250" s="91">
        <f t="shared" si="60"/>
        <v>1</v>
      </c>
      <c r="AK250" s="29"/>
      <c r="AL250" s="514"/>
      <c r="AM250" s="358"/>
      <c r="AN250" s="368"/>
      <c r="AO250" s="6"/>
      <c r="AP250" s="40"/>
      <c r="AQ250" s="504"/>
      <c r="AR250" s="512">
        <v>1394405.81</v>
      </c>
      <c r="AS250" s="506">
        <f t="shared" si="61"/>
        <v>1394406</v>
      </c>
      <c r="AT250" s="506">
        <f t="shared" si="62"/>
        <v>1394406</v>
      </c>
      <c r="AU250" s="511">
        <v>1394406</v>
      </c>
      <c r="AV250" s="508">
        <f t="shared" si="52"/>
        <v>1394406</v>
      </c>
      <c r="AW250" s="890"/>
    </row>
    <row r="251" spans="1:49" x14ac:dyDescent="0.2">
      <c r="A251" s="92">
        <v>219</v>
      </c>
      <c r="B251" s="228" t="s">
        <v>486</v>
      </c>
      <c r="C251" s="213" t="s">
        <v>487</v>
      </c>
      <c r="D251" s="213" t="s">
        <v>196</v>
      </c>
      <c r="E251" s="217" t="s">
        <v>38</v>
      </c>
      <c r="F251" s="75"/>
      <c r="G251" s="76"/>
      <c r="H251" s="77">
        <v>1</v>
      </c>
      <c r="I251" s="78">
        <f t="shared" si="63"/>
        <v>1</v>
      </c>
      <c r="J251" s="79"/>
      <c r="K251" s="77"/>
      <c r="L251" s="80">
        <f t="shared" si="53"/>
        <v>0</v>
      </c>
      <c r="M251" s="81"/>
      <c r="N251" s="221">
        <v>1</v>
      </c>
      <c r="O251" s="221">
        <f>SUM(M251:N251)</f>
        <v>1</v>
      </c>
      <c r="P251" s="82">
        <f t="shared" si="54"/>
        <v>1</v>
      </c>
      <c r="Q251" s="81"/>
      <c r="R251" s="221">
        <v>1</v>
      </c>
      <c r="S251" s="215">
        <f>SUM(Q251:R251)</f>
        <v>1</v>
      </c>
      <c r="T251" s="83">
        <f t="shared" si="55"/>
        <v>1</v>
      </c>
      <c r="U251" s="84"/>
      <c r="V251" s="85"/>
      <c r="W251" s="86">
        <f t="shared" si="56"/>
        <v>0</v>
      </c>
      <c r="X251" s="81"/>
      <c r="Y251" s="87"/>
      <c r="Z251" s="88">
        <f t="shared" si="57"/>
        <v>0</v>
      </c>
      <c r="AA251" s="75"/>
      <c r="AB251" s="76"/>
      <c r="AC251" s="89"/>
      <c r="AD251" s="79"/>
      <c r="AE251" s="89"/>
      <c r="AF251" s="86">
        <f t="shared" si="58"/>
        <v>0</v>
      </c>
      <c r="AG251" s="79"/>
      <c r="AH251" s="90"/>
      <c r="AI251" s="80">
        <f t="shared" si="59"/>
        <v>0</v>
      </c>
      <c r="AJ251" s="91">
        <f t="shared" si="60"/>
        <v>3</v>
      </c>
      <c r="AK251" s="29">
        <v>565201</v>
      </c>
      <c r="AL251" s="514"/>
      <c r="AM251" s="358"/>
      <c r="AN251" s="359">
        <v>825860</v>
      </c>
      <c r="AO251" s="6"/>
      <c r="AP251" s="40"/>
      <c r="AQ251" s="509">
        <v>917952</v>
      </c>
      <c r="AR251" s="510"/>
      <c r="AS251" s="506">
        <f t="shared" si="61"/>
        <v>753893</v>
      </c>
      <c r="AT251" s="506">
        <f t="shared" si="62"/>
        <v>737187</v>
      </c>
      <c r="AU251" s="511">
        <v>753893</v>
      </c>
      <c r="AV251" s="508">
        <f t="shared" si="52"/>
        <v>2261679</v>
      </c>
      <c r="AW251" s="890"/>
    </row>
    <row r="252" spans="1:49" x14ac:dyDescent="0.2">
      <c r="A252" s="74">
        <v>220</v>
      </c>
      <c r="B252" s="228" t="s">
        <v>488</v>
      </c>
      <c r="C252" s="213" t="s">
        <v>489</v>
      </c>
      <c r="D252" s="213" t="s">
        <v>81</v>
      </c>
      <c r="E252" s="217" t="s">
        <v>38</v>
      </c>
      <c r="F252" s="75"/>
      <c r="G252" s="76"/>
      <c r="H252" s="77">
        <v>1</v>
      </c>
      <c r="I252" s="78">
        <f t="shared" si="63"/>
        <v>1</v>
      </c>
      <c r="J252" s="79"/>
      <c r="K252" s="77"/>
      <c r="L252" s="80">
        <f t="shared" si="53"/>
        <v>0</v>
      </c>
      <c r="M252" s="81"/>
      <c r="N252" s="221"/>
      <c r="O252" s="221"/>
      <c r="P252" s="82">
        <f t="shared" si="54"/>
        <v>0</v>
      </c>
      <c r="Q252" s="81"/>
      <c r="R252" s="221"/>
      <c r="S252" s="215"/>
      <c r="T252" s="83">
        <f t="shared" si="55"/>
        <v>0</v>
      </c>
      <c r="U252" s="84"/>
      <c r="V252" s="85"/>
      <c r="W252" s="86">
        <f t="shared" si="56"/>
        <v>0</v>
      </c>
      <c r="X252" s="81"/>
      <c r="Y252" s="87"/>
      <c r="Z252" s="88">
        <f t="shared" si="57"/>
        <v>0</v>
      </c>
      <c r="AA252" s="75"/>
      <c r="AB252" s="76"/>
      <c r="AC252" s="89"/>
      <c r="AD252" s="79"/>
      <c r="AE252" s="89"/>
      <c r="AF252" s="86">
        <f t="shared" si="58"/>
        <v>0</v>
      </c>
      <c r="AG252" s="79"/>
      <c r="AH252" s="90">
        <v>1</v>
      </c>
      <c r="AI252" s="80">
        <f t="shared" si="59"/>
        <v>1</v>
      </c>
      <c r="AJ252" s="91">
        <f t="shared" si="60"/>
        <v>2</v>
      </c>
      <c r="AK252" s="29">
        <v>253470</v>
      </c>
      <c r="AL252" s="514"/>
      <c r="AM252" s="364"/>
      <c r="AN252" s="359">
        <v>370090</v>
      </c>
      <c r="AO252" s="6"/>
      <c r="AP252" s="40"/>
      <c r="AQ252" s="509">
        <v>389036.79999999999</v>
      </c>
      <c r="AR252" s="510"/>
      <c r="AS252" s="506">
        <f t="shared" si="61"/>
        <v>331697</v>
      </c>
      <c r="AT252" s="506">
        <f t="shared" si="62"/>
        <v>325460</v>
      </c>
      <c r="AU252" s="511">
        <v>331697</v>
      </c>
      <c r="AV252" s="508">
        <f t="shared" si="52"/>
        <v>663394</v>
      </c>
      <c r="AW252" s="890"/>
    </row>
    <row r="253" spans="1:49" x14ac:dyDescent="0.2">
      <c r="A253" s="74">
        <v>221</v>
      </c>
      <c r="B253" s="228" t="s">
        <v>490</v>
      </c>
      <c r="C253" s="213" t="s">
        <v>491</v>
      </c>
      <c r="D253" s="213" t="s">
        <v>37</v>
      </c>
      <c r="E253" s="217" t="s">
        <v>38</v>
      </c>
      <c r="F253" s="75"/>
      <c r="G253" s="76"/>
      <c r="H253" s="77">
        <v>1</v>
      </c>
      <c r="I253" s="78">
        <f t="shared" si="63"/>
        <v>1</v>
      </c>
      <c r="J253" s="79"/>
      <c r="K253" s="77"/>
      <c r="L253" s="80">
        <f t="shared" si="53"/>
        <v>0</v>
      </c>
      <c r="M253" s="81"/>
      <c r="N253" s="221"/>
      <c r="O253" s="221"/>
      <c r="P253" s="82">
        <f t="shared" si="54"/>
        <v>0</v>
      </c>
      <c r="Q253" s="81"/>
      <c r="R253" s="221">
        <v>1</v>
      </c>
      <c r="S253" s="215">
        <f>SUM(Q253:R253)</f>
        <v>1</v>
      </c>
      <c r="T253" s="83">
        <f t="shared" si="55"/>
        <v>1</v>
      </c>
      <c r="U253" s="84"/>
      <c r="V253" s="85">
        <v>1</v>
      </c>
      <c r="W253" s="86">
        <f t="shared" si="56"/>
        <v>1</v>
      </c>
      <c r="X253" s="81"/>
      <c r="Y253" s="87"/>
      <c r="Z253" s="88">
        <f t="shared" si="57"/>
        <v>0</v>
      </c>
      <c r="AA253" s="75"/>
      <c r="AB253" s="76"/>
      <c r="AC253" s="89"/>
      <c r="AD253" s="79"/>
      <c r="AE253" s="89"/>
      <c r="AF253" s="86">
        <f t="shared" si="58"/>
        <v>0</v>
      </c>
      <c r="AG253" s="79"/>
      <c r="AH253" s="90"/>
      <c r="AI253" s="80">
        <f t="shared" si="59"/>
        <v>0</v>
      </c>
      <c r="AJ253" s="91">
        <f t="shared" si="60"/>
        <v>3</v>
      </c>
      <c r="AK253" s="37">
        <v>623560</v>
      </c>
      <c r="AL253" s="514"/>
      <c r="AM253" s="358"/>
      <c r="AN253" s="359">
        <v>911540</v>
      </c>
      <c r="AO253" s="6"/>
      <c r="AP253" s="40"/>
      <c r="AQ253" s="509">
        <v>1041438.4</v>
      </c>
      <c r="AR253" s="512">
        <v>1242974.32</v>
      </c>
      <c r="AS253" s="506">
        <f t="shared" si="61"/>
        <v>926163</v>
      </c>
      <c r="AT253" s="506">
        <f t="shared" si="62"/>
        <v>895762</v>
      </c>
      <c r="AU253" s="511">
        <v>926163</v>
      </c>
      <c r="AV253" s="508">
        <f t="shared" si="52"/>
        <v>2778489</v>
      </c>
      <c r="AW253" s="890"/>
    </row>
    <row r="254" spans="1:49" x14ac:dyDescent="0.2">
      <c r="A254" s="92">
        <v>222</v>
      </c>
      <c r="B254" s="228" t="s">
        <v>492</v>
      </c>
      <c r="C254" s="213" t="s">
        <v>493</v>
      </c>
      <c r="D254" s="213" t="s">
        <v>167</v>
      </c>
      <c r="E254" s="214" t="s">
        <v>38</v>
      </c>
      <c r="F254" s="75"/>
      <c r="G254" s="76"/>
      <c r="H254" s="77">
        <v>1</v>
      </c>
      <c r="I254" s="78">
        <f t="shared" si="63"/>
        <v>1</v>
      </c>
      <c r="J254" s="79"/>
      <c r="K254" s="77"/>
      <c r="L254" s="80">
        <f t="shared" si="53"/>
        <v>0</v>
      </c>
      <c r="M254" s="81"/>
      <c r="N254" s="221">
        <v>1</v>
      </c>
      <c r="O254" s="221">
        <f>SUM(M254:N254)</f>
        <v>1</v>
      </c>
      <c r="P254" s="82">
        <f t="shared" si="54"/>
        <v>1</v>
      </c>
      <c r="Q254" s="81"/>
      <c r="R254" s="221"/>
      <c r="S254" s="215"/>
      <c r="T254" s="83">
        <f t="shared" si="55"/>
        <v>0</v>
      </c>
      <c r="U254" s="84"/>
      <c r="V254" s="85"/>
      <c r="W254" s="86">
        <f t="shared" si="56"/>
        <v>0</v>
      </c>
      <c r="X254" s="81"/>
      <c r="Y254" s="87"/>
      <c r="Z254" s="88">
        <f t="shared" si="57"/>
        <v>0</v>
      </c>
      <c r="AA254" s="75"/>
      <c r="AB254" s="76"/>
      <c r="AC254" s="89"/>
      <c r="AD254" s="79"/>
      <c r="AE254" s="89"/>
      <c r="AF254" s="86">
        <f t="shared" si="58"/>
        <v>0</v>
      </c>
      <c r="AG254" s="79"/>
      <c r="AH254" s="90"/>
      <c r="AI254" s="80">
        <f t="shared" si="59"/>
        <v>0</v>
      </c>
      <c r="AJ254" s="91">
        <f t="shared" si="60"/>
        <v>2</v>
      </c>
      <c r="AK254" s="29"/>
      <c r="AL254" s="503"/>
      <c r="AM254" s="358"/>
      <c r="AN254" s="359">
        <v>856800</v>
      </c>
      <c r="AO254" s="6"/>
      <c r="AP254" s="40"/>
      <c r="AQ254" s="504"/>
      <c r="AR254" s="505"/>
      <c r="AS254" s="506">
        <f t="shared" si="61"/>
        <v>856800</v>
      </c>
      <c r="AT254" s="506">
        <f t="shared" si="62"/>
        <v>856800</v>
      </c>
      <c r="AU254" s="511">
        <v>856800</v>
      </c>
      <c r="AV254" s="508">
        <f t="shared" si="52"/>
        <v>1713600</v>
      </c>
      <c r="AW254" s="890"/>
    </row>
    <row r="255" spans="1:49" ht="24" x14ac:dyDescent="0.2">
      <c r="A255" s="74">
        <v>223</v>
      </c>
      <c r="B255" s="228" t="s">
        <v>494</v>
      </c>
      <c r="C255" s="213" t="s">
        <v>495</v>
      </c>
      <c r="D255" s="213" t="s">
        <v>496</v>
      </c>
      <c r="E255" s="217" t="s">
        <v>30</v>
      </c>
      <c r="F255" s="75"/>
      <c r="G255" s="76"/>
      <c r="H255" s="77">
        <v>1</v>
      </c>
      <c r="I255" s="78">
        <f t="shared" si="63"/>
        <v>1</v>
      </c>
      <c r="J255" s="79"/>
      <c r="K255" s="77"/>
      <c r="L255" s="80">
        <f t="shared" si="53"/>
        <v>0</v>
      </c>
      <c r="M255" s="81"/>
      <c r="N255" s="221">
        <v>1</v>
      </c>
      <c r="O255" s="221">
        <f>SUM(M255:N255)</f>
        <v>1</v>
      </c>
      <c r="P255" s="82">
        <f t="shared" si="54"/>
        <v>1</v>
      </c>
      <c r="Q255" s="81">
        <v>1</v>
      </c>
      <c r="R255" s="221">
        <v>2</v>
      </c>
      <c r="S255" s="215">
        <f>SUM(Q255:R255)</f>
        <v>3</v>
      </c>
      <c r="T255" s="83">
        <f t="shared" si="55"/>
        <v>3</v>
      </c>
      <c r="U255" s="84"/>
      <c r="V255" s="85">
        <v>1</v>
      </c>
      <c r="W255" s="86">
        <f t="shared" si="56"/>
        <v>1</v>
      </c>
      <c r="X255" s="81"/>
      <c r="Y255" s="87"/>
      <c r="Z255" s="88">
        <f t="shared" si="57"/>
        <v>0</v>
      </c>
      <c r="AA255" s="75"/>
      <c r="AB255" s="76"/>
      <c r="AC255" s="89"/>
      <c r="AD255" s="79"/>
      <c r="AE255" s="89"/>
      <c r="AF255" s="86">
        <f t="shared" si="58"/>
        <v>0</v>
      </c>
      <c r="AG255" s="79"/>
      <c r="AH255" s="90"/>
      <c r="AI255" s="80">
        <f t="shared" si="59"/>
        <v>0</v>
      </c>
      <c r="AJ255" s="91">
        <f t="shared" si="60"/>
        <v>6</v>
      </c>
      <c r="AK255" s="29">
        <v>604520</v>
      </c>
      <c r="AL255" s="503">
        <v>1642200</v>
      </c>
      <c r="AM255" s="358"/>
      <c r="AN255" s="359">
        <v>882980</v>
      </c>
      <c r="AO255" s="6"/>
      <c r="AP255" s="40"/>
      <c r="AQ255" s="509">
        <v>1140883.2</v>
      </c>
      <c r="AR255" s="512">
        <v>1582304.46</v>
      </c>
      <c r="AS255" s="506">
        <f t="shared" si="61"/>
        <v>1096134</v>
      </c>
      <c r="AT255" s="506">
        <f t="shared" si="62"/>
        <v>1019539</v>
      </c>
      <c r="AU255" s="507">
        <v>1019539</v>
      </c>
      <c r="AV255" s="508">
        <f t="shared" si="52"/>
        <v>6117234</v>
      </c>
      <c r="AW255" s="890"/>
    </row>
    <row r="256" spans="1:49" ht="24" x14ac:dyDescent="0.2">
      <c r="A256" s="74">
        <v>224</v>
      </c>
      <c r="B256" s="228" t="s">
        <v>497</v>
      </c>
      <c r="C256" s="213" t="s">
        <v>212</v>
      </c>
      <c r="D256" s="213" t="s">
        <v>167</v>
      </c>
      <c r="E256" s="217" t="s">
        <v>38</v>
      </c>
      <c r="F256" s="75"/>
      <c r="G256" s="76"/>
      <c r="H256" s="77">
        <v>1</v>
      </c>
      <c r="I256" s="78">
        <f t="shared" si="63"/>
        <v>1</v>
      </c>
      <c r="J256" s="79"/>
      <c r="K256" s="77"/>
      <c r="L256" s="80">
        <f t="shared" si="53"/>
        <v>0</v>
      </c>
      <c r="M256" s="81"/>
      <c r="N256" s="221"/>
      <c r="O256" s="221"/>
      <c r="P256" s="82">
        <f t="shared" si="54"/>
        <v>0</v>
      </c>
      <c r="Q256" s="81">
        <v>1</v>
      </c>
      <c r="R256" s="221"/>
      <c r="S256" s="215">
        <f>SUM(Q256:R256)</f>
        <v>1</v>
      </c>
      <c r="T256" s="83">
        <f t="shared" si="55"/>
        <v>1</v>
      </c>
      <c r="U256" s="84"/>
      <c r="V256" s="85"/>
      <c r="W256" s="86">
        <f t="shared" si="56"/>
        <v>0</v>
      </c>
      <c r="X256" s="81"/>
      <c r="Y256" s="87"/>
      <c r="Z256" s="88">
        <f t="shared" si="57"/>
        <v>0</v>
      </c>
      <c r="AA256" s="75"/>
      <c r="AB256" s="76"/>
      <c r="AC256" s="89"/>
      <c r="AD256" s="79"/>
      <c r="AE256" s="89"/>
      <c r="AF256" s="86">
        <f t="shared" si="58"/>
        <v>0</v>
      </c>
      <c r="AG256" s="79"/>
      <c r="AH256" s="90"/>
      <c r="AI256" s="80">
        <f t="shared" si="59"/>
        <v>0</v>
      </c>
      <c r="AJ256" s="91">
        <f t="shared" si="60"/>
        <v>2</v>
      </c>
      <c r="AK256" s="29"/>
      <c r="AL256" s="514"/>
      <c r="AM256" s="358"/>
      <c r="AN256" s="359">
        <v>749700</v>
      </c>
      <c r="AO256" s="6"/>
      <c r="AP256" s="40"/>
      <c r="AQ256" s="517"/>
      <c r="AR256" s="510"/>
      <c r="AS256" s="506">
        <f t="shared" si="61"/>
        <v>749700</v>
      </c>
      <c r="AT256" s="506">
        <f t="shared" si="62"/>
        <v>749700</v>
      </c>
      <c r="AU256" s="507">
        <v>749700</v>
      </c>
      <c r="AV256" s="508">
        <f t="shared" si="52"/>
        <v>1499400</v>
      </c>
      <c r="AW256" s="890"/>
    </row>
    <row r="257" spans="1:49" x14ac:dyDescent="0.2">
      <c r="A257" s="92">
        <v>225</v>
      </c>
      <c r="B257" s="228" t="s">
        <v>498</v>
      </c>
      <c r="C257" s="213" t="s">
        <v>499</v>
      </c>
      <c r="D257" s="213" t="s">
        <v>81</v>
      </c>
      <c r="E257" s="217" t="s">
        <v>38</v>
      </c>
      <c r="F257" s="75"/>
      <c r="G257" s="76"/>
      <c r="H257" s="77"/>
      <c r="I257" s="78">
        <f t="shared" si="63"/>
        <v>0</v>
      </c>
      <c r="J257" s="79"/>
      <c r="K257" s="77"/>
      <c r="L257" s="80">
        <f t="shared" si="53"/>
        <v>0</v>
      </c>
      <c r="M257" s="81"/>
      <c r="N257" s="221"/>
      <c r="O257" s="221"/>
      <c r="P257" s="82">
        <f t="shared" si="54"/>
        <v>0</v>
      </c>
      <c r="Q257" s="81"/>
      <c r="R257" s="221"/>
      <c r="S257" s="215"/>
      <c r="T257" s="83">
        <f t="shared" si="55"/>
        <v>0</v>
      </c>
      <c r="U257" s="84"/>
      <c r="V257" s="85"/>
      <c r="W257" s="86">
        <f t="shared" si="56"/>
        <v>0</v>
      </c>
      <c r="X257" s="81"/>
      <c r="Y257" s="87"/>
      <c r="Z257" s="88">
        <f t="shared" si="57"/>
        <v>0</v>
      </c>
      <c r="AA257" s="75"/>
      <c r="AB257" s="76"/>
      <c r="AC257" s="89"/>
      <c r="AD257" s="79"/>
      <c r="AE257" s="89"/>
      <c r="AF257" s="86">
        <f t="shared" si="58"/>
        <v>0</v>
      </c>
      <c r="AG257" s="79"/>
      <c r="AH257" s="90">
        <v>1</v>
      </c>
      <c r="AI257" s="80">
        <f t="shared" si="59"/>
        <v>1</v>
      </c>
      <c r="AJ257" s="91">
        <f t="shared" si="60"/>
        <v>1</v>
      </c>
      <c r="AK257" s="29">
        <v>227290</v>
      </c>
      <c r="AL257" s="503"/>
      <c r="AM257" s="365"/>
      <c r="AN257" s="359">
        <v>332010</v>
      </c>
      <c r="AO257" s="6"/>
      <c r="AP257" s="40"/>
      <c r="AQ257" s="509">
        <v>346417.6</v>
      </c>
      <c r="AR257" s="510"/>
      <c r="AS257" s="506">
        <f t="shared" si="61"/>
        <v>296786</v>
      </c>
      <c r="AT257" s="506">
        <f t="shared" si="62"/>
        <v>291310</v>
      </c>
      <c r="AU257" s="511">
        <v>296786</v>
      </c>
      <c r="AV257" s="508">
        <f t="shared" si="52"/>
        <v>296786</v>
      </c>
      <c r="AW257" s="890"/>
    </row>
    <row r="258" spans="1:49" ht="24" x14ac:dyDescent="0.2">
      <c r="A258" s="74">
        <v>226</v>
      </c>
      <c r="B258" s="228" t="s">
        <v>500</v>
      </c>
      <c r="C258" s="213" t="s">
        <v>501</v>
      </c>
      <c r="D258" s="213" t="s">
        <v>29</v>
      </c>
      <c r="E258" s="217" t="s">
        <v>30</v>
      </c>
      <c r="F258" s="75"/>
      <c r="G258" s="76"/>
      <c r="H258" s="77">
        <v>1</v>
      </c>
      <c r="I258" s="78">
        <f t="shared" si="63"/>
        <v>1</v>
      </c>
      <c r="J258" s="79"/>
      <c r="K258" s="77">
        <v>2</v>
      </c>
      <c r="L258" s="80">
        <f t="shared" si="53"/>
        <v>2</v>
      </c>
      <c r="M258" s="81"/>
      <c r="N258" s="221">
        <v>1</v>
      </c>
      <c r="O258" s="221">
        <f>SUM(M258:N258)</f>
        <v>1</v>
      </c>
      <c r="P258" s="82">
        <f t="shared" si="54"/>
        <v>1</v>
      </c>
      <c r="Q258" s="81"/>
      <c r="R258" s="221">
        <v>1</v>
      </c>
      <c r="S258" s="215">
        <f>SUM(Q258:R258)</f>
        <v>1</v>
      </c>
      <c r="T258" s="83">
        <f t="shared" si="55"/>
        <v>1</v>
      </c>
      <c r="U258" s="84"/>
      <c r="V258" s="85"/>
      <c r="W258" s="86">
        <f t="shared" si="56"/>
        <v>0</v>
      </c>
      <c r="X258" s="81"/>
      <c r="Y258" s="87"/>
      <c r="Z258" s="88">
        <f t="shared" si="57"/>
        <v>0</v>
      </c>
      <c r="AA258" s="75"/>
      <c r="AB258" s="76"/>
      <c r="AC258" s="89"/>
      <c r="AD258" s="79"/>
      <c r="AE258" s="89"/>
      <c r="AF258" s="86">
        <f t="shared" si="58"/>
        <v>0</v>
      </c>
      <c r="AG258" s="79"/>
      <c r="AH258" s="90">
        <v>5</v>
      </c>
      <c r="AI258" s="80">
        <f t="shared" si="59"/>
        <v>5</v>
      </c>
      <c r="AJ258" s="91">
        <f t="shared" si="60"/>
        <v>10</v>
      </c>
      <c r="AK258" s="29"/>
      <c r="AL258" s="503">
        <v>637840</v>
      </c>
      <c r="AM258" s="358"/>
      <c r="AN258" s="368"/>
      <c r="AO258" s="6"/>
      <c r="AP258" s="40"/>
      <c r="AQ258" s="504"/>
      <c r="AR258" s="505"/>
      <c r="AS258" s="506">
        <f t="shared" si="61"/>
        <v>637840</v>
      </c>
      <c r="AT258" s="506">
        <f t="shared" si="62"/>
        <v>637840</v>
      </c>
      <c r="AU258" s="507">
        <v>637840</v>
      </c>
      <c r="AV258" s="508">
        <f t="shared" si="52"/>
        <v>6378400</v>
      </c>
      <c r="AW258" s="890"/>
    </row>
    <row r="259" spans="1:49" x14ac:dyDescent="0.2">
      <c r="A259" s="74">
        <v>227</v>
      </c>
      <c r="B259" s="228" t="s">
        <v>502</v>
      </c>
      <c r="C259" s="213" t="s">
        <v>503</v>
      </c>
      <c r="D259" s="213" t="s">
        <v>113</v>
      </c>
      <c r="E259" s="217" t="s">
        <v>38</v>
      </c>
      <c r="F259" s="75"/>
      <c r="G259" s="76"/>
      <c r="H259" s="77">
        <v>1</v>
      </c>
      <c r="I259" s="78">
        <f t="shared" si="63"/>
        <v>1</v>
      </c>
      <c r="J259" s="79"/>
      <c r="K259" s="77"/>
      <c r="L259" s="80">
        <f t="shared" si="53"/>
        <v>0</v>
      </c>
      <c r="M259" s="81"/>
      <c r="N259" s="221"/>
      <c r="O259" s="221"/>
      <c r="P259" s="82">
        <f t="shared" si="54"/>
        <v>0</v>
      </c>
      <c r="Q259" s="81"/>
      <c r="R259" s="221"/>
      <c r="S259" s="215"/>
      <c r="T259" s="83">
        <f t="shared" si="55"/>
        <v>0</v>
      </c>
      <c r="U259" s="84"/>
      <c r="V259" s="85"/>
      <c r="W259" s="86">
        <f t="shared" si="56"/>
        <v>0</v>
      </c>
      <c r="X259" s="81"/>
      <c r="Y259" s="87"/>
      <c r="Z259" s="88">
        <f t="shared" si="57"/>
        <v>0</v>
      </c>
      <c r="AA259" s="75"/>
      <c r="AB259" s="76"/>
      <c r="AC259" s="89"/>
      <c r="AD259" s="79"/>
      <c r="AE259" s="89"/>
      <c r="AF259" s="86">
        <f t="shared" si="58"/>
        <v>0</v>
      </c>
      <c r="AG259" s="79"/>
      <c r="AH259" s="90"/>
      <c r="AI259" s="80">
        <f t="shared" si="59"/>
        <v>0</v>
      </c>
      <c r="AJ259" s="91">
        <f t="shared" si="60"/>
        <v>1</v>
      </c>
      <c r="AK259" s="29"/>
      <c r="AL259" s="514"/>
      <c r="AM259" s="358"/>
      <c r="AN259" s="359">
        <v>1606500</v>
      </c>
      <c r="AO259" s="6"/>
      <c r="AP259" s="40"/>
      <c r="AQ259" s="517"/>
      <c r="AR259" s="510"/>
      <c r="AS259" s="506">
        <f t="shared" si="61"/>
        <v>1606500</v>
      </c>
      <c r="AT259" s="506">
        <f t="shared" si="62"/>
        <v>1606500</v>
      </c>
      <c r="AU259" s="507">
        <v>1606500</v>
      </c>
      <c r="AV259" s="508">
        <f t="shared" si="52"/>
        <v>1606500</v>
      </c>
      <c r="AW259" s="890"/>
    </row>
    <row r="260" spans="1:49" x14ac:dyDescent="0.2">
      <c r="A260" s="92">
        <v>228</v>
      </c>
      <c r="B260" s="228" t="s">
        <v>504</v>
      </c>
      <c r="C260" s="213" t="s">
        <v>505</v>
      </c>
      <c r="D260" s="213" t="s">
        <v>167</v>
      </c>
      <c r="E260" s="217" t="s">
        <v>38</v>
      </c>
      <c r="F260" s="75"/>
      <c r="G260" s="76"/>
      <c r="H260" s="77">
        <v>1</v>
      </c>
      <c r="I260" s="78">
        <f t="shared" si="63"/>
        <v>1</v>
      </c>
      <c r="J260" s="79"/>
      <c r="K260" s="77"/>
      <c r="L260" s="80">
        <f t="shared" si="53"/>
        <v>0</v>
      </c>
      <c r="M260" s="81"/>
      <c r="N260" s="221"/>
      <c r="O260" s="221"/>
      <c r="P260" s="82">
        <f t="shared" si="54"/>
        <v>0</v>
      </c>
      <c r="Q260" s="81"/>
      <c r="R260" s="221"/>
      <c r="S260" s="215"/>
      <c r="T260" s="83">
        <f t="shared" si="55"/>
        <v>0</v>
      </c>
      <c r="U260" s="84"/>
      <c r="V260" s="85"/>
      <c r="W260" s="86">
        <f t="shared" si="56"/>
        <v>0</v>
      </c>
      <c r="X260" s="81"/>
      <c r="Y260" s="87"/>
      <c r="Z260" s="88">
        <f t="shared" si="57"/>
        <v>0</v>
      </c>
      <c r="AA260" s="75"/>
      <c r="AB260" s="76"/>
      <c r="AC260" s="89"/>
      <c r="AD260" s="79"/>
      <c r="AE260" s="89"/>
      <c r="AF260" s="86">
        <f t="shared" si="58"/>
        <v>0</v>
      </c>
      <c r="AG260" s="79"/>
      <c r="AH260" s="90"/>
      <c r="AI260" s="80">
        <f t="shared" si="59"/>
        <v>0</v>
      </c>
      <c r="AJ260" s="91">
        <f t="shared" si="60"/>
        <v>1</v>
      </c>
      <c r="AK260" s="29">
        <v>567776</v>
      </c>
      <c r="AL260" s="514"/>
      <c r="AM260" s="358"/>
      <c r="AN260" s="359">
        <v>829430</v>
      </c>
      <c r="AO260" s="6"/>
      <c r="AP260" s="40"/>
      <c r="AQ260" s="509">
        <v>715784</v>
      </c>
      <c r="AR260" s="512">
        <v>621796.21</v>
      </c>
      <c r="AS260" s="506">
        <f t="shared" si="61"/>
        <v>676623</v>
      </c>
      <c r="AT260" s="506">
        <f t="shared" si="62"/>
        <v>669768</v>
      </c>
      <c r="AU260" s="511">
        <v>676623</v>
      </c>
      <c r="AV260" s="508">
        <f t="shared" si="52"/>
        <v>676623</v>
      </c>
      <c r="AW260" s="890"/>
    </row>
    <row r="261" spans="1:49" ht="24" x14ac:dyDescent="0.2">
      <c r="A261" s="74">
        <v>229</v>
      </c>
      <c r="B261" s="228" t="s">
        <v>506</v>
      </c>
      <c r="C261" s="213" t="s">
        <v>507</v>
      </c>
      <c r="D261" s="213" t="s">
        <v>29</v>
      </c>
      <c r="E261" s="217" t="s">
        <v>30</v>
      </c>
      <c r="F261" s="75"/>
      <c r="G261" s="76"/>
      <c r="H261" s="77">
        <v>1</v>
      </c>
      <c r="I261" s="78">
        <f t="shared" si="63"/>
        <v>1</v>
      </c>
      <c r="J261" s="79"/>
      <c r="K261" s="77"/>
      <c r="L261" s="80">
        <f t="shared" si="53"/>
        <v>0</v>
      </c>
      <c r="M261" s="81"/>
      <c r="N261" s="221">
        <v>1</v>
      </c>
      <c r="O261" s="221">
        <f t="shared" ref="O261:O272" si="65">SUM(M261:N261)</f>
        <v>1</v>
      </c>
      <c r="P261" s="82">
        <f t="shared" si="54"/>
        <v>1</v>
      </c>
      <c r="Q261" s="81"/>
      <c r="R261" s="221"/>
      <c r="S261" s="215"/>
      <c r="T261" s="83">
        <f t="shared" si="55"/>
        <v>0</v>
      </c>
      <c r="U261" s="84"/>
      <c r="V261" s="85"/>
      <c r="W261" s="86">
        <f t="shared" si="56"/>
        <v>0</v>
      </c>
      <c r="X261" s="81"/>
      <c r="Y261" s="87"/>
      <c r="Z261" s="88">
        <f t="shared" si="57"/>
        <v>0</v>
      </c>
      <c r="AA261" s="75"/>
      <c r="AB261" s="76"/>
      <c r="AC261" s="89"/>
      <c r="AD261" s="79"/>
      <c r="AE261" s="89"/>
      <c r="AF261" s="86">
        <f t="shared" si="58"/>
        <v>0</v>
      </c>
      <c r="AG261" s="79"/>
      <c r="AH261" s="90"/>
      <c r="AI261" s="80">
        <f t="shared" si="59"/>
        <v>0</v>
      </c>
      <c r="AJ261" s="91">
        <f t="shared" si="60"/>
        <v>2</v>
      </c>
      <c r="AK261" s="29"/>
      <c r="AL261" s="503">
        <v>2023000</v>
      </c>
      <c r="AM261" s="358"/>
      <c r="AN261" s="359">
        <v>3213000</v>
      </c>
      <c r="AO261" s="6"/>
      <c r="AP261" s="40"/>
      <c r="AQ261" s="504"/>
      <c r="AR261" s="505"/>
      <c r="AS261" s="506">
        <f t="shared" si="61"/>
        <v>2549490</v>
      </c>
      <c r="AT261" s="506">
        <f t="shared" si="62"/>
        <v>2482773</v>
      </c>
      <c r="AU261" s="507">
        <v>2482773</v>
      </c>
      <c r="AV261" s="508">
        <f t="shared" si="52"/>
        <v>4965546</v>
      </c>
      <c r="AW261" s="890"/>
    </row>
    <row r="262" spans="1:49" ht="24" x14ac:dyDescent="0.2">
      <c r="A262" s="74">
        <v>230</v>
      </c>
      <c r="B262" s="228" t="s">
        <v>508</v>
      </c>
      <c r="C262" s="213" t="s">
        <v>509</v>
      </c>
      <c r="D262" s="213" t="s">
        <v>29</v>
      </c>
      <c r="E262" s="217" t="s">
        <v>30</v>
      </c>
      <c r="F262" s="75"/>
      <c r="G262" s="76"/>
      <c r="H262" s="77">
        <v>1</v>
      </c>
      <c r="I262" s="78">
        <f t="shared" si="63"/>
        <v>1</v>
      </c>
      <c r="J262" s="79"/>
      <c r="K262" s="77">
        <v>2</v>
      </c>
      <c r="L262" s="80">
        <f t="shared" si="53"/>
        <v>2</v>
      </c>
      <c r="M262" s="81"/>
      <c r="N262" s="221">
        <v>1</v>
      </c>
      <c r="O262" s="221">
        <f t="shared" si="65"/>
        <v>1</v>
      </c>
      <c r="P262" s="82">
        <f t="shared" si="54"/>
        <v>1</v>
      </c>
      <c r="Q262" s="81"/>
      <c r="R262" s="221">
        <v>2</v>
      </c>
      <c r="S262" s="215">
        <f>SUM(Q262:R262)</f>
        <v>2</v>
      </c>
      <c r="T262" s="83">
        <f t="shared" si="55"/>
        <v>2</v>
      </c>
      <c r="U262" s="84"/>
      <c r="V262" s="85"/>
      <c r="W262" s="86">
        <f t="shared" si="56"/>
        <v>0</v>
      </c>
      <c r="X262" s="81"/>
      <c r="Y262" s="87"/>
      <c r="Z262" s="88">
        <f t="shared" si="57"/>
        <v>0</v>
      </c>
      <c r="AA262" s="75"/>
      <c r="AB262" s="76"/>
      <c r="AC262" s="89"/>
      <c r="AD262" s="79"/>
      <c r="AE262" s="89"/>
      <c r="AF262" s="86">
        <f t="shared" si="58"/>
        <v>0</v>
      </c>
      <c r="AG262" s="79"/>
      <c r="AH262" s="90"/>
      <c r="AI262" s="80">
        <f t="shared" si="59"/>
        <v>0</v>
      </c>
      <c r="AJ262" s="91">
        <f t="shared" si="60"/>
        <v>6</v>
      </c>
      <c r="AK262" s="29"/>
      <c r="AL262" s="503">
        <v>3998400</v>
      </c>
      <c r="AM262" s="358"/>
      <c r="AN262" s="368"/>
      <c r="AO262" s="6"/>
      <c r="AP262" s="40"/>
      <c r="AQ262" s="509">
        <v>3790923.2</v>
      </c>
      <c r="AR262" s="512">
        <v>3447074.99</v>
      </c>
      <c r="AS262" s="506">
        <f t="shared" si="61"/>
        <v>3738471</v>
      </c>
      <c r="AT262" s="506">
        <f t="shared" si="62"/>
        <v>3731394</v>
      </c>
      <c r="AU262" s="511">
        <v>3738471</v>
      </c>
      <c r="AV262" s="508">
        <f t="shared" si="52"/>
        <v>22430826</v>
      </c>
      <c r="AW262" s="890"/>
    </row>
    <row r="263" spans="1:49" ht="24.75" thickBot="1" x14ac:dyDescent="0.25">
      <c r="A263" s="144">
        <v>231</v>
      </c>
      <c r="B263" s="258" t="s">
        <v>510</v>
      </c>
      <c r="C263" s="259" t="s">
        <v>511</v>
      </c>
      <c r="D263" s="259" t="s">
        <v>167</v>
      </c>
      <c r="E263" s="268" t="s">
        <v>38</v>
      </c>
      <c r="F263" s="131"/>
      <c r="G263" s="132"/>
      <c r="H263" s="133">
        <v>1</v>
      </c>
      <c r="I263" s="134">
        <f t="shared" si="63"/>
        <v>1</v>
      </c>
      <c r="J263" s="135"/>
      <c r="K263" s="133"/>
      <c r="L263" s="136">
        <f t="shared" si="53"/>
        <v>0</v>
      </c>
      <c r="M263" s="122"/>
      <c r="N263" s="272">
        <v>1</v>
      </c>
      <c r="O263" s="272">
        <f t="shared" si="65"/>
        <v>1</v>
      </c>
      <c r="P263" s="123">
        <f t="shared" si="54"/>
        <v>1</v>
      </c>
      <c r="Q263" s="122"/>
      <c r="R263" s="272">
        <v>1</v>
      </c>
      <c r="S263" s="274">
        <f>SUM(Q263:R263)</f>
        <v>1</v>
      </c>
      <c r="T263" s="124">
        <f t="shared" si="55"/>
        <v>1</v>
      </c>
      <c r="U263" s="137"/>
      <c r="V263" s="138"/>
      <c r="W263" s="139">
        <f t="shared" si="56"/>
        <v>0</v>
      </c>
      <c r="X263" s="122"/>
      <c r="Y263" s="125"/>
      <c r="Z263" s="119">
        <f t="shared" si="57"/>
        <v>0</v>
      </c>
      <c r="AA263" s="131"/>
      <c r="AB263" s="132"/>
      <c r="AC263" s="140"/>
      <c r="AD263" s="135"/>
      <c r="AE263" s="140"/>
      <c r="AF263" s="139">
        <f t="shared" si="58"/>
        <v>0</v>
      </c>
      <c r="AG263" s="135"/>
      <c r="AH263" s="141"/>
      <c r="AI263" s="136">
        <f t="shared" si="59"/>
        <v>0</v>
      </c>
      <c r="AJ263" s="115">
        <f t="shared" si="60"/>
        <v>3</v>
      </c>
      <c r="AK263" s="31"/>
      <c r="AL263" s="533"/>
      <c r="AM263" s="381"/>
      <c r="AN263" s="382">
        <v>2249100</v>
      </c>
      <c r="AO263" s="7"/>
      <c r="AP263" s="42"/>
      <c r="AQ263" s="534"/>
      <c r="AR263" s="525"/>
      <c r="AS263" s="526">
        <f t="shared" si="61"/>
        <v>2249100</v>
      </c>
      <c r="AT263" s="526">
        <f t="shared" si="62"/>
        <v>2249100</v>
      </c>
      <c r="AU263" s="542">
        <v>2249100</v>
      </c>
      <c r="AV263" s="528">
        <f t="shared" si="52"/>
        <v>6747300</v>
      </c>
      <c r="AW263" s="891"/>
    </row>
    <row r="264" spans="1:49" x14ac:dyDescent="0.2">
      <c r="A264" s="127"/>
      <c r="B264" s="253"/>
      <c r="C264" s="253"/>
      <c r="D264" s="253"/>
      <c r="E264" s="261"/>
      <c r="F264" s="270"/>
      <c r="G264" s="270"/>
      <c r="H264" s="270"/>
      <c r="I264" s="128"/>
      <c r="J264" s="270"/>
      <c r="K264" s="270"/>
      <c r="L264" s="128"/>
      <c r="M264" s="270"/>
      <c r="N264" s="270"/>
      <c r="O264" s="270"/>
      <c r="P264" s="128"/>
      <c r="Q264" s="270"/>
      <c r="R264" s="270"/>
      <c r="S264" s="270"/>
      <c r="T264" s="128"/>
      <c r="U264" s="270"/>
      <c r="V264" s="270"/>
      <c r="W264" s="128"/>
      <c r="X264" s="270"/>
      <c r="Y264" s="270"/>
      <c r="Z264" s="128"/>
      <c r="AA264" s="270"/>
      <c r="AB264" s="270"/>
      <c r="AC264" s="270"/>
      <c r="AD264" s="270"/>
      <c r="AE264" s="270"/>
      <c r="AF264" s="128"/>
      <c r="AG264" s="270"/>
      <c r="AH264" s="270"/>
      <c r="AI264" s="128"/>
      <c r="AJ264" s="127"/>
      <c r="AK264" s="45"/>
      <c r="AL264" s="529"/>
      <c r="AM264" s="390"/>
      <c r="AN264" s="391"/>
      <c r="AO264" s="45"/>
      <c r="AP264" s="45"/>
      <c r="AQ264" s="530"/>
      <c r="AR264" s="530"/>
      <c r="AS264" s="531"/>
      <c r="AT264" s="531"/>
      <c r="AU264" s="531"/>
      <c r="AV264" s="531"/>
    </row>
    <row r="265" spans="1:49" x14ac:dyDescent="0.2">
      <c r="A265" s="127"/>
      <c r="B265" s="253"/>
      <c r="C265" s="253"/>
      <c r="D265" s="253"/>
      <c r="E265" s="261"/>
      <c r="F265" s="270"/>
      <c r="G265" s="270"/>
      <c r="H265" s="270"/>
      <c r="I265" s="128"/>
      <c r="J265" s="270"/>
      <c r="K265" s="270"/>
      <c r="L265" s="128"/>
      <c r="M265" s="270"/>
      <c r="N265" s="270"/>
      <c r="O265" s="270"/>
      <c r="P265" s="128"/>
      <c r="Q265" s="270"/>
      <c r="R265" s="270"/>
      <c r="S265" s="270"/>
      <c r="T265" s="128"/>
      <c r="U265" s="270"/>
      <c r="V265" s="270"/>
      <c r="W265" s="128"/>
      <c r="X265" s="270"/>
      <c r="Y265" s="270"/>
      <c r="Z265" s="128"/>
      <c r="AA265" s="270"/>
      <c r="AB265" s="270"/>
      <c r="AC265" s="270"/>
      <c r="AD265" s="270"/>
      <c r="AE265" s="270"/>
      <c r="AF265" s="128"/>
      <c r="AG265" s="270"/>
      <c r="AH265" s="270"/>
      <c r="AI265" s="128"/>
      <c r="AJ265" s="127"/>
      <c r="AK265" s="45"/>
      <c r="AL265" s="529"/>
      <c r="AM265" s="390"/>
      <c r="AN265" s="391"/>
      <c r="AO265" s="45"/>
      <c r="AP265" s="45"/>
      <c r="AQ265" s="530"/>
      <c r="AR265" s="530"/>
      <c r="AS265" s="531"/>
      <c r="AT265" s="531"/>
      <c r="AU265" s="531"/>
      <c r="AV265" s="531"/>
    </row>
    <row r="266" spans="1:49" ht="12.75" thickBot="1" x14ac:dyDescent="0.25">
      <c r="A266" s="127"/>
      <c r="B266" s="253"/>
      <c r="C266" s="253"/>
      <c r="D266" s="253"/>
      <c r="E266" s="261"/>
      <c r="F266" s="270"/>
      <c r="G266" s="270"/>
      <c r="H266" s="270"/>
      <c r="I266" s="128"/>
      <c r="J266" s="270"/>
      <c r="K266" s="270"/>
      <c r="L266" s="128"/>
      <c r="M266" s="270"/>
      <c r="N266" s="270"/>
      <c r="O266" s="270"/>
      <c r="P266" s="128"/>
      <c r="Q266" s="270"/>
      <c r="R266" s="270"/>
      <c r="S266" s="270"/>
      <c r="T266" s="128"/>
      <c r="U266" s="270"/>
      <c r="V266" s="270"/>
      <c r="W266" s="128"/>
      <c r="X266" s="270"/>
      <c r="Y266" s="270"/>
      <c r="Z266" s="128"/>
      <c r="AA266" s="270"/>
      <c r="AB266" s="270"/>
      <c r="AC266" s="270"/>
      <c r="AD266" s="270"/>
      <c r="AE266" s="270"/>
      <c r="AF266" s="128"/>
      <c r="AG266" s="270"/>
      <c r="AH266" s="270"/>
      <c r="AI266" s="128"/>
      <c r="AJ266" s="127"/>
      <c r="AK266" s="45"/>
      <c r="AL266" s="529"/>
      <c r="AM266" s="390"/>
      <c r="AN266" s="391"/>
      <c r="AO266" s="45"/>
      <c r="AP266" s="45"/>
      <c r="AQ266" s="530"/>
      <c r="AR266" s="530"/>
      <c r="AS266" s="531"/>
      <c r="AT266" s="531"/>
      <c r="AU266" s="531"/>
      <c r="AV266" s="531"/>
    </row>
    <row r="267" spans="1:49" ht="12.75" customHeight="1" thickBot="1" x14ac:dyDescent="0.25">
      <c r="A267" s="814" t="s">
        <v>512</v>
      </c>
      <c r="B267" s="815"/>
      <c r="C267" s="815"/>
      <c r="D267" s="815"/>
      <c r="E267" s="815"/>
      <c r="F267" s="866" t="s">
        <v>1</v>
      </c>
      <c r="G267" s="867"/>
      <c r="H267" s="867"/>
      <c r="I267" s="868"/>
      <c r="J267" s="853" t="s">
        <v>2</v>
      </c>
      <c r="K267" s="853"/>
      <c r="L267" s="854"/>
      <c r="M267" s="901" t="s">
        <v>3</v>
      </c>
      <c r="N267" s="902"/>
      <c r="O267" s="902"/>
      <c r="P267" s="775" t="s">
        <v>4</v>
      </c>
      <c r="Q267" s="903" t="s">
        <v>5</v>
      </c>
      <c r="R267" s="885"/>
      <c r="S267" s="904"/>
      <c r="T267" s="775" t="s">
        <v>4</v>
      </c>
      <c r="U267" s="862" t="s">
        <v>6</v>
      </c>
      <c r="V267" s="862"/>
      <c r="W267" s="863"/>
      <c r="X267" s="905" t="s">
        <v>7</v>
      </c>
      <c r="Y267" s="906"/>
      <c r="Z267" s="775" t="s">
        <v>4</v>
      </c>
      <c r="AA267" s="907" t="s">
        <v>8</v>
      </c>
      <c r="AB267" s="908"/>
      <c r="AC267" s="908"/>
      <c r="AD267" s="908"/>
      <c r="AE267" s="909"/>
      <c r="AF267" s="775" t="s">
        <v>4</v>
      </c>
      <c r="AG267" s="877" t="s">
        <v>9</v>
      </c>
      <c r="AH267" s="877"/>
      <c r="AI267" s="878"/>
      <c r="AJ267" s="881" t="s">
        <v>10</v>
      </c>
    </row>
    <row r="268" spans="1:49" ht="24.75" thickBot="1" x14ac:dyDescent="0.25">
      <c r="A268" s="816"/>
      <c r="B268" s="817"/>
      <c r="C268" s="817"/>
      <c r="D268" s="817"/>
      <c r="E268" s="817"/>
      <c r="F268" s="869"/>
      <c r="G268" s="870"/>
      <c r="H268" s="870"/>
      <c r="I268" s="871"/>
      <c r="J268" s="855"/>
      <c r="K268" s="855"/>
      <c r="L268" s="856"/>
      <c r="M268" s="911" t="s">
        <v>12</v>
      </c>
      <c r="N268" s="883"/>
      <c r="O268" s="884"/>
      <c r="P268" s="776"/>
      <c r="Q268" s="885" t="s">
        <v>13</v>
      </c>
      <c r="R268" s="885"/>
      <c r="S268" s="885"/>
      <c r="T268" s="776"/>
      <c r="U268" s="864"/>
      <c r="V268" s="864"/>
      <c r="W268" s="865"/>
      <c r="X268" s="886" t="s">
        <v>14</v>
      </c>
      <c r="Y268" s="886"/>
      <c r="Z268" s="776"/>
      <c r="AA268" s="887" t="s">
        <v>15</v>
      </c>
      <c r="AB268" s="887"/>
      <c r="AC268" s="888"/>
      <c r="AD268" s="887" t="s">
        <v>16</v>
      </c>
      <c r="AE268" s="887"/>
      <c r="AF268" s="776"/>
      <c r="AG268" s="879"/>
      <c r="AH268" s="879"/>
      <c r="AI268" s="880"/>
      <c r="AJ268" s="882"/>
      <c r="AK268" s="3" t="s">
        <v>659</v>
      </c>
      <c r="AL268" s="18" t="s">
        <v>660</v>
      </c>
      <c r="AM268" s="22" t="s">
        <v>661</v>
      </c>
      <c r="AN268" s="23" t="s">
        <v>662</v>
      </c>
      <c r="AO268" s="25" t="s">
        <v>663</v>
      </c>
      <c r="AP268" s="38" t="s">
        <v>664</v>
      </c>
      <c r="AQ268" s="487" t="s">
        <v>665</v>
      </c>
      <c r="AR268" s="488" t="s">
        <v>666</v>
      </c>
    </row>
    <row r="269" spans="1:49" ht="36.75" thickBot="1" x14ac:dyDescent="0.25">
      <c r="A269" s="262" t="s">
        <v>17</v>
      </c>
      <c r="B269" s="263" t="s">
        <v>18</v>
      </c>
      <c r="C269" s="263" t="s">
        <v>19</v>
      </c>
      <c r="D269" s="263" t="s">
        <v>20</v>
      </c>
      <c r="E269" s="264" t="s">
        <v>21</v>
      </c>
      <c r="F269" s="129" t="s">
        <v>23</v>
      </c>
      <c r="G269" s="58" t="s">
        <v>24</v>
      </c>
      <c r="H269" s="59" t="s">
        <v>25</v>
      </c>
      <c r="I269" s="297" t="s">
        <v>4</v>
      </c>
      <c r="J269" s="58" t="s">
        <v>23</v>
      </c>
      <c r="K269" s="59" t="s">
        <v>25</v>
      </c>
      <c r="L269" s="297" t="s">
        <v>4</v>
      </c>
      <c r="M269" s="276" t="s">
        <v>23</v>
      </c>
      <c r="N269" s="277" t="s">
        <v>25</v>
      </c>
      <c r="O269" s="278" t="s">
        <v>26</v>
      </c>
      <c r="P269" s="841"/>
      <c r="Q269" s="277" t="s">
        <v>23</v>
      </c>
      <c r="R269" s="277" t="s">
        <v>25</v>
      </c>
      <c r="S269" s="278" t="s">
        <v>26</v>
      </c>
      <c r="T269" s="841"/>
      <c r="U269" s="53" t="s">
        <v>23</v>
      </c>
      <c r="V269" s="54" t="s">
        <v>25</v>
      </c>
      <c r="W269" s="55" t="s">
        <v>4</v>
      </c>
      <c r="X269" s="53" t="s">
        <v>25</v>
      </c>
      <c r="Y269" s="54" t="s">
        <v>26</v>
      </c>
      <c r="Z269" s="841"/>
      <c r="AA269" s="53" t="s">
        <v>23</v>
      </c>
      <c r="AB269" s="53" t="s">
        <v>25</v>
      </c>
      <c r="AC269" s="53" t="s">
        <v>26</v>
      </c>
      <c r="AD269" s="53" t="s">
        <v>23</v>
      </c>
      <c r="AE269" s="54" t="s">
        <v>26</v>
      </c>
      <c r="AF269" s="841"/>
      <c r="AG269" s="53" t="s">
        <v>23</v>
      </c>
      <c r="AH269" s="54" t="s">
        <v>25</v>
      </c>
      <c r="AI269" s="55" t="s">
        <v>4</v>
      </c>
      <c r="AJ269" s="910"/>
      <c r="AK269" s="3" t="s">
        <v>668</v>
      </c>
      <c r="AL269" s="21" t="s">
        <v>669</v>
      </c>
      <c r="AM269" s="5" t="s">
        <v>670</v>
      </c>
      <c r="AN269" s="2" t="s">
        <v>670</v>
      </c>
      <c r="AO269" s="24" t="s">
        <v>670</v>
      </c>
      <c r="AP269" s="39" t="s">
        <v>670</v>
      </c>
      <c r="AQ269" s="46" t="s">
        <v>671</v>
      </c>
      <c r="AR269" s="27" t="s">
        <v>672</v>
      </c>
      <c r="AS269" s="490" t="s">
        <v>673</v>
      </c>
      <c r="AT269" s="491" t="s">
        <v>674</v>
      </c>
      <c r="AU269" s="492" t="s">
        <v>675</v>
      </c>
      <c r="AV269" s="493" t="s">
        <v>676</v>
      </c>
      <c r="AW269" s="494" t="s">
        <v>677</v>
      </c>
    </row>
    <row r="270" spans="1:49" x14ac:dyDescent="0.2">
      <c r="A270" s="142">
        <v>232</v>
      </c>
      <c r="B270" s="265" t="s">
        <v>513</v>
      </c>
      <c r="C270" s="266" t="s">
        <v>430</v>
      </c>
      <c r="D270" s="266" t="s">
        <v>37</v>
      </c>
      <c r="E270" s="267" t="s">
        <v>38</v>
      </c>
      <c r="F270" s="61">
        <v>5</v>
      </c>
      <c r="G270" s="62"/>
      <c r="H270" s="63">
        <v>1</v>
      </c>
      <c r="I270" s="64">
        <f t="shared" si="63"/>
        <v>6</v>
      </c>
      <c r="J270" s="65"/>
      <c r="K270" s="63"/>
      <c r="L270" s="66">
        <f t="shared" si="53"/>
        <v>0</v>
      </c>
      <c r="M270" s="67">
        <v>2</v>
      </c>
      <c r="N270" s="234"/>
      <c r="O270" s="234">
        <f t="shared" si="65"/>
        <v>2</v>
      </c>
      <c r="P270" s="68">
        <f t="shared" si="54"/>
        <v>2</v>
      </c>
      <c r="Q270" s="67">
        <v>1</v>
      </c>
      <c r="R270" s="234">
        <v>1</v>
      </c>
      <c r="S270" s="275">
        <f>SUM(Q270:R270)</f>
        <v>2</v>
      </c>
      <c r="T270" s="69">
        <f t="shared" si="55"/>
        <v>2</v>
      </c>
      <c r="U270" s="65"/>
      <c r="V270" s="63"/>
      <c r="W270" s="64">
        <f t="shared" si="56"/>
        <v>0</v>
      </c>
      <c r="X270" s="67"/>
      <c r="Y270" s="70"/>
      <c r="Z270" s="71">
        <f t="shared" si="57"/>
        <v>0</v>
      </c>
      <c r="AA270" s="61">
        <v>1</v>
      </c>
      <c r="AB270" s="62"/>
      <c r="AC270" s="72">
        <f t="shared" si="64"/>
        <v>1</v>
      </c>
      <c r="AD270" s="65"/>
      <c r="AE270" s="72"/>
      <c r="AF270" s="64">
        <f t="shared" si="58"/>
        <v>1</v>
      </c>
      <c r="AG270" s="65"/>
      <c r="AH270" s="72"/>
      <c r="AI270" s="66">
        <f t="shared" si="59"/>
        <v>0</v>
      </c>
      <c r="AJ270" s="73">
        <f t="shared" si="60"/>
        <v>11</v>
      </c>
      <c r="AK270" s="28"/>
      <c r="AL270" s="543"/>
      <c r="AM270" s="335"/>
      <c r="AN270" s="336">
        <v>2356200</v>
      </c>
      <c r="AO270" s="19">
        <v>1750225.82</v>
      </c>
      <c r="AP270" s="41"/>
      <c r="AQ270" s="538"/>
      <c r="AR270" s="539"/>
      <c r="AS270" s="498">
        <f t="shared" si="61"/>
        <v>2030734</v>
      </c>
      <c r="AT270" s="498">
        <f t="shared" si="62"/>
        <v>2008502</v>
      </c>
      <c r="AU270" s="499">
        <v>2030734</v>
      </c>
      <c r="AV270" s="500">
        <f t="shared" si="52"/>
        <v>22338074</v>
      </c>
      <c r="AW270" s="889">
        <f>SUM(AV270:AV272)</f>
        <v>39422805</v>
      </c>
    </row>
    <row r="271" spans="1:49" x14ac:dyDescent="0.2">
      <c r="A271" s="74">
        <v>233</v>
      </c>
      <c r="B271" s="228" t="s">
        <v>514</v>
      </c>
      <c r="C271" s="213" t="s">
        <v>515</v>
      </c>
      <c r="D271" s="213" t="s">
        <v>113</v>
      </c>
      <c r="E271" s="214" t="s">
        <v>38</v>
      </c>
      <c r="F271" s="75"/>
      <c r="G271" s="76"/>
      <c r="H271" s="77">
        <v>1</v>
      </c>
      <c r="I271" s="78">
        <f t="shared" si="63"/>
        <v>1</v>
      </c>
      <c r="J271" s="79"/>
      <c r="K271" s="77"/>
      <c r="L271" s="80">
        <f t="shared" si="53"/>
        <v>0</v>
      </c>
      <c r="M271" s="81">
        <v>1</v>
      </c>
      <c r="N271" s="221"/>
      <c r="O271" s="221">
        <f t="shared" si="65"/>
        <v>1</v>
      </c>
      <c r="P271" s="82">
        <f t="shared" si="54"/>
        <v>1</v>
      </c>
      <c r="Q271" s="81">
        <v>1</v>
      </c>
      <c r="R271" s="221">
        <v>1</v>
      </c>
      <c r="S271" s="215">
        <f>SUM(Q271:R271)</f>
        <v>2</v>
      </c>
      <c r="T271" s="83">
        <f t="shared" si="55"/>
        <v>2</v>
      </c>
      <c r="U271" s="84"/>
      <c r="V271" s="85"/>
      <c r="W271" s="86">
        <f t="shared" si="56"/>
        <v>0</v>
      </c>
      <c r="X271" s="81"/>
      <c r="Y271" s="87"/>
      <c r="Z271" s="88">
        <f t="shared" si="57"/>
        <v>0</v>
      </c>
      <c r="AA271" s="75">
        <v>1</v>
      </c>
      <c r="AB271" s="76"/>
      <c r="AC271" s="89">
        <f t="shared" si="64"/>
        <v>1</v>
      </c>
      <c r="AD271" s="79"/>
      <c r="AE271" s="89"/>
      <c r="AF271" s="86">
        <f t="shared" si="58"/>
        <v>1</v>
      </c>
      <c r="AG271" s="79">
        <v>2</v>
      </c>
      <c r="AH271" s="90"/>
      <c r="AI271" s="80">
        <f t="shared" si="59"/>
        <v>2</v>
      </c>
      <c r="AJ271" s="91">
        <f t="shared" si="60"/>
        <v>7</v>
      </c>
      <c r="AK271" s="29"/>
      <c r="AL271" s="514"/>
      <c r="AM271" s="358"/>
      <c r="AN271" s="359">
        <v>1499400</v>
      </c>
      <c r="AO271" s="6">
        <v>1073196.74</v>
      </c>
      <c r="AP271" s="40"/>
      <c r="AQ271" s="504"/>
      <c r="AR271" s="505"/>
      <c r="AS271" s="506">
        <f t="shared" si="61"/>
        <v>1268523</v>
      </c>
      <c r="AT271" s="506">
        <f t="shared" si="62"/>
        <v>1250994</v>
      </c>
      <c r="AU271" s="511">
        <v>1268523</v>
      </c>
      <c r="AV271" s="508">
        <f t="shared" si="52"/>
        <v>8879661</v>
      </c>
      <c r="AW271" s="890"/>
    </row>
    <row r="272" spans="1:49" ht="12.75" thickBot="1" x14ac:dyDescent="0.25">
      <c r="A272" s="144">
        <v>234</v>
      </c>
      <c r="B272" s="258" t="s">
        <v>516</v>
      </c>
      <c r="C272" s="259" t="s">
        <v>517</v>
      </c>
      <c r="D272" s="259" t="s">
        <v>113</v>
      </c>
      <c r="E272" s="268" t="s">
        <v>38</v>
      </c>
      <c r="F272" s="131"/>
      <c r="G272" s="132"/>
      <c r="H272" s="133">
        <v>1</v>
      </c>
      <c r="I272" s="134">
        <f t="shared" si="63"/>
        <v>1</v>
      </c>
      <c r="J272" s="135"/>
      <c r="K272" s="133"/>
      <c r="L272" s="136">
        <f t="shared" si="53"/>
        <v>0</v>
      </c>
      <c r="M272" s="122"/>
      <c r="N272" s="272">
        <v>1</v>
      </c>
      <c r="O272" s="272">
        <f t="shared" si="65"/>
        <v>1</v>
      </c>
      <c r="P272" s="123">
        <f t="shared" si="54"/>
        <v>1</v>
      </c>
      <c r="Q272" s="122"/>
      <c r="R272" s="272"/>
      <c r="S272" s="274"/>
      <c r="T272" s="124">
        <f t="shared" si="55"/>
        <v>0</v>
      </c>
      <c r="U272" s="137"/>
      <c r="V272" s="138"/>
      <c r="W272" s="139">
        <f t="shared" si="56"/>
        <v>0</v>
      </c>
      <c r="X272" s="122"/>
      <c r="Y272" s="125"/>
      <c r="Z272" s="119">
        <f t="shared" si="57"/>
        <v>0</v>
      </c>
      <c r="AA272" s="131"/>
      <c r="AB272" s="132"/>
      <c r="AC272" s="140"/>
      <c r="AD272" s="135"/>
      <c r="AE272" s="140"/>
      <c r="AF272" s="139">
        <f t="shared" si="58"/>
        <v>0</v>
      </c>
      <c r="AG272" s="135"/>
      <c r="AH272" s="141"/>
      <c r="AI272" s="136">
        <f t="shared" si="59"/>
        <v>0</v>
      </c>
      <c r="AJ272" s="115">
        <f t="shared" si="60"/>
        <v>2</v>
      </c>
      <c r="AK272" s="31"/>
      <c r="AL272" s="523"/>
      <c r="AM272" s="381"/>
      <c r="AN272" s="382">
        <v>4765950</v>
      </c>
      <c r="AO272" s="7">
        <v>3531466.61</v>
      </c>
      <c r="AP272" s="42"/>
      <c r="AQ272" s="534"/>
      <c r="AR272" s="537"/>
      <c r="AS272" s="526">
        <f t="shared" si="61"/>
        <v>4102535</v>
      </c>
      <c r="AT272" s="526">
        <f t="shared" si="62"/>
        <v>4056876</v>
      </c>
      <c r="AU272" s="527">
        <v>4102535</v>
      </c>
      <c r="AV272" s="528">
        <f t="shared" si="52"/>
        <v>8205070</v>
      </c>
      <c r="AW272" s="891"/>
    </row>
    <row r="273" spans="1:49" x14ac:dyDescent="0.2">
      <c r="A273" s="127"/>
      <c r="B273" s="253"/>
      <c r="C273" s="253"/>
      <c r="D273" s="253"/>
      <c r="E273" s="261"/>
      <c r="F273" s="270"/>
      <c r="G273" s="270"/>
      <c r="H273" s="270"/>
      <c r="I273" s="128"/>
      <c r="J273" s="270"/>
      <c r="K273" s="270"/>
      <c r="L273" s="128"/>
      <c r="M273" s="270"/>
      <c r="N273" s="270"/>
      <c r="O273" s="270"/>
      <c r="P273" s="128"/>
      <c r="Q273" s="270"/>
      <c r="R273" s="270"/>
      <c r="S273" s="270"/>
      <c r="T273" s="128"/>
      <c r="U273" s="270"/>
      <c r="V273" s="270"/>
      <c r="W273" s="128"/>
      <c r="X273" s="270"/>
      <c r="Y273" s="270"/>
      <c r="Z273" s="128"/>
      <c r="AA273" s="270"/>
      <c r="AB273" s="270"/>
      <c r="AC273" s="270"/>
      <c r="AD273" s="270"/>
      <c r="AE273" s="270"/>
      <c r="AF273" s="128"/>
      <c r="AG273" s="270"/>
      <c r="AH273" s="270"/>
      <c r="AI273" s="128"/>
      <c r="AJ273" s="127"/>
      <c r="AK273" s="45"/>
      <c r="AL273" s="529"/>
      <c r="AM273" s="390"/>
      <c r="AN273" s="391"/>
      <c r="AO273" s="45"/>
      <c r="AP273" s="45"/>
      <c r="AQ273" s="530"/>
      <c r="AR273" s="530"/>
      <c r="AS273" s="531"/>
      <c r="AT273" s="531"/>
      <c r="AU273" s="531"/>
      <c r="AV273" s="531"/>
    </row>
    <row r="274" spans="1:49" x14ac:dyDescent="0.2">
      <c r="A274" s="127"/>
      <c r="B274" s="253"/>
      <c r="C274" s="253"/>
      <c r="D274" s="253"/>
      <c r="E274" s="261"/>
      <c r="F274" s="270"/>
      <c r="G274" s="270"/>
      <c r="H274" s="270"/>
      <c r="I274" s="128"/>
      <c r="J274" s="270"/>
      <c r="K274" s="270"/>
      <c r="L274" s="128"/>
      <c r="M274" s="270"/>
      <c r="N274" s="270"/>
      <c r="O274" s="270"/>
      <c r="P274" s="128"/>
      <c r="Q274" s="270"/>
      <c r="R274" s="270"/>
      <c r="S274" s="270"/>
      <c r="T274" s="128"/>
      <c r="U274" s="270"/>
      <c r="V274" s="270"/>
      <c r="W274" s="128"/>
      <c r="X274" s="270"/>
      <c r="Y274" s="270"/>
      <c r="Z274" s="128"/>
      <c r="AA274" s="270"/>
      <c r="AB274" s="270"/>
      <c r="AC274" s="270"/>
      <c r="AD274" s="270"/>
      <c r="AE274" s="270"/>
      <c r="AF274" s="128"/>
      <c r="AG274" s="270"/>
      <c r="AH274" s="270"/>
      <c r="AI274" s="128"/>
      <c r="AJ274" s="127"/>
      <c r="AK274" s="45"/>
      <c r="AL274" s="529"/>
      <c r="AM274" s="390"/>
      <c r="AN274" s="391"/>
      <c r="AO274" s="45"/>
      <c r="AP274" s="45"/>
      <c r="AQ274" s="530"/>
      <c r="AR274" s="530"/>
      <c r="AS274" s="531"/>
      <c r="AT274" s="531"/>
      <c r="AU274" s="531"/>
      <c r="AV274" s="531"/>
    </row>
    <row r="275" spans="1:49" ht="12.75" thickBot="1" x14ac:dyDescent="0.25">
      <c r="A275" s="127"/>
      <c r="B275" s="253"/>
      <c r="C275" s="253"/>
      <c r="D275" s="253"/>
      <c r="E275" s="261"/>
      <c r="F275" s="270"/>
      <c r="G275" s="270"/>
      <c r="H275" s="270"/>
      <c r="I275" s="128"/>
      <c r="J275" s="270"/>
      <c r="K275" s="270"/>
      <c r="L275" s="128"/>
      <c r="M275" s="270"/>
      <c r="N275" s="270"/>
      <c r="O275" s="270"/>
      <c r="P275" s="128"/>
      <c r="Q275" s="270"/>
      <c r="R275" s="270"/>
      <c r="S275" s="270"/>
      <c r="T275" s="128"/>
      <c r="U275" s="270"/>
      <c r="V275" s="270"/>
      <c r="W275" s="128"/>
      <c r="X275" s="270"/>
      <c r="Y275" s="270"/>
      <c r="Z275" s="128"/>
      <c r="AA275" s="270"/>
      <c r="AB275" s="270"/>
      <c r="AC275" s="270"/>
      <c r="AD275" s="270"/>
      <c r="AE275" s="270"/>
      <c r="AF275" s="128"/>
      <c r="AG275" s="270"/>
      <c r="AH275" s="270"/>
      <c r="AI275" s="128"/>
      <c r="AJ275" s="127"/>
      <c r="AK275" s="45"/>
      <c r="AL275" s="529"/>
      <c r="AM275" s="390"/>
      <c r="AN275" s="391"/>
      <c r="AO275" s="45"/>
      <c r="AP275" s="45"/>
      <c r="AQ275" s="530"/>
      <c r="AR275" s="530"/>
      <c r="AS275" s="531"/>
      <c r="AT275" s="531"/>
      <c r="AU275" s="531"/>
      <c r="AV275" s="531"/>
    </row>
    <row r="276" spans="1:49" ht="12.75" customHeight="1" thickBot="1" x14ac:dyDescent="0.25">
      <c r="A276" s="814" t="s">
        <v>518</v>
      </c>
      <c r="B276" s="815"/>
      <c r="C276" s="815"/>
      <c r="D276" s="815"/>
      <c r="E276" s="815"/>
      <c r="F276" s="866" t="s">
        <v>1</v>
      </c>
      <c r="G276" s="867"/>
      <c r="H276" s="867"/>
      <c r="I276" s="868"/>
      <c r="J276" s="853" t="s">
        <v>2</v>
      </c>
      <c r="K276" s="853"/>
      <c r="L276" s="854"/>
      <c r="M276" s="901" t="s">
        <v>3</v>
      </c>
      <c r="N276" s="902"/>
      <c r="O276" s="902"/>
      <c r="P276" s="775" t="s">
        <v>4</v>
      </c>
      <c r="Q276" s="903" t="s">
        <v>5</v>
      </c>
      <c r="R276" s="885"/>
      <c r="S276" s="904"/>
      <c r="T276" s="775" t="s">
        <v>4</v>
      </c>
      <c r="U276" s="862" t="s">
        <v>6</v>
      </c>
      <c r="V276" s="862"/>
      <c r="W276" s="863"/>
      <c r="X276" s="905" t="s">
        <v>7</v>
      </c>
      <c r="Y276" s="906"/>
      <c r="Z276" s="775" t="s">
        <v>4</v>
      </c>
      <c r="AA276" s="907" t="s">
        <v>8</v>
      </c>
      <c r="AB276" s="908"/>
      <c r="AC276" s="908"/>
      <c r="AD276" s="908"/>
      <c r="AE276" s="909"/>
      <c r="AF276" s="775" t="s">
        <v>4</v>
      </c>
      <c r="AG276" s="877" t="s">
        <v>9</v>
      </c>
      <c r="AH276" s="877"/>
      <c r="AI276" s="878"/>
      <c r="AJ276" s="881" t="s">
        <v>10</v>
      </c>
    </row>
    <row r="277" spans="1:49" ht="24.75" thickBot="1" x14ac:dyDescent="0.25">
      <c r="A277" s="816"/>
      <c r="B277" s="817"/>
      <c r="C277" s="817"/>
      <c r="D277" s="817"/>
      <c r="E277" s="817"/>
      <c r="F277" s="869"/>
      <c r="G277" s="870"/>
      <c r="H277" s="870"/>
      <c r="I277" s="871"/>
      <c r="J277" s="855"/>
      <c r="K277" s="855"/>
      <c r="L277" s="856"/>
      <c r="M277" s="911" t="s">
        <v>12</v>
      </c>
      <c r="N277" s="883"/>
      <c r="O277" s="884"/>
      <c r="P277" s="776"/>
      <c r="Q277" s="885" t="s">
        <v>13</v>
      </c>
      <c r="R277" s="885"/>
      <c r="S277" s="885"/>
      <c r="T277" s="776"/>
      <c r="U277" s="864"/>
      <c r="V277" s="864"/>
      <c r="W277" s="865"/>
      <c r="X277" s="886" t="s">
        <v>14</v>
      </c>
      <c r="Y277" s="886"/>
      <c r="Z277" s="776"/>
      <c r="AA277" s="887" t="s">
        <v>15</v>
      </c>
      <c r="AB277" s="887"/>
      <c r="AC277" s="888"/>
      <c r="AD277" s="887" t="s">
        <v>16</v>
      </c>
      <c r="AE277" s="887"/>
      <c r="AF277" s="776"/>
      <c r="AG277" s="879"/>
      <c r="AH277" s="879"/>
      <c r="AI277" s="880"/>
      <c r="AJ277" s="882"/>
      <c r="AK277" s="3" t="s">
        <v>659</v>
      </c>
      <c r="AL277" s="18" t="s">
        <v>660</v>
      </c>
      <c r="AM277" s="22" t="s">
        <v>661</v>
      </c>
      <c r="AN277" s="23" t="s">
        <v>662</v>
      </c>
      <c r="AO277" s="25" t="s">
        <v>663</v>
      </c>
      <c r="AP277" s="38" t="s">
        <v>664</v>
      </c>
      <c r="AQ277" s="487" t="s">
        <v>665</v>
      </c>
      <c r="AR277" s="488" t="s">
        <v>666</v>
      </c>
    </row>
    <row r="278" spans="1:49" ht="36.75" thickBot="1" x14ac:dyDescent="0.25">
      <c r="A278" s="262" t="s">
        <v>17</v>
      </c>
      <c r="B278" s="263" t="s">
        <v>18</v>
      </c>
      <c r="C278" s="263" t="s">
        <v>19</v>
      </c>
      <c r="D278" s="263" t="s">
        <v>20</v>
      </c>
      <c r="E278" s="264" t="s">
        <v>21</v>
      </c>
      <c r="F278" s="129" t="s">
        <v>23</v>
      </c>
      <c r="G278" s="58" t="s">
        <v>24</v>
      </c>
      <c r="H278" s="59" t="s">
        <v>25</v>
      </c>
      <c r="I278" s="297" t="s">
        <v>4</v>
      </c>
      <c r="J278" s="58" t="s">
        <v>23</v>
      </c>
      <c r="K278" s="59" t="s">
        <v>25</v>
      </c>
      <c r="L278" s="297" t="s">
        <v>4</v>
      </c>
      <c r="M278" s="276" t="s">
        <v>23</v>
      </c>
      <c r="N278" s="277" t="s">
        <v>25</v>
      </c>
      <c r="O278" s="278" t="s">
        <v>26</v>
      </c>
      <c r="P278" s="841"/>
      <c r="Q278" s="277" t="s">
        <v>23</v>
      </c>
      <c r="R278" s="277" t="s">
        <v>25</v>
      </c>
      <c r="S278" s="278" t="s">
        <v>26</v>
      </c>
      <c r="T278" s="841"/>
      <c r="U278" s="53" t="s">
        <v>23</v>
      </c>
      <c r="V278" s="54" t="s">
        <v>25</v>
      </c>
      <c r="W278" s="55" t="s">
        <v>4</v>
      </c>
      <c r="X278" s="53" t="s">
        <v>25</v>
      </c>
      <c r="Y278" s="54" t="s">
        <v>26</v>
      </c>
      <c r="Z278" s="841"/>
      <c r="AA278" s="53" t="s">
        <v>23</v>
      </c>
      <c r="AB278" s="53" t="s">
        <v>25</v>
      </c>
      <c r="AC278" s="53" t="s">
        <v>26</v>
      </c>
      <c r="AD278" s="53" t="s">
        <v>23</v>
      </c>
      <c r="AE278" s="54" t="s">
        <v>26</v>
      </c>
      <c r="AF278" s="841"/>
      <c r="AG278" s="53" t="s">
        <v>23</v>
      </c>
      <c r="AH278" s="54" t="s">
        <v>25</v>
      </c>
      <c r="AI278" s="55" t="s">
        <v>4</v>
      </c>
      <c r="AJ278" s="910"/>
      <c r="AK278" s="3" t="s">
        <v>668</v>
      </c>
      <c r="AL278" s="21" t="s">
        <v>669</v>
      </c>
      <c r="AM278" s="5" t="s">
        <v>670</v>
      </c>
      <c r="AN278" s="2" t="s">
        <v>670</v>
      </c>
      <c r="AO278" s="24" t="s">
        <v>670</v>
      </c>
      <c r="AP278" s="39" t="s">
        <v>670</v>
      </c>
      <c r="AQ278" s="46" t="s">
        <v>671</v>
      </c>
      <c r="AR278" s="27" t="s">
        <v>672</v>
      </c>
      <c r="AS278" s="490" t="s">
        <v>673</v>
      </c>
      <c r="AT278" s="491" t="s">
        <v>674</v>
      </c>
      <c r="AU278" s="492" t="s">
        <v>675</v>
      </c>
      <c r="AV278" s="493" t="s">
        <v>676</v>
      </c>
      <c r="AW278" s="494" t="s">
        <v>677</v>
      </c>
    </row>
    <row r="279" spans="1:49" ht="36" x14ac:dyDescent="0.2">
      <c r="A279" s="142">
        <v>235</v>
      </c>
      <c r="B279" s="265" t="s">
        <v>519</v>
      </c>
      <c r="C279" s="266" t="s">
        <v>102</v>
      </c>
      <c r="D279" s="266" t="s">
        <v>520</v>
      </c>
      <c r="E279" s="267" t="s">
        <v>38</v>
      </c>
      <c r="F279" s="61"/>
      <c r="G279" s="62"/>
      <c r="H279" s="63">
        <v>2</v>
      </c>
      <c r="I279" s="64">
        <f t="shared" si="63"/>
        <v>2</v>
      </c>
      <c r="J279" s="65"/>
      <c r="K279" s="63">
        <v>1</v>
      </c>
      <c r="L279" s="66">
        <f t="shared" si="53"/>
        <v>1</v>
      </c>
      <c r="M279" s="67"/>
      <c r="N279" s="234"/>
      <c r="O279" s="234"/>
      <c r="P279" s="68">
        <f t="shared" si="54"/>
        <v>0</v>
      </c>
      <c r="Q279" s="67"/>
      <c r="R279" s="234"/>
      <c r="S279" s="275"/>
      <c r="T279" s="69">
        <f t="shared" si="55"/>
        <v>0</v>
      </c>
      <c r="U279" s="65"/>
      <c r="V279" s="63">
        <v>1</v>
      </c>
      <c r="W279" s="64">
        <f t="shared" si="56"/>
        <v>1</v>
      </c>
      <c r="X279" s="67"/>
      <c r="Y279" s="70"/>
      <c r="Z279" s="71">
        <f t="shared" si="57"/>
        <v>0</v>
      </c>
      <c r="AA279" s="61"/>
      <c r="AB279" s="62">
        <v>1</v>
      </c>
      <c r="AC279" s="72">
        <f t="shared" si="64"/>
        <v>1</v>
      </c>
      <c r="AD279" s="65"/>
      <c r="AE279" s="72"/>
      <c r="AF279" s="64">
        <f t="shared" si="58"/>
        <v>1</v>
      </c>
      <c r="AG279" s="65"/>
      <c r="AH279" s="72"/>
      <c r="AI279" s="66">
        <f t="shared" si="59"/>
        <v>0</v>
      </c>
      <c r="AJ279" s="73">
        <f t="shared" si="60"/>
        <v>5</v>
      </c>
      <c r="AK279" s="28"/>
      <c r="AL279" s="495">
        <v>2760800</v>
      </c>
      <c r="AM279" s="335"/>
      <c r="AN279" s="336"/>
      <c r="AO279" s="19"/>
      <c r="AP279" s="41"/>
      <c r="AQ279" s="496">
        <v>3433577.6</v>
      </c>
      <c r="AR279" s="497">
        <v>3539788.14</v>
      </c>
      <c r="AS279" s="498">
        <f t="shared" si="61"/>
        <v>3225421</v>
      </c>
      <c r="AT279" s="498">
        <f t="shared" si="62"/>
        <v>3205272</v>
      </c>
      <c r="AU279" s="499">
        <v>3225421</v>
      </c>
      <c r="AV279" s="500">
        <f t="shared" si="52"/>
        <v>16127105</v>
      </c>
      <c r="AW279" s="889">
        <f>SUM(AV279:AV280)</f>
        <v>33797721</v>
      </c>
    </row>
    <row r="280" spans="1:49" ht="36.75" thickBot="1" x14ac:dyDescent="0.25">
      <c r="A280" s="130">
        <v>236</v>
      </c>
      <c r="B280" s="258" t="s">
        <v>521</v>
      </c>
      <c r="C280" s="259" t="s">
        <v>102</v>
      </c>
      <c r="D280" s="259" t="s">
        <v>522</v>
      </c>
      <c r="E280" s="260" t="s">
        <v>38</v>
      </c>
      <c r="F280" s="131"/>
      <c r="G280" s="132"/>
      <c r="H280" s="133">
        <v>2</v>
      </c>
      <c r="I280" s="134">
        <f t="shared" si="63"/>
        <v>2</v>
      </c>
      <c r="J280" s="135"/>
      <c r="K280" s="133">
        <v>1</v>
      </c>
      <c r="L280" s="136">
        <f t="shared" si="53"/>
        <v>1</v>
      </c>
      <c r="M280" s="122"/>
      <c r="N280" s="272"/>
      <c r="O280" s="272"/>
      <c r="P280" s="123">
        <f t="shared" si="54"/>
        <v>0</v>
      </c>
      <c r="Q280" s="122"/>
      <c r="R280" s="272"/>
      <c r="S280" s="274"/>
      <c r="T280" s="124">
        <f t="shared" si="55"/>
        <v>0</v>
      </c>
      <c r="U280" s="137"/>
      <c r="V280" s="138">
        <v>1</v>
      </c>
      <c r="W280" s="139">
        <f t="shared" si="56"/>
        <v>1</v>
      </c>
      <c r="X280" s="122"/>
      <c r="Y280" s="125"/>
      <c r="Z280" s="119">
        <f t="shared" si="57"/>
        <v>0</v>
      </c>
      <c r="AA280" s="131"/>
      <c r="AB280" s="132"/>
      <c r="AC280" s="140"/>
      <c r="AD280" s="135"/>
      <c r="AE280" s="140"/>
      <c r="AF280" s="139">
        <f t="shared" si="58"/>
        <v>0</v>
      </c>
      <c r="AG280" s="135"/>
      <c r="AH280" s="141"/>
      <c r="AI280" s="136">
        <f t="shared" si="59"/>
        <v>0</v>
      </c>
      <c r="AJ280" s="115">
        <f t="shared" si="60"/>
        <v>4</v>
      </c>
      <c r="AK280" s="31"/>
      <c r="AL280" s="523">
        <v>4948020</v>
      </c>
      <c r="AM280" s="381"/>
      <c r="AN280" s="382"/>
      <c r="AO280" s="7"/>
      <c r="AP280" s="42"/>
      <c r="AQ280" s="524">
        <v>4111113.6</v>
      </c>
      <c r="AR280" s="525">
        <v>4238227.22</v>
      </c>
      <c r="AS280" s="526">
        <f t="shared" si="61"/>
        <v>4417654</v>
      </c>
      <c r="AT280" s="526">
        <f t="shared" si="62"/>
        <v>4403399</v>
      </c>
      <c r="AU280" s="527">
        <v>4417654</v>
      </c>
      <c r="AV280" s="528">
        <f t="shared" si="52"/>
        <v>17670616</v>
      </c>
      <c r="AW280" s="891"/>
    </row>
    <row r="281" spans="1:49" x14ac:dyDescent="0.2">
      <c r="A281" s="127"/>
      <c r="B281" s="253"/>
      <c r="C281" s="253"/>
      <c r="D281" s="253"/>
      <c r="E281" s="254"/>
      <c r="F281" s="270"/>
      <c r="G281" s="270"/>
      <c r="H281" s="270"/>
      <c r="I281" s="128"/>
      <c r="J281" s="270"/>
      <c r="K281" s="270"/>
      <c r="L281" s="128"/>
      <c r="M281" s="270"/>
      <c r="N281" s="270"/>
      <c r="O281" s="270"/>
      <c r="P281" s="128"/>
      <c r="Q281" s="270"/>
      <c r="R281" s="270"/>
      <c r="S281" s="270"/>
      <c r="T281" s="128"/>
      <c r="U281" s="270"/>
      <c r="V281" s="270"/>
      <c r="W281" s="128"/>
      <c r="X281" s="270"/>
      <c r="Y281" s="270"/>
      <c r="Z281" s="128"/>
      <c r="AA281" s="270"/>
      <c r="AB281" s="270"/>
      <c r="AC281" s="270"/>
      <c r="AD281" s="270"/>
      <c r="AE281" s="270"/>
      <c r="AF281" s="128"/>
      <c r="AG281" s="270"/>
      <c r="AH281" s="270"/>
      <c r="AI281" s="128"/>
      <c r="AJ281" s="127"/>
      <c r="AK281" s="45"/>
      <c r="AL281" s="529"/>
      <c r="AM281" s="390"/>
      <c r="AN281" s="391"/>
      <c r="AO281" s="45"/>
      <c r="AP281" s="45"/>
      <c r="AQ281" s="530"/>
      <c r="AR281" s="530"/>
      <c r="AS281" s="531"/>
      <c r="AT281" s="531"/>
      <c r="AU281" s="531"/>
      <c r="AV281" s="531"/>
    </row>
    <row r="282" spans="1:49" x14ac:dyDescent="0.2">
      <c r="A282" s="127"/>
      <c r="B282" s="253"/>
      <c r="C282" s="253"/>
      <c r="D282" s="253"/>
      <c r="E282" s="254"/>
      <c r="F282" s="270"/>
      <c r="G282" s="270"/>
      <c r="H282" s="270"/>
      <c r="I282" s="128"/>
      <c r="J282" s="270"/>
      <c r="K282" s="270"/>
      <c r="L282" s="128"/>
      <c r="M282" s="270"/>
      <c r="N282" s="270"/>
      <c r="O282" s="270"/>
      <c r="P282" s="128"/>
      <c r="Q282" s="270"/>
      <c r="R282" s="270"/>
      <c r="S282" s="270"/>
      <c r="T282" s="128"/>
      <c r="U282" s="270"/>
      <c r="V282" s="270"/>
      <c r="W282" s="128"/>
      <c r="X282" s="270"/>
      <c r="Y282" s="270"/>
      <c r="Z282" s="128"/>
      <c r="AA282" s="270"/>
      <c r="AB282" s="270"/>
      <c r="AC282" s="270"/>
      <c r="AD282" s="270"/>
      <c r="AE282" s="270"/>
      <c r="AF282" s="128"/>
      <c r="AG282" s="270"/>
      <c r="AH282" s="270"/>
      <c r="AI282" s="128"/>
      <c r="AJ282" s="127"/>
      <c r="AK282" s="45"/>
      <c r="AL282" s="529"/>
      <c r="AM282" s="390"/>
      <c r="AN282" s="391"/>
      <c r="AO282" s="45"/>
      <c r="AP282" s="45"/>
      <c r="AQ282" s="530"/>
      <c r="AR282" s="530"/>
      <c r="AS282" s="531"/>
      <c r="AT282" s="531"/>
      <c r="AU282" s="531"/>
      <c r="AV282" s="531"/>
    </row>
    <row r="283" spans="1:49" ht="12.75" thickBot="1" x14ac:dyDescent="0.25">
      <c r="A283" s="127"/>
      <c r="B283" s="253"/>
      <c r="C283" s="253"/>
      <c r="D283" s="253"/>
      <c r="E283" s="254"/>
      <c r="F283" s="270"/>
      <c r="G283" s="270"/>
      <c r="H283" s="270"/>
      <c r="I283" s="128"/>
      <c r="J283" s="270"/>
      <c r="K283" s="270"/>
      <c r="L283" s="128"/>
      <c r="M283" s="270"/>
      <c r="N283" s="270"/>
      <c r="O283" s="270"/>
      <c r="P283" s="128"/>
      <c r="Q283" s="270"/>
      <c r="R283" s="270"/>
      <c r="S283" s="270"/>
      <c r="T283" s="128"/>
      <c r="U283" s="270"/>
      <c r="V283" s="270"/>
      <c r="W283" s="128"/>
      <c r="X283" s="270"/>
      <c r="Y283" s="270"/>
      <c r="Z283" s="128"/>
      <c r="AA283" s="270"/>
      <c r="AB283" s="270"/>
      <c r="AC283" s="270"/>
      <c r="AD283" s="270"/>
      <c r="AE283" s="270"/>
      <c r="AF283" s="128"/>
      <c r="AG283" s="270"/>
      <c r="AH283" s="270"/>
      <c r="AI283" s="128"/>
      <c r="AJ283" s="127"/>
      <c r="AK283" s="45"/>
      <c r="AL283" s="529"/>
      <c r="AM283" s="390"/>
      <c r="AN283" s="391"/>
      <c r="AO283" s="45"/>
      <c r="AP283" s="45"/>
      <c r="AQ283" s="530"/>
      <c r="AR283" s="530"/>
      <c r="AS283" s="531"/>
      <c r="AT283" s="531"/>
      <c r="AU283" s="531"/>
      <c r="AV283" s="531"/>
    </row>
    <row r="284" spans="1:49" ht="12.75" customHeight="1" thickBot="1" x14ac:dyDescent="0.25">
      <c r="A284" s="814" t="s">
        <v>523</v>
      </c>
      <c r="B284" s="815"/>
      <c r="C284" s="815"/>
      <c r="D284" s="815"/>
      <c r="E284" s="815"/>
      <c r="F284" s="866" t="s">
        <v>1</v>
      </c>
      <c r="G284" s="867"/>
      <c r="H284" s="867"/>
      <c r="I284" s="868"/>
      <c r="J284" s="853" t="s">
        <v>2</v>
      </c>
      <c r="K284" s="853"/>
      <c r="L284" s="854"/>
      <c r="M284" s="901" t="s">
        <v>3</v>
      </c>
      <c r="N284" s="902"/>
      <c r="O284" s="902"/>
      <c r="P284" s="775" t="s">
        <v>4</v>
      </c>
      <c r="Q284" s="903" t="s">
        <v>5</v>
      </c>
      <c r="R284" s="885"/>
      <c r="S284" s="904"/>
      <c r="T284" s="775" t="s">
        <v>4</v>
      </c>
      <c r="U284" s="862" t="s">
        <v>6</v>
      </c>
      <c r="V284" s="862"/>
      <c r="W284" s="863"/>
      <c r="X284" s="905" t="s">
        <v>7</v>
      </c>
      <c r="Y284" s="906"/>
      <c r="Z284" s="775" t="s">
        <v>4</v>
      </c>
      <c r="AA284" s="907" t="s">
        <v>8</v>
      </c>
      <c r="AB284" s="908"/>
      <c r="AC284" s="908"/>
      <c r="AD284" s="908"/>
      <c r="AE284" s="909"/>
      <c r="AF284" s="775" t="s">
        <v>4</v>
      </c>
      <c r="AG284" s="877" t="s">
        <v>9</v>
      </c>
      <c r="AH284" s="877"/>
      <c r="AI284" s="878"/>
      <c r="AJ284" s="881" t="s">
        <v>10</v>
      </c>
    </row>
    <row r="285" spans="1:49" ht="24.75" thickBot="1" x14ac:dyDescent="0.25">
      <c r="A285" s="816"/>
      <c r="B285" s="817"/>
      <c r="C285" s="817"/>
      <c r="D285" s="817"/>
      <c r="E285" s="817"/>
      <c r="F285" s="869"/>
      <c r="G285" s="870"/>
      <c r="H285" s="870"/>
      <c r="I285" s="871"/>
      <c r="J285" s="855"/>
      <c r="K285" s="855"/>
      <c r="L285" s="856"/>
      <c r="M285" s="911" t="s">
        <v>12</v>
      </c>
      <c r="N285" s="883"/>
      <c r="O285" s="884"/>
      <c r="P285" s="776"/>
      <c r="Q285" s="885" t="s">
        <v>13</v>
      </c>
      <c r="R285" s="885"/>
      <c r="S285" s="885"/>
      <c r="T285" s="776"/>
      <c r="U285" s="864"/>
      <c r="V285" s="864"/>
      <c r="W285" s="865"/>
      <c r="X285" s="886" t="s">
        <v>14</v>
      </c>
      <c r="Y285" s="886"/>
      <c r="Z285" s="776"/>
      <c r="AA285" s="887" t="s">
        <v>15</v>
      </c>
      <c r="AB285" s="887"/>
      <c r="AC285" s="888"/>
      <c r="AD285" s="887" t="s">
        <v>16</v>
      </c>
      <c r="AE285" s="887"/>
      <c r="AF285" s="776"/>
      <c r="AG285" s="879"/>
      <c r="AH285" s="879"/>
      <c r="AI285" s="880"/>
      <c r="AJ285" s="882"/>
      <c r="AK285" s="3" t="s">
        <v>659</v>
      </c>
      <c r="AL285" s="18" t="s">
        <v>660</v>
      </c>
      <c r="AM285" s="22" t="s">
        <v>661</v>
      </c>
      <c r="AN285" s="23" t="s">
        <v>662</v>
      </c>
      <c r="AO285" s="25" t="s">
        <v>663</v>
      </c>
      <c r="AP285" s="38" t="s">
        <v>664</v>
      </c>
      <c r="AQ285" s="487" t="s">
        <v>665</v>
      </c>
      <c r="AR285" s="488" t="s">
        <v>666</v>
      </c>
    </row>
    <row r="286" spans="1:49" ht="36.75" thickBot="1" x14ac:dyDescent="0.25">
      <c r="A286" s="262" t="s">
        <v>17</v>
      </c>
      <c r="B286" s="263" t="s">
        <v>18</v>
      </c>
      <c r="C286" s="263" t="s">
        <v>19</v>
      </c>
      <c r="D286" s="263" t="s">
        <v>20</v>
      </c>
      <c r="E286" s="264" t="s">
        <v>21</v>
      </c>
      <c r="F286" s="129" t="s">
        <v>23</v>
      </c>
      <c r="G286" s="58" t="s">
        <v>24</v>
      </c>
      <c r="H286" s="59" t="s">
        <v>25</v>
      </c>
      <c r="I286" s="297" t="s">
        <v>4</v>
      </c>
      <c r="J286" s="58" t="s">
        <v>23</v>
      </c>
      <c r="K286" s="59" t="s">
        <v>25</v>
      </c>
      <c r="L286" s="297" t="s">
        <v>4</v>
      </c>
      <c r="M286" s="276" t="s">
        <v>23</v>
      </c>
      <c r="N286" s="277" t="s">
        <v>25</v>
      </c>
      <c r="O286" s="278" t="s">
        <v>26</v>
      </c>
      <c r="P286" s="841"/>
      <c r="Q286" s="277" t="s">
        <v>23</v>
      </c>
      <c r="R286" s="277" t="s">
        <v>25</v>
      </c>
      <c r="S286" s="278" t="s">
        <v>26</v>
      </c>
      <c r="T286" s="841"/>
      <c r="U286" s="53" t="s">
        <v>23</v>
      </c>
      <c r="V286" s="54" t="s">
        <v>25</v>
      </c>
      <c r="W286" s="55" t="s">
        <v>4</v>
      </c>
      <c r="X286" s="53" t="s">
        <v>25</v>
      </c>
      <c r="Y286" s="54" t="s">
        <v>26</v>
      </c>
      <c r="Z286" s="841"/>
      <c r="AA286" s="53" t="s">
        <v>23</v>
      </c>
      <c r="AB286" s="53" t="s">
        <v>25</v>
      </c>
      <c r="AC286" s="53" t="s">
        <v>26</v>
      </c>
      <c r="AD286" s="53" t="s">
        <v>23</v>
      </c>
      <c r="AE286" s="54" t="s">
        <v>26</v>
      </c>
      <c r="AF286" s="841"/>
      <c r="AG286" s="53" t="s">
        <v>23</v>
      </c>
      <c r="AH286" s="54" t="s">
        <v>25</v>
      </c>
      <c r="AI286" s="55" t="s">
        <v>4</v>
      </c>
      <c r="AJ286" s="910"/>
      <c r="AK286" s="3" t="s">
        <v>668</v>
      </c>
      <c r="AL286" s="21" t="s">
        <v>669</v>
      </c>
      <c r="AM286" s="5" t="s">
        <v>670</v>
      </c>
      <c r="AN286" s="2" t="s">
        <v>670</v>
      </c>
      <c r="AO286" s="24" t="s">
        <v>670</v>
      </c>
      <c r="AP286" s="39" t="s">
        <v>670</v>
      </c>
      <c r="AQ286" s="46" t="s">
        <v>671</v>
      </c>
      <c r="AR286" s="27" t="s">
        <v>672</v>
      </c>
      <c r="AS286" s="490" t="s">
        <v>673</v>
      </c>
      <c r="AT286" s="491" t="s">
        <v>674</v>
      </c>
      <c r="AU286" s="492" t="s">
        <v>675</v>
      </c>
      <c r="AV286" s="493" t="s">
        <v>676</v>
      </c>
      <c r="AW286" s="494" t="s">
        <v>677</v>
      </c>
    </row>
    <row r="287" spans="1:49" ht="24" x14ac:dyDescent="0.2">
      <c r="A287" s="142">
        <v>237</v>
      </c>
      <c r="B287" s="265" t="s">
        <v>524</v>
      </c>
      <c r="C287" s="266" t="s">
        <v>525</v>
      </c>
      <c r="D287" s="266" t="s">
        <v>468</v>
      </c>
      <c r="E287" s="267" t="s">
        <v>38</v>
      </c>
      <c r="F287" s="61"/>
      <c r="G287" s="62"/>
      <c r="H287" s="63">
        <v>1</v>
      </c>
      <c r="I287" s="64">
        <f t="shared" si="63"/>
        <v>1</v>
      </c>
      <c r="J287" s="65">
        <v>1</v>
      </c>
      <c r="K287" s="63"/>
      <c r="L287" s="66">
        <f t="shared" si="53"/>
        <v>1</v>
      </c>
      <c r="M287" s="67"/>
      <c r="N287" s="234">
        <v>1</v>
      </c>
      <c r="O287" s="234">
        <f>SUM(M287:N287)</f>
        <v>1</v>
      </c>
      <c r="P287" s="68">
        <f t="shared" si="54"/>
        <v>1</v>
      </c>
      <c r="Q287" s="67">
        <v>1</v>
      </c>
      <c r="R287" s="234">
        <v>1</v>
      </c>
      <c r="S287" s="275">
        <f>SUM(Q287:R287)</f>
        <v>2</v>
      </c>
      <c r="T287" s="69">
        <f t="shared" si="55"/>
        <v>2</v>
      </c>
      <c r="U287" s="65"/>
      <c r="V287" s="63">
        <v>1</v>
      </c>
      <c r="W287" s="64">
        <f t="shared" si="56"/>
        <v>1</v>
      </c>
      <c r="X287" s="67"/>
      <c r="Y287" s="70"/>
      <c r="Z287" s="71">
        <f t="shared" si="57"/>
        <v>0</v>
      </c>
      <c r="AA287" s="61"/>
      <c r="AB287" s="62"/>
      <c r="AC287" s="72"/>
      <c r="AD287" s="65"/>
      <c r="AE287" s="72"/>
      <c r="AF287" s="64">
        <f t="shared" si="58"/>
        <v>0</v>
      </c>
      <c r="AG287" s="65"/>
      <c r="AH287" s="72"/>
      <c r="AI287" s="66">
        <f t="shared" si="59"/>
        <v>0</v>
      </c>
      <c r="AJ287" s="73">
        <f t="shared" si="60"/>
        <v>6</v>
      </c>
      <c r="AK287" s="28"/>
      <c r="AL287" s="543"/>
      <c r="AM287" s="335"/>
      <c r="AN287" s="336">
        <v>856800</v>
      </c>
      <c r="AO287" s="19">
        <v>587017.48</v>
      </c>
      <c r="AP287" s="41"/>
      <c r="AQ287" s="535"/>
      <c r="AR287" s="497"/>
      <c r="AS287" s="498">
        <f t="shared" si="61"/>
        <v>709194</v>
      </c>
      <c r="AT287" s="498">
        <f t="shared" si="62"/>
        <v>696704</v>
      </c>
      <c r="AU287" s="499">
        <v>709194</v>
      </c>
      <c r="AV287" s="500">
        <f t="shared" si="52"/>
        <v>4255164</v>
      </c>
      <c r="AW287" s="889">
        <f>SUM(AV287:AV294)</f>
        <v>57129848</v>
      </c>
    </row>
    <row r="288" spans="1:49" ht="24" x14ac:dyDescent="0.2">
      <c r="A288" s="74">
        <v>238</v>
      </c>
      <c r="B288" s="228" t="s">
        <v>526</v>
      </c>
      <c r="C288" s="213" t="s">
        <v>527</v>
      </c>
      <c r="D288" s="213" t="s">
        <v>113</v>
      </c>
      <c r="E288" s="217" t="s">
        <v>38</v>
      </c>
      <c r="F288" s="75"/>
      <c r="G288" s="76"/>
      <c r="H288" s="77">
        <v>1</v>
      </c>
      <c r="I288" s="78">
        <f t="shared" si="63"/>
        <v>1</v>
      </c>
      <c r="J288" s="79"/>
      <c r="K288" s="77">
        <v>1</v>
      </c>
      <c r="L288" s="80">
        <f t="shared" si="53"/>
        <v>1</v>
      </c>
      <c r="M288" s="81"/>
      <c r="N288" s="221"/>
      <c r="O288" s="221"/>
      <c r="P288" s="82">
        <f t="shared" si="54"/>
        <v>0</v>
      </c>
      <c r="Q288" s="81"/>
      <c r="R288" s="221">
        <v>1</v>
      </c>
      <c r="S288" s="215">
        <f>SUM(Q288:R288)</f>
        <v>1</v>
      </c>
      <c r="T288" s="83">
        <f t="shared" si="55"/>
        <v>1</v>
      </c>
      <c r="U288" s="84"/>
      <c r="V288" s="85"/>
      <c r="W288" s="86">
        <f t="shared" si="56"/>
        <v>0</v>
      </c>
      <c r="X288" s="81">
        <v>1</v>
      </c>
      <c r="Y288" s="87">
        <f>SUM(X288:X288)</f>
        <v>1</v>
      </c>
      <c r="Z288" s="88">
        <f t="shared" si="57"/>
        <v>1</v>
      </c>
      <c r="AA288" s="75"/>
      <c r="AB288" s="76"/>
      <c r="AC288" s="89"/>
      <c r="AD288" s="79"/>
      <c r="AE288" s="89"/>
      <c r="AF288" s="86">
        <f t="shared" si="58"/>
        <v>0</v>
      </c>
      <c r="AG288" s="79"/>
      <c r="AH288" s="90"/>
      <c r="AI288" s="80">
        <f t="shared" si="59"/>
        <v>0</v>
      </c>
      <c r="AJ288" s="91">
        <f t="shared" si="60"/>
        <v>4</v>
      </c>
      <c r="AK288" s="29"/>
      <c r="AL288" s="503"/>
      <c r="AM288" s="358"/>
      <c r="AN288" s="368"/>
      <c r="AO288" s="6">
        <v>936292</v>
      </c>
      <c r="AP288" s="40"/>
      <c r="AQ288" s="509">
        <v>1498064.88</v>
      </c>
      <c r="AR288" s="510"/>
      <c r="AS288" s="506">
        <f t="shared" si="61"/>
        <v>1184325</v>
      </c>
      <c r="AT288" s="506">
        <f t="shared" si="62"/>
        <v>1152359</v>
      </c>
      <c r="AU288" s="507">
        <v>1152359</v>
      </c>
      <c r="AV288" s="508">
        <f t="shared" si="52"/>
        <v>4609436</v>
      </c>
      <c r="AW288" s="890"/>
    </row>
    <row r="289" spans="1:49" x14ac:dyDescent="0.2">
      <c r="A289" s="74">
        <v>239</v>
      </c>
      <c r="B289" s="228" t="s">
        <v>528</v>
      </c>
      <c r="C289" s="213" t="s">
        <v>529</v>
      </c>
      <c r="D289" s="213" t="s">
        <v>37</v>
      </c>
      <c r="E289" s="214" t="s">
        <v>38</v>
      </c>
      <c r="F289" s="75"/>
      <c r="G289" s="76"/>
      <c r="H289" s="77">
        <v>1</v>
      </c>
      <c r="I289" s="78">
        <f t="shared" si="63"/>
        <v>1</v>
      </c>
      <c r="J289" s="79"/>
      <c r="K289" s="77"/>
      <c r="L289" s="80">
        <f t="shared" si="53"/>
        <v>0</v>
      </c>
      <c r="M289" s="81"/>
      <c r="N289" s="221"/>
      <c r="O289" s="221"/>
      <c r="P289" s="82">
        <f t="shared" si="54"/>
        <v>0</v>
      </c>
      <c r="Q289" s="81"/>
      <c r="R289" s="221">
        <v>1</v>
      </c>
      <c r="S289" s="215">
        <f>SUM(Q289:R289)</f>
        <v>1</v>
      </c>
      <c r="T289" s="83">
        <f t="shared" si="55"/>
        <v>1</v>
      </c>
      <c r="U289" s="84"/>
      <c r="V289" s="85"/>
      <c r="W289" s="86">
        <f t="shared" si="56"/>
        <v>0</v>
      </c>
      <c r="X289" s="81"/>
      <c r="Y289" s="87"/>
      <c r="Z289" s="88">
        <f t="shared" si="57"/>
        <v>0</v>
      </c>
      <c r="AA289" s="75"/>
      <c r="AB289" s="76"/>
      <c r="AC289" s="89"/>
      <c r="AD289" s="79"/>
      <c r="AE289" s="89"/>
      <c r="AF289" s="86">
        <f t="shared" si="58"/>
        <v>0</v>
      </c>
      <c r="AG289" s="79"/>
      <c r="AH289" s="90">
        <v>1</v>
      </c>
      <c r="AI289" s="80">
        <f t="shared" si="59"/>
        <v>1</v>
      </c>
      <c r="AJ289" s="91">
        <f t="shared" si="60"/>
        <v>3</v>
      </c>
      <c r="AK289" s="29"/>
      <c r="AL289" s="503"/>
      <c r="AM289" s="358"/>
      <c r="AN289" s="359">
        <v>3748500</v>
      </c>
      <c r="AO289" s="6">
        <v>2328668.1600000001</v>
      </c>
      <c r="AP289" s="40"/>
      <c r="AQ289" s="504"/>
      <c r="AR289" s="505"/>
      <c r="AS289" s="506">
        <f t="shared" si="61"/>
        <v>2954490</v>
      </c>
      <c r="AT289" s="506">
        <f t="shared" si="62"/>
        <v>2872724</v>
      </c>
      <c r="AU289" s="507">
        <v>2872724</v>
      </c>
      <c r="AV289" s="508">
        <f t="shared" si="52"/>
        <v>8618172</v>
      </c>
      <c r="AW289" s="890"/>
    </row>
    <row r="290" spans="1:49" x14ac:dyDescent="0.2">
      <c r="A290" s="92">
        <v>240</v>
      </c>
      <c r="B290" s="228" t="s">
        <v>530</v>
      </c>
      <c r="C290" s="213" t="s">
        <v>531</v>
      </c>
      <c r="D290" s="213" t="s">
        <v>167</v>
      </c>
      <c r="E290" s="214" t="s">
        <v>38</v>
      </c>
      <c r="F290" s="75"/>
      <c r="G290" s="76"/>
      <c r="H290" s="77">
        <v>1</v>
      </c>
      <c r="I290" s="78">
        <f t="shared" si="63"/>
        <v>1</v>
      </c>
      <c r="J290" s="79"/>
      <c r="K290" s="77"/>
      <c r="L290" s="80">
        <f t="shared" si="53"/>
        <v>0</v>
      </c>
      <c r="M290" s="81"/>
      <c r="N290" s="221">
        <v>1</v>
      </c>
      <c r="O290" s="221">
        <f>SUM(M290:N290)</f>
        <v>1</v>
      </c>
      <c r="P290" s="82">
        <f t="shared" si="54"/>
        <v>1</v>
      </c>
      <c r="Q290" s="81"/>
      <c r="R290" s="221">
        <v>1</v>
      </c>
      <c r="S290" s="215">
        <f>SUM(Q290:R290)</f>
        <v>1</v>
      </c>
      <c r="T290" s="83">
        <f t="shared" si="55"/>
        <v>1</v>
      </c>
      <c r="U290" s="84"/>
      <c r="V290" s="85"/>
      <c r="W290" s="86">
        <f t="shared" si="56"/>
        <v>0</v>
      </c>
      <c r="X290" s="81">
        <v>1</v>
      </c>
      <c r="Y290" s="87">
        <f>SUM(X290:X290)</f>
        <v>1</v>
      </c>
      <c r="Z290" s="88">
        <f t="shared" si="57"/>
        <v>1</v>
      </c>
      <c r="AA290" s="75"/>
      <c r="AB290" s="76"/>
      <c r="AC290" s="89"/>
      <c r="AD290" s="79"/>
      <c r="AE290" s="89"/>
      <c r="AF290" s="86">
        <f t="shared" si="58"/>
        <v>0</v>
      </c>
      <c r="AG290" s="79"/>
      <c r="AH290" s="90">
        <v>1</v>
      </c>
      <c r="AI290" s="80">
        <f t="shared" si="59"/>
        <v>1</v>
      </c>
      <c r="AJ290" s="91">
        <f t="shared" si="60"/>
        <v>5</v>
      </c>
      <c r="AK290" s="29"/>
      <c r="AL290" s="503"/>
      <c r="AM290" s="358"/>
      <c r="AN290" s="411">
        <v>3748500</v>
      </c>
      <c r="AO290" s="20"/>
      <c r="AP290" s="40"/>
      <c r="AQ290" s="504"/>
      <c r="AR290" s="505"/>
      <c r="AS290" s="506">
        <f t="shared" si="61"/>
        <v>3748500</v>
      </c>
      <c r="AT290" s="506">
        <f t="shared" si="62"/>
        <v>3748500</v>
      </c>
      <c r="AU290" s="511">
        <v>3748500</v>
      </c>
      <c r="AV290" s="508">
        <f t="shared" si="52"/>
        <v>18742500</v>
      </c>
      <c r="AW290" s="890"/>
    </row>
    <row r="291" spans="1:49" x14ac:dyDescent="0.2">
      <c r="A291" s="74">
        <v>241</v>
      </c>
      <c r="B291" s="228" t="s">
        <v>532</v>
      </c>
      <c r="C291" s="213" t="s">
        <v>533</v>
      </c>
      <c r="D291" s="213" t="s">
        <v>167</v>
      </c>
      <c r="E291" s="214" t="s">
        <v>38</v>
      </c>
      <c r="F291" s="75"/>
      <c r="G291" s="76"/>
      <c r="H291" s="77">
        <v>1</v>
      </c>
      <c r="I291" s="78">
        <f t="shared" si="63"/>
        <v>1</v>
      </c>
      <c r="J291" s="79"/>
      <c r="K291" s="77"/>
      <c r="L291" s="80">
        <f t="shared" si="53"/>
        <v>0</v>
      </c>
      <c r="M291" s="81"/>
      <c r="N291" s="221">
        <v>1</v>
      </c>
      <c r="O291" s="221">
        <f>SUM(M291:N291)</f>
        <v>1</v>
      </c>
      <c r="P291" s="82">
        <f t="shared" si="54"/>
        <v>1</v>
      </c>
      <c r="Q291" s="81"/>
      <c r="R291" s="221"/>
      <c r="S291" s="215"/>
      <c r="T291" s="83">
        <f t="shared" si="55"/>
        <v>0</v>
      </c>
      <c r="U291" s="84"/>
      <c r="V291" s="85">
        <v>1</v>
      </c>
      <c r="W291" s="86">
        <f t="shared" si="56"/>
        <v>1</v>
      </c>
      <c r="X291" s="81"/>
      <c r="Y291" s="87"/>
      <c r="Z291" s="88">
        <f t="shared" si="57"/>
        <v>0</v>
      </c>
      <c r="AA291" s="75"/>
      <c r="AB291" s="76"/>
      <c r="AC291" s="89"/>
      <c r="AD291" s="79"/>
      <c r="AE291" s="89"/>
      <c r="AF291" s="86">
        <f t="shared" si="58"/>
        <v>0</v>
      </c>
      <c r="AG291" s="79"/>
      <c r="AH291" s="90">
        <v>1</v>
      </c>
      <c r="AI291" s="80">
        <f t="shared" si="59"/>
        <v>1</v>
      </c>
      <c r="AJ291" s="91">
        <f t="shared" si="60"/>
        <v>4</v>
      </c>
      <c r="AK291" s="29"/>
      <c r="AL291" s="503"/>
      <c r="AM291" s="358"/>
      <c r="AN291" s="359">
        <v>1338750</v>
      </c>
      <c r="AO291" s="6">
        <v>953990.87</v>
      </c>
      <c r="AP291" s="40"/>
      <c r="AQ291" s="504"/>
      <c r="AR291" s="505"/>
      <c r="AS291" s="506">
        <f t="shared" si="61"/>
        <v>1130113</v>
      </c>
      <c r="AT291" s="506">
        <f t="shared" si="62"/>
        <v>1114086</v>
      </c>
      <c r="AU291" s="511">
        <v>1130113</v>
      </c>
      <c r="AV291" s="508">
        <f t="shared" si="52"/>
        <v>4520452</v>
      </c>
      <c r="AW291" s="890"/>
    </row>
    <row r="292" spans="1:49" ht="24" x14ac:dyDescent="0.2">
      <c r="A292" s="74">
        <v>242</v>
      </c>
      <c r="B292" s="228" t="s">
        <v>534</v>
      </c>
      <c r="C292" s="213" t="s">
        <v>535</v>
      </c>
      <c r="D292" s="213" t="s">
        <v>37</v>
      </c>
      <c r="E292" s="217" t="s">
        <v>38</v>
      </c>
      <c r="F292" s="75"/>
      <c r="G292" s="76"/>
      <c r="H292" s="77">
        <v>1</v>
      </c>
      <c r="I292" s="78">
        <f t="shared" si="63"/>
        <v>1</v>
      </c>
      <c r="J292" s="79"/>
      <c r="K292" s="77"/>
      <c r="L292" s="80">
        <f t="shared" si="53"/>
        <v>0</v>
      </c>
      <c r="M292" s="81"/>
      <c r="N292" s="221"/>
      <c r="O292" s="221"/>
      <c r="P292" s="82">
        <f t="shared" si="54"/>
        <v>0</v>
      </c>
      <c r="Q292" s="81"/>
      <c r="R292" s="221">
        <v>1</v>
      </c>
      <c r="S292" s="215">
        <f>SUM(Q292:R292)</f>
        <v>1</v>
      </c>
      <c r="T292" s="83">
        <f t="shared" si="55"/>
        <v>1</v>
      </c>
      <c r="U292" s="84"/>
      <c r="V292" s="85"/>
      <c r="W292" s="86">
        <f t="shared" si="56"/>
        <v>0</v>
      </c>
      <c r="X292" s="81"/>
      <c r="Y292" s="87"/>
      <c r="Z292" s="88">
        <f t="shared" si="57"/>
        <v>0</v>
      </c>
      <c r="AA292" s="75"/>
      <c r="AB292" s="76">
        <v>1</v>
      </c>
      <c r="AC292" s="89">
        <f t="shared" si="64"/>
        <v>1</v>
      </c>
      <c r="AD292" s="79"/>
      <c r="AE292" s="89"/>
      <c r="AF292" s="86">
        <f t="shared" si="58"/>
        <v>1</v>
      </c>
      <c r="AG292" s="79"/>
      <c r="AH292" s="90"/>
      <c r="AI292" s="80">
        <f t="shared" si="59"/>
        <v>0</v>
      </c>
      <c r="AJ292" s="91">
        <f t="shared" si="60"/>
        <v>3</v>
      </c>
      <c r="AK292" s="29"/>
      <c r="AL292" s="514"/>
      <c r="AM292" s="358"/>
      <c r="AN292" s="359">
        <v>2356200</v>
      </c>
      <c r="AO292" s="6">
        <v>1751958.46</v>
      </c>
      <c r="AP292" s="40"/>
      <c r="AQ292" s="517"/>
      <c r="AR292" s="510"/>
      <c r="AS292" s="506">
        <f t="shared" si="61"/>
        <v>2031739</v>
      </c>
      <c r="AT292" s="506">
        <f t="shared" si="62"/>
        <v>2009642</v>
      </c>
      <c r="AU292" s="511">
        <v>2031739</v>
      </c>
      <c r="AV292" s="508">
        <f t="shared" si="52"/>
        <v>6095217</v>
      </c>
      <c r="AW292" s="890"/>
    </row>
    <row r="293" spans="1:49" ht="24" x14ac:dyDescent="0.2">
      <c r="A293" s="92">
        <v>243</v>
      </c>
      <c r="B293" s="229" t="s">
        <v>536</v>
      </c>
      <c r="C293" s="219" t="s">
        <v>537</v>
      </c>
      <c r="D293" s="219" t="s">
        <v>167</v>
      </c>
      <c r="E293" s="214" t="s">
        <v>38</v>
      </c>
      <c r="F293" s="75"/>
      <c r="G293" s="76"/>
      <c r="H293" s="77">
        <v>1</v>
      </c>
      <c r="I293" s="78">
        <f t="shared" si="63"/>
        <v>1</v>
      </c>
      <c r="J293" s="79"/>
      <c r="K293" s="77"/>
      <c r="L293" s="80">
        <f t="shared" si="53"/>
        <v>0</v>
      </c>
      <c r="M293" s="81">
        <v>1</v>
      </c>
      <c r="N293" s="221">
        <v>1</v>
      </c>
      <c r="O293" s="221">
        <f>SUM(M293:N293)</f>
        <v>2</v>
      </c>
      <c r="P293" s="82">
        <f t="shared" si="54"/>
        <v>2</v>
      </c>
      <c r="Q293" s="81"/>
      <c r="R293" s="221">
        <v>1</v>
      </c>
      <c r="S293" s="215">
        <f>SUM(Q293:R293)</f>
        <v>1</v>
      </c>
      <c r="T293" s="83">
        <f t="shared" si="55"/>
        <v>1</v>
      </c>
      <c r="U293" s="84"/>
      <c r="V293" s="85"/>
      <c r="W293" s="86">
        <f t="shared" si="56"/>
        <v>0</v>
      </c>
      <c r="X293" s="81"/>
      <c r="Y293" s="87"/>
      <c r="Z293" s="88">
        <f t="shared" si="57"/>
        <v>0</v>
      </c>
      <c r="AA293" s="75">
        <v>1</v>
      </c>
      <c r="AB293" s="76"/>
      <c r="AC293" s="89">
        <f t="shared" si="64"/>
        <v>1</v>
      </c>
      <c r="AD293" s="79"/>
      <c r="AE293" s="89"/>
      <c r="AF293" s="86">
        <f t="shared" si="58"/>
        <v>1</v>
      </c>
      <c r="AG293" s="79"/>
      <c r="AH293" s="90"/>
      <c r="AI293" s="80">
        <f t="shared" si="59"/>
        <v>0</v>
      </c>
      <c r="AJ293" s="91">
        <f t="shared" si="60"/>
        <v>5</v>
      </c>
      <c r="AK293" s="29"/>
      <c r="AL293" s="503"/>
      <c r="AM293" s="358"/>
      <c r="AN293" s="359">
        <v>1981350</v>
      </c>
      <c r="AO293" s="6">
        <v>1449266.49</v>
      </c>
      <c r="AP293" s="40"/>
      <c r="AQ293" s="504"/>
      <c r="AR293" s="512"/>
      <c r="AS293" s="506">
        <f t="shared" si="61"/>
        <v>1694551</v>
      </c>
      <c r="AT293" s="506">
        <f t="shared" si="62"/>
        <v>1674046</v>
      </c>
      <c r="AU293" s="511">
        <v>1694551</v>
      </c>
      <c r="AV293" s="508">
        <f t="shared" si="52"/>
        <v>8472755</v>
      </c>
      <c r="AW293" s="890"/>
    </row>
    <row r="294" spans="1:49" ht="12.75" thickBot="1" x14ac:dyDescent="0.25">
      <c r="A294" s="130">
        <v>244</v>
      </c>
      <c r="B294" s="258" t="s">
        <v>538</v>
      </c>
      <c r="C294" s="259" t="s">
        <v>539</v>
      </c>
      <c r="D294" s="259" t="s">
        <v>167</v>
      </c>
      <c r="E294" s="268" t="s">
        <v>38</v>
      </c>
      <c r="F294" s="131"/>
      <c r="G294" s="132"/>
      <c r="H294" s="133">
        <v>1</v>
      </c>
      <c r="I294" s="134">
        <f t="shared" si="63"/>
        <v>1</v>
      </c>
      <c r="J294" s="135"/>
      <c r="K294" s="133"/>
      <c r="L294" s="136">
        <f t="shared" si="53"/>
        <v>0</v>
      </c>
      <c r="M294" s="122"/>
      <c r="N294" s="272">
        <v>1</v>
      </c>
      <c r="O294" s="272">
        <f>SUM(M294:N294)</f>
        <v>1</v>
      </c>
      <c r="P294" s="123">
        <f t="shared" si="54"/>
        <v>1</v>
      </c>
      <c r="Q294" s="122"/>
      <c r="R294" s="272">
        <v>1</v>
      </c>
      <c r="S294" s="274">
        <f>SUM(Q294:R294)</f>
        <v>1</v>
      </c>
      <c r="T294" s="124">
        <f t="shared" si="55"/>
        <v>1</v>
      </c>
      <c r="U294" s="137"/>
      <c r="V294" s="138"/>
      <c r="W294" s="139">
        <f t="shared" si="56"/>
        <v>0</v>
      </c>
      <c r="X294" s="122"/>
      <c r="Y294" s="125"/>
      <c r="Z294" s="119">
        <f t="shared" si="57"/>
        <v>0</v>
      </c>
      <c r="AA294" s="131"/>
      <c r="AB294" s="132"/>
      <c r="AC294" s="140"/>
      <c r="AD294" s="135"/>
      <c r="AE294" s="140"/>
      <c r="AF294" s="139">
        <f t="shared" si="58"/>
        <v>0</v>
      </c>
      <c r="AG294" s="135"/>
      <c r="AH294" s="141"/>
      <c r="AI294" s="136">
        <f t="shared" si="59"/>
        <v>0</v>
      </c>
      <c r="AJ294" s="115">
        <f t="shared" si="60"/>
        <v>3</v>
      </c>
      <c r="AK294" s="31"/>
      <c r="AL294" s="523"/>
      <c r="AM294" s="381"/>
      <c r="AN294" s="409"/>
      <c r="AO294" s="7">
        <v>605383.93999999994</v>
      </c>
      <c r="AP294" s="42"/>
      <c r="AQ294" s="540"/>
      <c r="AR294" s="525"/>
      <c r="AS294" s="526">
        <f t="shared" si="61"/>
        <v>605384</v>
      </c>
      <c r="AT294" s="526">
        <f t="shared" si="62"/>
        <v>605384</v>
      </c>
      <c r="AU294" s="542">
        <v>605384</v>
      </c>
      <c r="AV294" s="528">
        <f t="shared" si="52"/>
        <v>1816152</v>
      </c>
      <c r="AW294" s="891"/>
    </row>
    <row r="295" spans="1:49" x14ac:dyDescent="0.2">
      <c r="A295" s="127"/>
      <c r="B295" s="253"/>
      <c r="C295" s="253"/>
      <c r="D295" s="253"/>
      <c r="E295" s="261"/>
      <c r="F295" s="270"/>
      <c r="G295" s="270"/>
      <c r="H295" s="270"/>
      <c r="I295" s="128"/>
      <c r="J295" s="270"/>
      <c r="K295" s="270"/>
      <c r="L295" s="128"/>
      <c r="M295" s="270"/>
      <c r="N295" s="270"/>
      <c r="O295" s="270"/>
      <c r="P295" s="128"/>
      <c r="Q295" s="270"/>
      <c r="R295" s="270"/>
      <c r="S295" s="270"/>
      <c r="T295" s="128"/>
      <c r="U295" s="270"/>
      <c r="V295" s="270"/>
      <c r="W295" s="128"/>
      <c r="X295" s="270"/>
      <c r="Y295" s="270"/>
      <c r="Z295" s="128"/>
      <c r="AA295" s="270"/>
      <c r="AB295" s="270"/>
      <c r="AC295" s="270"/>
      <c r="AD295" s="270"/>
      <c r="AE295" s="270"/>
      <c r="AF295" s="128"/>
      <c r="AG295" s="270"/>
      <c r="AH295" s="270"/>
      <c r="AI295" s="128"/>
      <c r="AJ295" s="127"/>
      <c r="AK295" s="45"/>
      <c r="AL295" s="529"/>
      <c r="AM295" s="390"/>
      <c r="AN295" s="391"/>
      <c r="AO295" s="45"/>
      <c r="AP295" s="45"/>
      <c r="AQ295" s="530"/>
      <c r="AR295" s="530"/>
      <c r="AS295" s="531"/>
      <c r="AT295" s="531"/>
      <c r="AU295" s="531"/>
      <c r="AV295" s="531"/>
    </row>
    <row r="296" spans="1:49" x14ac:dyDescent="0.2">
      <c r="A296" s="127"/>
      <c r="B296" s="253"/>
      <c r="C296" s="253"/>
      <c r="D296" s="253"/>
      <c r="E296" s="261"/>
      <c r="F296" s="270"/>
      <c r="G296" s="270"/>
      <c r="H296" s="270"/>
      <c r="I296" s="128"/>
      <c r="J296" s="270"/>
      <c r="K296" s="270"/>
      <c r="L296" s="128"/>
      <c r="M296" s="270"/>
      <c r="N296" s="270"/>
      <c r="O296" s="270"/>
      <c r="P296" s="128"/>
      <c r="Q296" s="270"/>
      <c r="R296" s="270"/>
      <c r="S296" s="270"/>
      <c r="T296" s="128"/>
      <c r="U296" s="270"/>
      <c r="V296" s="270"/>
      <c r="W296" s="128"/>
      <c r="X296" s="270"/>
      <c r="Y296" s="270"/>
      <c r="Z296" s="128"/>
      <c r="AA296" s="270"/>
      <c r="AB296" s="270"/>
      <c r="AC296" s="270"/>
      <c r="AD296" s="270"/>
      <c r="AE296" s="270"/>
      <c r="AF296" s="128"/>
      <c r="AG296" s="270"/>
      <c r="AH296" s="270"/>
      <c r="AI296" s="128"/>
      <c r="AJ296" s="127"/>
      <c r="AK296" s="45"/>
      <c r="AL296" s="529"/>
      <c r="AM296" s="390"/>
      <c r="AN296" s="391"/>
      <c r="AO296" s="45"/>
      <c r="AP296" s="45"/>
      <c r="AQ296" s="530"/>
      <c r="AR296" s="530"/>
      <c r="AS296" s="531"/>
      <c r="AT296" s="531"/>
      <c r="AU296" s="531"/>
      <c r="AV296" s="531"/>
    </row>
    <row r="297" spans="1:49" ht="12.75" thickBot="1" x14ac:dyDescent="0.25">
      <c r="A297" s="127"/>
      <c r="B297" s="253"/>
      <c r="C297" s="253"/>
      <c r="D297" s="253"/>
      <c r="E297" s="261"/>
      <c r="F297" s="270"/>
      <c r="G297" s="270"/>
      <c r="H297" s="270"/>
      <c r="I297" s="128"/>
      <c r="J297" s="270"/>
      <c r="K297" s="270"/>
      <c r="L297" s="128"/>
      <c r="M297" s="270"/>
      <c r="N297" s="270"/>
      <c r="O297" s="270"/>
      <c r="P297" s="128"/>
      <c r="Q297" s="270"/>
      <c r="R297" s="270"/>
      <c r="S297" s="270"/>
      <c r="T297" s="128"/>
      <c r="U297" s="270"/>
      <c r="V297" s="270"/>
      <c r="W297" s="128"/>
      <c r="X297" s="270"/>
      <c r="Y297" s="270"/>
      <c r="Z297" s="128"/>
      <c r="AA297" s="270"/>
      <c r="AB297" s="270"/>
      <c r="AC297" s="270"/>
      <c r="AD297" s="270"/>
      <c r="AE297" s="270"/>
      <c r="AF297" s="128"/>
      <c r="AG297" s="270"/>
      <c r="AH297" s="270"/>
      <c r="AI297" s="128"/>
      <c r="AJ297" s="127"/>
      <c r="AK297" s="45"/>
      <c r="AL297" s="529"/>
      <c r="AM297" s="390"/>
      <c r="AN297" s="391"/>
      <c r="AO297" s="45"/>
      <c r="AP297" s="45"/>
      <c r="AQ297" s="530"/>
      <c r="AR297" s="530"/>
      <c r="AS297" s="531"/>
      <c r="AT297" s="531"/>
      <c r="AU297" s="531"/>
      <c r="AV297" s="531"/>
    </row>
    <row r="298" spans="1:49" ht="12.75" customHeight="1" thickBot="1" x14ac:dyDescent="0.25">
      <c r="A298" s="814" t="s">
        <v>540</v>
      </c>
      <c r="B298" s="815"/>
      <c r="C298" s="815"/>
      <c r="D298" s="815"/>
      <c r="E298" s="815"/>
      <c r="F298" s="866" t="s">
        <v>1</v>
      </c>
      <c r="G298" s="867"/>
      <c r="H298" s="867"/>
      <c r="I298" s="868"/>
      <c r="J298" s="853" t="s">
        <v>2</v>
      </c>
      <c r="K298" s="853"/>
      <c r="L298" s="854"/>
      <c r="M298" s="901" t="s">
        <v>3</v>
      </c>
      <c r="N298" s="902"/>
      <c r="O298" s="902"/>
      <c r="P298" s="775" t="s">
        <v>4</v>
      </c>
      <c r="Q298" s="903" t="s">
        <v>5</v>
      </c>
      <c r="R298" s="885"/>
      <c r="S298" s="904"/>
      <c r="T298" s="775" t="s">
        <v>4</v>
      </c>
      <c r="U298" s="862" t="s">
        <v>6</v>
      </c>
      <c r="V298" s="862"/>
      <c r="W298" s="863"/>
      <c r="X298" s="905" t="s">
        <v>7</v>
      </c>
      <c r="Y298" s="906"/>
      <c r="Z298" s="775" t="s">
        <v>4</v>
      </c>
      <c r="AA298" s="907" t="s">
        <v>8</v>
      </c>
      <c r="AB298" s="908"/>
      <c r="AC298" s="908"/>
      <c r="AD298" s="908"/>
      <c r="AE298" s="909"/>
      <c r="AF298" s="775" t="s">
        <v>4</v>
      </c>
      <c r="AG298" s="877" t="s">
        <v>9</v>
      </c>
      <c r="AH298" s="877"/>
      <c r="AI298" s="878"/>
      <c r="AJ298" s="881" t="s">
        <v>10</v>
      </c>
    </row>
    <row r="299" spans="1:49" ht="24.75" thickBot="1" x14ac:dyDescent="0.25">
      <c r="A299" s="816"/>
      <c r="B299" s="817"/>
      <c r="C299" s="817"/>
      <c r="D299" s="817"/>
      <c r="E299" s="817"/>
      <c r="F299" s="869"/>
      <c r="G299" s="870"/>
      <c r="H299" s="870"/>
      <c r="I299" s="871"/>
      <c r="J299" s="855"/>
      <c r="K299" s="855"/>
      <c r="L299" s="856"/>
      <c r="M299" s="911" t="s">
        <v>12</v>
      </c>
      <c r="N299" s="883"/>
      <c r="O299" s="884"/>
      <c r="P299" s="776"/>
      <c r="Q299" s="885" t="s">
        <v>13</v>
      </c>
      <c r="R299" s="885"/>
      <c r="S299" s="885"/>
      <c r="T299" s="776"/>
      <c r="U299" s="864"/>
      <c r="V299" s="864"/>
      <c r="W299" s="865"/>
      <c r="X299" s="886" t="s">
        <v>14</v>
      </c>
      <c r="Y299" s="886"/>
      <c r="Z299" s="776"/>
      <c r="AA299" s="887" t="s">
        <v>15</v>
      </c>
      <c r="AB299" s="887"/>
      <c r="AC299" s="888"/>
      <c r="AD299" s="887" t="s">
        <v>16</v>
      </c>
      <c r="AE299" s="887"/>
      <c r="AF299" s="776"/>
      <c r="AG299" s="879"/>
      <c r="AH299" s="879"/>
      <c r="AI299" s="880"/>
      <c r="AJ299" s="882"/>
      <c r="AK299" s="3" t="s">
        <v>659</v>
      </c>
      <c r="AL299" s="18" t="s">
        <v>660</v>
      </c>
      <c r="AM299" s="22" t="s">
        <v>661</v>
      </c>
      <c r="AN299" s="23" t="s">
        <v>662</v>
      </c>
      <c r="AO299" s="25" t="s">
        <v>663</v>
      </c>
      <c r="AP299" s="38" t="s">
        <v>664</v>
      </c>
      <c r="AQ299" s="487" t="s">
        <v>665</v>
      </c>
      <c r="AR299" s="488" t="s">
        <v>666</v>
      </c>
    </row>
    <row r="300" spans="1:49" ht="36.75" thickBot="1" x14ac:dyDescent="0.25">
      <c r="A300" s="262" t="s">
        <v>17</v>
      </c>
      <c r="B300" s="263" t="s">
        <v>18</v>
      </c>
      <c r="C300" s="263" t="s">
        <v>19</v>
      </c>
      <c r="D300" s="263" t="s">
        <v>20</v>
      </c>
      <c r="E300" s="264" t="s">
        <v>21</v>
      </c>
      <c r="F300" s="129" t="s">
        <v>23</v>
      </c>
      <c r="G300" s="58" t="s">
        <v>24</v>
      </c>
      <c r="H300" s="59" t="s">
        <v>25</v>
      </c>
      <c r="I300" s="297" t="s">
        <v>4</v>
      </c>
      <c r="J300" s="58" t="s">
        <v>23</v>
      </c>
      <c r="K300" s="59" t="s">
        <v>25</v>
      </c>
      <c r="L300" s="297" t="s">
        <v>4</v>
      </c>
      <c r="M300" s="276" t="s">
        <v>23</v>
      </c>
      <c r="N300" s="277" t="s">
        <v>25</v>
      </c>
      <c r="O300" s="278" t="s">
        <v>26</v>
      </c>
      <c r="P300" s="841"/>
      <c r="Q300" s="277" t="s">
        <v>23</v>
      </c>
      <c r="R300" s="277" t="s">
        <v>25</v>
      </c>
      <c r="S300" s="278" t="s">
        <v>26</v>
      </c>
      <c r="T300" s="841"/>
      <c r="U300" s="53" t="s">
        <v>23</v>
      </c>
      <c r="V300" s="54" t="s">
        <v>25</v>
      </c>
      <c r="W300" s="55" t="s">
        <v>4</v>
      </c>
      <c r="X300" s="53" t="s">
        <v>25</v>
      </c>
      <c r="Y300" s="54" t="s">
        <v>26</v>
      </c>
      <c r="Z300" s="841"/>
      <c r="AA300" s="53" t="s">
        <v>23</v>
      </c>
      <c r="AB300" s="53" t="s">
        <v>25</v>
      </c>
      <c r="AC300" s="53" t="s">
        <v>26</v>
      </c>
      <c r="AD300" s="53" t="s">
        <v>23</v>
      </c>
      <c r="AE300" s="54" t="s">
        <v>26</v>
      </c>
      <c r="AF300" s="841"/>
      <c r="AG300" s="53" t="s">
        <v>23</v>
      </c>
      <c r="AH300" s="54" t="s">
        <v>25</v>
      </c>
      <c r="AI300" s="55" t="s">
        <v>4</v>
      </c>
      <c r="AJ300" s="910"/>
      <c r="AK300" s="3" t="s">
        <v>668</v>
      </c>
      <c r="AL300" s="21" t="s">
        <v>669</v>
      </c>
      <c r="AM300" s="5" t="s">
        <v>670</v>
      </c>
      <c r="AN300" s="2" t="s">
        <v>670</v>
      </c>
      <c r="AO300" s="24" t="s">
        <v>670</v>
      </c>
      <c r="AP300" s="39" t="s">
        <v>670</v>
      </c>
      <c r="AQ300" s="46" t="s">
        <v>671</v>
      </c>
      <c r="AR300" s="27" t="s">
        <v>672</v>
      </c>
      <c r="AS300" s="490" t="s">
        <v>673</v>
      </c>
      <c r="AT300" s="491" t="s">
        <v>674</v>
      </c>
      <c r="AU300" s="492" t="s">
        <v>675</v>
      </c>
      <c r="AV300" s="493" t="s">
        <v>676</v>
      </c>
      <c r="AW300" s="494" t="s">
        <v>677</v>
      </c>
    </row>
    <row r="301" spans="1:49" ht="24" x14ac:dyDescent="0.2">
      <c r="A301" s="142">
        <v>245</v>
      </c>
      <c r="B301" s="233" t="s">
        <v>541</v>
      </c>
      <c r="C301" s="234" t="s">
        <v>542</v>
      </c>
      <c r="D301" s="235" t="s">
        <v>81</v>
      </c>
      <c r="E301" s="236" t="s">
        <v>38</v>
      </c>
      <c r="F301" s="168"/>
      <c r="G301" s="169">
        <v>3</v>
      </c>
      <c r="H301" s="170"/>
      <c r="I301" s="64">
        <f t="shared" si="63"/>
        <v>3</v>
      </c>
      <c r="J301" s="171"/>
      <c r="K301" s="170"/>
      <c r="L301" s="66">
        <f t="shared" si="53"/>
        <v>0</v>
      </c>
      <c r="M301" s="171"/>
      <c r="N301" s="169"/>
      <c r="O301" s="169"/>
      <c r="P301" s="68">
        <f t="shared" si="54"/>
        <v>0</v>
      </c>
      <c r="Q301" s="171"/>
      <c r="R301" s="169"/>
      <c r="S301" s="172"/>
      <c r="T301" s="69">
        <f t="shared" si="55"/>
        <v>0</v>
      </c>
      <c r="U301" s="171"/>
      <c r="V301" s="170"/>
      <c r="W301" s="64">
        <f t="shared" si="56"/>
        <v>0</v>
      </c>
      <c r="X301" s="171"/>
      <c r="Y301" s="170"/>
      <c r="Z301" s="71">
        <f t="shared" si="57"/>
        <v>0</v>
      </c>
      <c r="AA301" s="173"/>
      <c r="AB301" s="174"/>
      <c r="AC301" s="72"/>
      <c r="AD301" s="175"/>
      <c r="AE301" s="72"/>
      <c r="AF301" s="64">
        <f t="shared" si="58"/>
        <v>0</v>
      </c>
      <c r="AG301" s="171"/>
      <c r="AH301" s="172"/>
      <c r="AI301" s="66">
        <f t="shared" si="59"/>
        <v>0</v>
      </c>
      <c r="AJ301" s="73">
        <f t="shared" si="60"/>
        <v>3</v>
      </c>
      <c r="AK301" s="28"/>
      <c r="AL301" s="543"/>
      <c r="AM301" s="335"/>
      <c r="AN301" s="336">
        <v>20563200</v>
      </c>
      <c r="AO301" s="19">
        <v>15726306.960000001</v>
      </c>
      <c r="AP301" s="41"/>
      <c r="AQ301" s="496"/>
      <c r="AR301" s="497"/>
      <c r="AS301" s="498">
        <f t="shared" si="61"/>
        <v>17982858</v>
      </c>
      <c r="AT301" s="498">
        <f t="shared" si="62"/>
        <v>17822408</v>
      </c>
      <c r="AU301" s="499">
        <v>17982858</v>
      </c>
      <c r="AV301" s="500">
        <f t="shared" si="52"/>
        <v>53948574</v>
      </c>
      <c r="AW301" s="889">
        <f>SUM(AV301:AV310)</f>
        <v>106758100</v>
      </c>
    </row>
    <row r="302" spans="1:49" x14ac:dyDescent="0.2">
      <c r="A302" s="92">
        <v>246</v>
      </c>
      <c r="B302" s="230" t="s">
        <v>543</v>
      </c>
      <c r="C302" s="221" t="s">
        <v>544</v>
      </c>
      <c r="D302" s="220" t="s">
        <v>320</v>
      </c>
      <c r="E302" s="215" t="s">
        <v>38</v>
      </c>
      <c r="F302" s="176"/>
      <c r="G302" s="177">
        <v>3</v>
      </c>
      <c r="H302" s="178"/>
      <c r="I302" s="78">
        <f t="shared" si="63"/>
        <v>3</v>
      </c>
      <c r="J302" s="179"/>
      <c r="K302" s="178"/>
      <c r="L302" s="80">
        <f t="shared" si="53"/>
        <v>0</v>
      </c>
      <c r="M302" s="179"/>
      <c r="N302" s="177"/>
      <c r="O302" s="177"/>
      <c r="P302" s="82">
        <f t="shared" si="54"/>
        <v>0</v>
      </c>
      <c r="Q302" s="179"/>
      <c r="R302" s="177"/>
      <c r="S302" s="180"/>
      <c r="T302" s="83">
        <f t="shared" si="55"/>
        <v>0</v>
      </c>
      <c r="U302" s="179"/>
      <c r="V302" s="178"/>
      <c r="W302" s="86">
        <f t="shared" si="56"/>
        <v>0</v>
      </c>
      <c r="X302" s="179"/>
      <c r="Y302" s="178"/>
      <c r="Z302" s="88">
        <f t="shared" si="57"/>
        <v>0</v>
      </c>
      <c r="AA302" s="181"/>
      <c r="AB302" s="182"/>
      <c r="AC302" s="89"/>
      <c r="AD302" s="183"/>
      <c r="AE302" s="89"/>
      <c r="AF302" s="86">
        <f t="shared" si="58"/>
        <v>0</v>
      </c>
      <c r="AG302" s="179"/>
      <c r="AH302" s="180"/>
      <c r="AI302" s="80">
        <f t="shared" si="59"/>
        <v>0</v>
      </c>
      <c r="AJ302" s="91">
        <f t="shared" si="60"/>
        <v>3</v>
      </c>
      <c r="AK302" s="29"/>
      <c r="AL302" s="514"/>
      <c r="AM302" s="358"/>
      <c r="AN302" s="359">
        <v>3287970</v>
      </c>
      <c r="AO302" s="6"/>
      <c r="AP302" s="40"/>
      <c r="AQ302" s="509"/>
      <c r="AR302" s="512"/>
      <c r="AS302" s="506">
        <f t="shared" si="61"/>
        <v>3287970</v>
      </c>
      <c r="AT302" s="506">
        <f t="shared" si="62"/>
        <v>3287970</v>
      </c>
      <c r="AU302" s="511">
        <v>3287970</v>
      </c>
      <c r="AV302" s="508">
        <f t="shared" si="52"/>
        <v>9863910</v>
      </c>
      <c r="AW302" s="890"/>
    </row>
    <row r="303" spans="1:49" x14ac:dyDescent="0.2">
      <c r="A303" s="74">
        <v>247</v>
      </c>
      <c r="B303" s="230" t="s">
        <v>545</v>
      </c>
      <c r="C303" s="221" t="s">
        <v>546</v>
      </c>
      <c r="D303" s="220" t="s">
        <v>320</v>
      </c>
      <c r="E303" s="214" t="s">
        <v>38</v>
      </c>
      <c r="F303" s="176"/>
      <c r="G303" s="177">
        <v>3</v>
      </c>
      <c r="H303" s="178"/>
      <c r="I303" s="78">
        <f t="shared" si="63"/>
        <v>3</v>
      </c>
      <c r="J303" s="179"/>
      <c r="K303" s="178"/>
      <c r="L303" s="80">
        <f t="shared" si="53"/>
        <v>0</v>
      </c>
      <c r="M303" s="179"/>
      <c r="N303" s="177"/>
      <c r="O303" s="177"/>
      <c r="P303" s="82">
        <f t="shared" si="54"/>
        <v>0</v>
      </c>
      <c r="Q303" s="179"/>
      <c r="R303" s="177"/>
      <c r="S303" s="180"/>
      <c r="T303" s="83">
        <f t="shared" si="55"/>
        <v>0</v>
      </c>
      <c r="U303" s="179"/>
      <c r="V303" s="178"/>
      <c r="W303" s="86">
        <f t="shared" si="56"/>
        <v>0</v>
      </c>
      <c r="X303" s="179"/>
      <c r="Y303" s="178"/>
      <c r="Z303" s="88">
        <f t="shared" si="57"/>
        <v>0</v>
      </c>
      <c r="AA303" s="181"/>
      <c r="AB303" s="182"/>
      <c r="AC303" s="89"/>
      <c r="AD303" s="183"/>
      <c r="AE303" s="89"/>
      <c r="AF303" s="86">
        <f t="shared" si="58"/>
        <v>0</v>
      </c>
      <c r="AG303" s="179"/>
      <c r="AH303" s="180"/>
      <c r="AI303" s="80">
        <f t="shared" si="59"/>
        <v>0</v>
      </c>
      <c r="AJ303" s="91">
        <f t="shared" si="60"/>
        <v>3</v>
      </c>
      <c r="AK303" s="29"/>
      <c r="AL303" s="503"/>
      <c r="AM303" s="358"/>
      <c r="AN303" s="359">
        <v>3298680</v>
      </c>
      <c r="AO303" s="6"/>
      <c r="AP303" s="40"/>
      <c r="AQ303" s="509"/>
      <c r="AR303" s="512"/>
      <c r="AS303" s="506">
        <f t="shared" si="61"/>
        <v>3298680</v>
      </c>
      <c r="AT303" s="506">
        <f t="shared" si="62"/>
        <v>3298680</v>
      </c>
      <c r="AU303" s="511">
        <v>3298680</v>
      </c>
      <c r="AV303" s="508">
        <f t="shared" si="52"/>
        <v>9896040</v>
      </c>
      <c r="AW303" s="890"/>
    </row>
    <row r="304" spans="1:49" ht="24" x14ac:dyDescent="0.2">
      <c r="A304" s="74">
        <v>248</v>
      </c>
      <c r="B304" s="230" t="s">
        <v>547</v>
      </c>
      <c r="C304" s="221" t="s">
        <v>548</v>
      </c>
      <c r="D304" s="220" t="s">
        <v>549</v>
      </c>
      <c r="E304" s="214" t="s">
        <v>38</v>
      </c>
      <c r="F304" s="176"/>
      <c r="G304" s="177">
        <v>1</v>
      </c>
      <c r="H304" s="178"/>
      <c r="I304" s="78">
        <f t="shared" si="63"/>
        <v>1</v>
      </c>
      <c r="J304" s="179"/>
      <c r="K304" s="178"/>
      <c r="L304" s="80">
        <f t="shared" si="53"/>
        <v>0</v>
      </c>
      <c r="M304" s="179"/>
      <c r="N304" s="177"/>
      <c r="O304" s="177"/>
      <c r="P304" s="82">
        <f t="shared" si="54"/>
        <v>0</v>
      </c>
      <c r="Q304" s="179"/>
      <c r="R304" s="177"/>
      <c r="S304" s="180"/>
      <c r="T304" s="83">
        <f t="shared" si="55"/>
        <v>0</v>
      </c>
      <c r="U304" s="179"/>
      <c r="V304" s="178"/>
      <c r="W304" s="86">
        <f t="shared" si="56"/>
        <v>0</v>
      </c>
      <c r="X304" s="179"/>
      <c r="Y304" s="178"/>
      <c r="Z304" s="88">
        <f t="shared" si="57"/>
        <v>0</v>
      </c>
      <c r="AA304" s="181"/>
      <c r="AB304" s="182"/>
      <c r="AC304" s="89"/>
      <c r="AD304" s="183"/>
      <c r="AE304" s="89"/>
      <c r="AF304" s="86">
        <f t="shared" si="58"/>
        <v>0</v>
      </c>
      <c r="AG304" s="179"/>
      <c r="AH304" s="180"/>
      <c r="AI304" s="80">
        <f t="shared" si="59"/>
        <v>0</v>
      </c>
      <c r="AJ304" s="91">
        <f t="shared" si="60"/>
        <v>1</v>
      </c>
      <c r="AK304" s="29">
        <v>3276087</v>
      </c>
      <c r="AL304" s="503"/>
      <c r="AM304" s="358"/>
      <c r="AN304" s="359">
        <v>4783800</v>
      </c>
      <c r="AO304" s="6"/>
      <c r="AP304" s="40"/>
      <c r="AQ304" s="509"/>
      <c r="AR304" s="512"/>
      <c r="AS304" s="506">
        <f t="shared" si="61"/>
        <v>3958806</v>
      </c>
      <c r="AT304" s="506">
        <f t="shared" si="62"/>
        <v>3888924</v>
      </c>
      <c r="AU304" s="511">
        <v>3958806</v>
      </c>
      <c r="AV304" s="508">
        <f t="shared" si="52"/>
        <v>3958806</v>
      </c>
      <c r="AW304" s="890"/>
    </row>
    <row r="305" spans="1:49" ht="24" x14ac:dyDescent="0.2">
      <c r="A305" s="92">
        <v>249</v>
      </c>
      <c r="B305" s="230" t="s">
        <v>550</v>
      </c>
      <c r="C305" s="221" t="s">
        <v>551</v>
      </c>
      <c r="D305" s="220" t="s">
        <v>552</v>
      </c>
      <c r="E305" s="214" t="s">
        <v>38</v>
      </c>
      <c r="F305" s="176"/>
      <c r="G305" s="177">
        <v>1</v>
      </c>
      <c r="H305" s="178"/>
      <c r="I305" s="78">
        <f t="shared" si="63"/>
        <v>1</v>
      </c>
      <c r="J305" s="179"/>
      <c r="K305" s="178"/>
      <c r="L305" s="80">
        <f t="shared" si="53"/>
        <v>0</v>
      </c>
      <c r="M305" s="179"/>
      <c r="N305" s="177"/>
      <c r="O305" s="177"/>
      <c r="P305" s="82">
        <f t="shared" si="54"/>
        <v>0</v>
      </c>
      <c r="Q305" s="179"/>
      <c r="R305" s="177"/>
      <c r="S305" s="180"/>
      <c r="T305" s="83">
        <f t="shared" si="55"/>
        <v>0</v>
      </c>
      <c r="U305" s="179"/>
      <c r="V305" s="178"/>
      <c r="W305" s="86">
        <f t="shared" si="56"/>
        <v>0</v>
      </c>
      <c r="X305" s="179"/>
      <c r="Y305" s="178"/>
      <c r="Z305" s="88">
        <f t="shared" si="57"/>
        <v>0</v>
      </c>
      <c r="AA305" s="181"/>
      <c r="AB305" s="182"/>
      <c r="AC305" s="89"/>
      <c r="AD305" s="183"/>
      <c r="AE305" s="89"/>
      <c r="AF305" s="86">
        <f t="shared" si="58"/>
        <v>0</v>
      </c>
      <c r="AG305" s="179"/>
      <c r="AH305" s="180"/>
      <c r="AI305" s="80">
        <f t="shared" si="59"/>
        <v>0</v>
      </c>
      <c r="AJ305" s="91">
        <f t="shared" si="60"/>
        <v>1</v>
      </c>
      <c r="AK305" s="29">
        <v>3679545</v>
      </c>
      <c r="AL305" s="503"/>
      <c r="AM305" s="358"/>
      <c r="AN305" s="359">
        <v>5372850</v>
      </c>
      <c r="AO305" s="6"/>
      <c r="AP305" s="40"/>
      <c r="AQ305" s="509"/>
      <c r="AR305" s="512"/>
      <c r="AS305" s="506">
        <f t="shared" si="61"/>
        <v>4446307</v>
      </c>
      <c r="AT305" s="506">
        <f t="shared" si="62"/>
        <v>4367826</v>
      </c>
      <c r="AU305" s="511">
        <v>4446307</v>
      </c>
      <c r="AV305" s="508">
        <f t="shared" si="52"/>
        <v>4446307</v>
      </c>
      <c r="AW305" s="890"/>
    </row>
    <row r="306" spans="1:49" ht="24" x14ac:dyDescent="0.2">
      <c r="A306" s="74">
        <v>250</v>
      </c>
      <c r="B306" s="230" t="s">
        <v>553</v>
      </c>
      <c r="C306" s="221" t="s">
        <v>554</v>
      </c>
      <c r="D306" s="220" t="s">
        <v>549</v>
      </c>
      <c r="E306" s="214" t="s">
        <v>38</v>
      </c>
      <c r="F306" s="176"/>
      <c r="G306" s="177">
        <v>1</v>
      </c>
      <c r="H306" s="178"/>
      <c r="I306" s="78">
        <f t="shared" si="63"/>
        <v>1</v>
      </c>
      <c r="J306" s="179"/>
      <c r="K306" s="178"/>
      <c r="L306" s="80">
        <f t="shared" si="53"/>
        <v>0</v>
      </c>
      <c r="M306" s="179"/>
      <c r="N306" s="177"/>
      <c r="O306" s="177"/>
      <c r="P306" s="82">
        <f t="shared" si="54"/>
        <v>0</v>
      </c>
      <c r="Q306" s="179"/>
      <c r="R306" s="177"/>
      <c r="S306" s="180"/>
      <c r="T306" s="83">
        <f t="shared" si="55"/>
        <v>0</v>
      </c>
      <c r="U306" s="179"/>
      <c r="V306" s="178"/>
      <c r="W306" s="86">
        <f t="shared" si="56"/>
        <v>0</v>
      </c>
      <c r="X306" s="179"/>
      <c r="Y306" s="178"/>
      <c r="Z306" s="88">
        <f t="shared" si="57"/>
        <v>0</v>
      </c>
      <c r="AA306" s="181"/>
      <c r="AB306" s="182"/>
      <c r="AC306" s="89"/>
      <c r="AD306" s="183"/>
      <c r="AE306" s="89"/>
      <c r="AF306" s="86">
        <f t="shared" si="58"/>
        <v>0</v>
      </c>
      <c r="AG306" s="179"/>
      <c r="AH306" s="180"/>
      <c r="AI306" s="80">
        <f t="shared" si="59"/>
        <v>0</v>
      </c>
      <c r="AJ306" s="91">
        <f t="shared" si="60"/>
        <v>1</v>
      </c>
      <c r="AK306" s="29">
        <v>3965634</v>
      </c>
      <c r="AL306" s="503"/>
      <c r="AM306" s="358"/>
      <c r="AN306" s="359">
        <v>5790540</v>
      </c>
      <c r="AO306" s="6"/>
      <c r="AP306" s="40"/>
      <c r="AQ306" s="509"/>
      <c r="AR306" s="512"/>
      <c r="AS306" s="506">
        <f t="shared" si="61"/>
        <v>4791989</v>
      </c>
      <c r="AT306" s="506">
        <f t="shared" si="62"/>
        <v>4707411</v>
      </c>
      <c r="AU306" s="511">
        <v>4791989</v>
      </c>
      <c r="AV306" s="508">
        <f t="shared" si="52"/>
        <v>4791989</v>
      </c>
      <c r="AW306" s="890"/>
    </row>
    <row r="307" spans="1:49" ht="24" x14ac:dyDescent="0.2">
      <c r="A307" s="74">
        <v>251</v>
      </c>
      <c r="B307" s="230" t="s">
        <v>555</v>
      </c>
      <c r="C307" s="221" t="s">
        <v>556</v>
      </c>
      <c r="D307" s="220" t="s">
        <v>557</v>
      </c>
      <c r="E307" s="215" t="s">
        <v>38</v>
      </c>
      <c r="F307" s="176"/>
      <c r="G307" s="177">
        <v>1</v>
      </c>
      <c r="H307" s="178"/>
      <c r="I307" s="78">
        <f t="shared" si="63"/>
        <v>1</v>
      </c>
      <c r="J307" s="179"/>
      <c r="K307" s="178"/>
      <c r="L307" s="80">
        <f t="shared" si="53"/>
        <v>0</v>
      </c>
      <c r="M307" s="179"/>
      <c r="N307" s="177"/>
      <c r="O307" s="177"/>
      <c r="P307" s="82">
        <f t="shared" si="54"/>
        <v>0</v>
      </c>
      <c r="Q307" s="179"/>
      <c r="R307" s="177"/>
      <c r="S307" s="180"/>
      <c r="T307" s="83">
        <f t="shared" si="55"/>
        <v>0</v>
      </c>
      <c r="U307" s="179"/>
      <c r="V307" s="178"/>
      <c r="W307" s="86">
        <f t="shared" si="56"/>
        <v>0</v>
      </c>
      <c r="X307" s="179"/>
      <c r="Y307" s="178"/>
      <c r="Z307" s="88">
        <f t="shared" si="57"/>
        <v>0</v>
      </c>
      <c r="AA307" s="181"/>
      <c r="AB307" s="182"/>
      <c r="AC307" s="89"/>
      <c r="AD307" s="183"/>
      <c r="AE307" s="89"/>
      <c r="AF307" s="86">
        <f t="shared" si="58"/>
        <v>0</v>
      </c>
      <c r="AG307" s="179"/>
      <c r="AH307" s="180"/>
      <c r="AI307" s="80">
        <f t="shared" si="59"/>
        <v>0</v>
      </c>
      <c r="AJ307" s="91">
        <f t="shared" si="60"/>
        <v>1</v>
      </c>
      <c r="AK307" s="29"/>
      <c r="AL307" s="503"/>
      <c r="AM307" s="358"/>
      <c r="AN307" s="359">
        <v>3427200</v>
      </c>
      <c r="AO307" s="6"/>
      <c r="AP307" s="40"/>
      <c r="AQ307" s="509"/>
      <c r="AR307" s="512"/>
      <c r="AS307" s="506">
        <f t="shared" si="61"/>
        <v>3427200</v>
      </c>
      <c r="AT307" s="506">
        <f t="shared" si="62"/>
        <v>3427200</v>
      </c>
      <c r="AU307" s="511">
        <v>3427200</v>
      </c>
      <c r="AV307" s="508">
        <f t="shared" si="52"/>
        <v>3427200</v>
      </c>
      <c r="AW307" s="890"/>
    </row>
    <row r="308" spans="1:49" ht="24" x14ac:dyDescent="0.2">
      <c r="A308" s="92">
        <v>252</v>
      </c>
      <c r="B308" s="230" t="s">
        <v>558</v>
      </c>
      <c r="C308" s="221" t="s">
        <v>559</v>
      </c>
      <c r="D308" s="220" t="s">
        <v>560</v>
      </c>
      <c r="E308" s="215" t="s">
        <v>30</v>
      </c>
      <c r="F308" s="176"/>
      <c r="G308" s="177">
        <v>1</v>
      </c>
      <c r="H308" s="178"/>
      <c r="I308" s="78">
        <f t="shared" si="63"/>
        <v>1</v>
      </c>
      <c r="J308" s="179"/>
      <c r="K308" s="178"/>
      <c r="L308" s="80">
        <f t="shared" si="53"/>
        <v>0</v>
      </c>
      <c r="M308" s="179"/>
      <c r="N308" s="177"/>
      <c r="O308" s="177"/>
      <c r="P308" s="82">
        <f t="shared" si="54"/>
        <v>0</v>
      </c>
      <c r="Q308" s="179"/>
      <c r="R308" s="177"/>
      <c r="S308" s="180"/>
      <c r="T308" s="83">
        <f t="shared" si="55"/>
        <v>0</v>
      </c>
      <c r="U308" s="179"/>
      <c r="V308" s="178"/>
      <c r="W308" s="86">
        <f t="shared" si="56"/>
        <v>0</v>
      </c>
      <c r="X308" s="179"/>
      <c r="Y308" s="178"/>
      <c r="Z308" s="88">
        <f t="shared" si="57"/>
        <v>0</v>
      </c>
      <c r="AA308" s="181"/>
      <c r="AB308" s="182"/>
      <c r="AC308" s="89"/>
      <c r="AD308" s="183"/>
      <c r="AE308" s="89"/>
      <c r="AF308" s="86">
        <f t="shared" si="58"/>
        <v>0</v>
      </c>
      <c r="AG308" s="179"/>
      <c r="AH308" s="180"/>
      <c r="AI308" s="80">
        <f t="shared" si="59"/>
        <v>0</v>
      </c>
      <c r="AJ308" s="91">
        <f t="shared" si="60"/>
        <v>1</v>
      </c>
      <c r="AK308" s="29"/>
      <c r="AL308" s="503">
        <v>6354600</v>
      </c>
      <c r="AM308" s="358"/>
      <c r="AN308" s="411">
        <v>10924200</v>
      </c>
      <c r="AO308" s="6">
        <v>8656972.7300000004</v>
      </c>
      <c r="AP308" s="40"/>
      <c r="AQ308" s="509"/>
      <c r="AR308" s="512"/>
      <c r="AS308" s="506">
        <f t="shared" si="61"/>
        <v>8438812</v>
      </c>
      <c r="AT308" s="506">
        <f t="shared" si="62"/>
        <v>8232259</v>
      </c>
      <c r="AU308" s="511">
        <v>8438812</v>
      </c>
      <c r="AV308" s="508">
        <f t="shared" si="52"/>
        <v>8438812</v>
      </c>
      <c r="AW308" s="890"/>
    </row>
    <row r="309" spans="1:49" x14ac:dyDescent="0.2">
      <c r="A309" s="74">
        <v>253</v>
      </c>
      <c r="B309" s="230" t="s">
        <v>561</v>
      </c>
      <c r="C309" s="221" t="s">
        <v>562</v>
      </c>
      <c r="D309" s="220" t="s">
        <v>563</v>
      </c>
      <c r="E309" s="215" t="s">
        <v>38</v>
      </c>
      <c r="F309" s="176"/>
      <c r="G309" s="177">
        <v>2</v>
      </c>
      <c r="H309" s="178"/>
      <c r="I309" s="78">
        <f t="shared" si="63"/>
        <v>2</v>
      </c>
      <c r="J309" s="179"/>
      <c r="K309" s="178"/>
      <c r="L309" s="80">
        <f t="shared" si="53"/>
        <v>0</v>
      </c>
      <c r="M309" s="179"/>
      <c r="N309" s="177"/>
      <c r="O309" s="177"/>
      <c r="P309" s="82">
        <f t="shared" si="54"/>
        <v>0</v>
      </c>
      <c r="Q309" s="179"/>
      <c r="R309" s="177"/>
      <c r="S309" s="180"/>
      <c r="T309" s="83">
        <f t="shared" si="55"/>
        <v>0</v>
      </c>
      <c r="U309" s="179"/>
      <c r="V309" s="178"/>
      <c r="W309" s="86">
        <f t="shared" si="56"/>
        <v>0</v>
      </c>
      <c r="X309" s="179"/>
      <c r="Y309" s="178"/>
      <c r="Z309" s="88">
        <f t="shared" si="57"/>
        <v>0</v>
      </c>
      <c r="AA309" s="181"/>
      <c r="AB309" s="182"/>
      <c r="AC309" s="89"/>
      <c r="AD309" s="183"/>
      <c r="AE309" s="89"/>
      <c r="AF309" s="86">
        <f t="shared" si="58"/>
        <v>0</v>
      </c>
      <c r="AG309" s="179"/>
      <c r="AH309" s="180"/>
      <c r="AI309" s="80">
        <f t="shared" si="59"/>
        <v>0</v>
      </c>
      <c r="AJ309" s="91">
        <f t="shared" si="60"/>
        <v>2</v>
      </c>
      <c r="AK309" s="29">
        <v>3016406</v>
      </c>
      <c r="AL309" s="503"/>
      <c r="AM309" s="358"/>
      <c r="AN309" s="359">
        <v>4404190</v>
      </c>
      <c r="AO309" s="6"/>
      <c r="AP309" s="40"/>
      <c r="AQ309" s="509"/>
      <c r="AR309" s="512"/>
      <c r="AS309" s="506">
        <f t="shared" si="61"/>
        <v>3644835</v>
      </c>
      <c r="AT309" s="506">
        <f t="shared" si="62"/>
        <v>3580528</v>
      </c>
      <c r="AU309" s="511">
        <v>3644835</v>
      </c>
      <c r="AV309" s="508">
        <f t="shared" si="52"/>
        <v>7289670</v>
      </c>
      <c r="AW309" s="890"/>
    </row>
    <row r="310" spans="1:49" ht="24.75" thickBot="1" x14ac:dyDescent="0.25">
      <c r="A310" s="130">
        <v>254</v>
      </c>
      <c r="B310" s="271" t="s">
        <v>564</v>
      </c>
      <c r="C310" s="272" t="s">
        <v>565</v>
      </c>
      <c r="D310" s="273" t="s">
        <v>566</v>
      </c>
      <c r="E310" s="274" t="s">
        <v>38</v>
      </c>
      <c r="F310" s="184"/>
      <c r="G310" s="185">
        <v>1</v>
      </c>
      <c r="H310" s="186"/>
      <c r="I310" s="134">
        <f t="shared" si="63"/>
        <v>1</v>
      </c>
      <c r="J310" s="187"/>
      <c r="K310" s="186"/>
      <c r="L310" s="136">
        <f t="shared" si="53"/>
        <v>0</v>
      </c>
      <c r="M310" s="187"/>
      <c r="N310" s="185"/>
      <c r="O310" s="185"/>
      <c r="P310" s="123">
        <f t="shared" si="54"/>
        <v>0</v>
      </c>
      <c r="Q310" s="187"/>
      <c r="R310" s="185"/>
      <c r="S310" s="188"/>
      <c r="T310" s="124">
        <f t="shared" si="55"/>
        <v>0</v>
      </c>
      <c r="U310" s="187"/>
      <c r="V310" s="186"/>
      <c r="W310" s="139">
        <f t="shared" si="56"/>
        <v>0</v>
      </c>
      <c r="X310" s="187"/>
      <c r="Y310" s="186"/>
      <c r="Z310" s="119">
        <f t="shared" si="57"/>
        <v>0</v>
      </c>
      <c r="AA310" s="189"/>
      <c r="AB310" s="190"/>
      <c r="AC310" s="140"/>
      <c r="AD310" s="191"/>
      <c r="AE310" s="140"/>
      <c r="AF310" s="139">
        <f t="shared" si="58"/>
        <v>0</v>
      </c>
      <c r="AG310" s="187"/>
      <c r="AH310" s="188"/>
      <c r="AI310" s="136">
        <f t="shared" si="59"/>
        <v>0</v>
      </c>
      <c r="AJ310" s="115">
        <f t="shared" si="60"/>
        <v>1</v>
      </c>
      <c r="AK310" s="31"/>
      <c r="AL310" s="533"/>
      <c r="AM310" s="381"/>
      <c r="AN310" s="382">
        <v>856800</v>
      </c>
      <c r="AO310" s="7">
        <v>566666.1</v>
      </c>
      <c r="AP310" s="42"/>
      <c r="AQ310" s="524"/>
      <c r="AR310" s="525"/>
      <c r="AS310" s="526">
        <f t="shared" si="61"/>
        <v>696792</v>
      </c>
      <c r="AT310" s="526">
        <f t="shared" si="62"/>
        <v>682165</v>
      </c>
      <c r="AU310" s="527">
        <v>696792</v>
      </c>
      <c r="AV310" s="528">
        <f t="shared" si="52"/>
        <v>696792</v>
      </c>
      <c r="AW310" s="891"/>
    </row>
    <row r="311" spans="1:49" x14ac:dyDescent="0.2">
      <c r="A311" s="127"/>
      <c r="B311" s="269"/>
      <c r="C311" s="270"/>
      <c r="D311" s="269"/>
      <c r="E311" s="270"/>
      <c r="F311" s="192"/>
      <c r="G311" s="192"/>
      <c r="H311" s="192"/>
      <c r="I311" s="128"/>
      <c r="J311" s="192"/>
      <c r="K311" s="192"/>
      <c r="L311" s="128"/>
      <c r="M311" s="192"/>
      <c r="N311" s="192"/>
      <c r="O311" s="192"/>
      <c r="P311" s="128"/>
      <c r="Q311" s="192"/>
      <c r="R311" s="192"/>
      <c r="S311" s="192"/>
      <c r="T311" s="128"/>
      <c r="U311" s="192"/>
      <c r="V311" s="192"/>
      <c r="W311" s="128"/>
      <c r="X311" s="192"/>
      <c r="Y311" s="192"/>
      <c r="Z311" s="128"/>
      <c r="AA311" s="192"/>
      <c r="AB311" s="192"/>
      <c r="AC311" s="270"/>
      <c r="AD311" s="192"/>
      <c r="AE311" s="270"/>
      <c r="AF311" s="128"/>
      <c r="AG311" s="192"/>
      <c r="AH311" s="192"/>
      <c r="AI311" s="128"/>
      <c r="AJ311" s="127"/>
      <c r="AK311" s="45"/>
      <c r="AL311" s="529"/>
      <c r="AM311" s="390"/>
      <c r="AN311" s="391"/>
      <c r="AO311" s="45"/>
      <c r="AP311" s="45"/>
      <c r="AQ311" s="530"/>
      <c r="AR311" s="530"/>
      <c r="AS311" s="531"/>
      <c r="AT311" s="531"/>
      <c r="AU311" s="531"/>
      <c r="AV311" s="531"/>
    </row>
    <row r="312" spans="1:49" x14ac:dyDescent="0.2">
      <c r="A312" s="127"/>
      <c r="B312" s="269"/>
      <c r="C312" s="270"/>
      <c r="D312" s="269"/>
      <c r="E312" s="270"/>
      <c r="F312" s="192"/>
      <c r="G312" s="192"/>
      <c r="H312" s="192"/>
      <c r="I312" s="128"/>
      <c r="J312" s="192"/>
      <c r="K312" s="192"/>
      <c r="L312" s="128"/>
      <c r="M312" s="192"/>
      <c r="N312" s="192"/>
      <c r="O312" s="192"/>
      <c r="P312" s="128"/>
      <c r="Q312" s="192"/>
      <c r="R312" s="192"/>
      <c r="S312" s="192"/>
      <c r="T312" s="128"/>
      <c r="U312" s="192"/>
      <c r="V312" s="192"/>
      <c r="W312" s="128"/>
      <c r="X312" s="192"/>
      <c r="Y312" s="192"/>
      <c r="Z312" s="128"/>
      <c r="AA312" s="192"/>
      <c r="AB312" s="192"/>
      <c r="AC312" s="270"/>
      <c r="AD312" s="192"/>
      <c r="AE312" s="270"/>
      <c r="AF312" s="128"/>
      <c r="AG312" s="192"/>
      <c r="AH312" s="192"/>
      <c r="AI312" s="128"/>
      <c r="AJ312" s="127"/>
      <c r="AK312" s="45"/>
      <c r="AL312" s="529"/>
      <c r="AM312" s="390"/>
      <c r="AN312" s="391"/>
      <c r="AO312" s="45"/>
      <c r="AP312" s="45"/>
      <c r="AQ312" s="530"/>
      <c r="AR312" s="530"/>
      <c r="AS312" s="531"/>
      <c r="AT312" s="531"/>
      <c r="AU312" s="531"/>
      <c r="AV312" s="531"/>
    </row>
    <row r="313" spans="1:49" ht="12.75" thickBot="1" x14ac:dyDescent="0.25">
      <c r="A313" s="127"/>
      <c r="B313" s="269"/>
      <c r="C313" s="270"/>
      <c r="D313" s="269"/>
      <c r="E313" s="270"/>
      <c r="F313" s="192"/>
      <c r="G313" s="192"/>
      <c r="H313" s="192"/>
      <c r="I313" s="128"/>
      <c r="J313" s="192"/>
      <c r="K313" s="192"/>
      <c r="L313" s="128"/>
      <c r="M313" s="192"/>
      <c r="N313" s="192"/>
      <c r="O313" s="192"/>
      <c r="P313" s="128"/>
      <c r="Q313" s="192"/>
      <c r="R313" s="192"/>
      <c r="S313" s="192"/>
      <c r="T313" s="128"/>
      <c r="U313" s="192"/>
      <c r="V313" s="192"/>
      <c r="W313" s="128"/>
      <c r="X313" s="192"/>
      <c r="Y313" s="192"/>
      <c r="Z313" s="128"/>
      <c r="AA313" s="192"/>
      <c r="AB313" s="192"/>
      <c r="AC313" s="270"/>
      <c r="AD313" s="192"/>
      <c r="AE313" s="270"/>
      <c r="AF313" s="128"/>
      <c r="AG313" s="192"/>
      <c r="AH313" s="192"/>
      <c r="AI313" s="128"/>
      <c r="AJ313" s="127"/>
      <c r="AK313" s="45"/>
      <c r="AL313" s="529"/>
      <c r="AM313" s="390"/>
      <c r="AN313" s="391"/>
      <c r="AO313" s="45"/>
      <c r="AP313" s="45"/>
      <c r="AQ313" s="530"/>
      <c r="AR313" s="530"/>
      <c r="AS313" s="531"/>
      <c r="AT313" s="531"/>
      <c r="AU313" s="531"/>
      <c r="AV313" s="531"/>
    </row>
    <row r="314" spans="1:49" ht="12.75" customHeight="1" thickBot="1" x14ac:dyDescent="0.25">
      <c r="A314" s="814" t="s">
        <v>567</v>
      </c>
      <c r="B314" s="815"/>
      <c r="C314" s="815"/>
      <c r="D314" s="815"/>
      <c r="E314" s="815"/>
      <c r="F314" s="866" t="s">
        <v>1</v>
      </c>
      <c r="G314" s="867"/>
      <c r="H314" s="867"/>
      <c r="I314" s="868"/>
      <c r="J314" s="853" t="s">
        <v>2</v>
      </c>
      <c r="K314" s="853"/>
      <c r="L314" s="854"/>
      <c r="M314" s="901" t="s">
        <v>3</v>
      </c>
      <c r="N314" s="902"/>
      <c r="O314" s="902"/>
      <c r="P314" s="775" t="s">
        <v>4</v>
      </c>
      <c r="Q314" s="903" t="s">
        <v>5</v>
      </c>
      <c r="R314" s="885"/>
      <c r="S314" s="904"/>
      <c r="T314" s="775" t="s">
        <v>4</v>
      </c>
      <c r="U314" s="862" t="s">
        <v>6</v>
      </c>
      <c r="V314" s="862"/>
      <c r="W314" s="863"/>
      <c r="X314" s="905" t="s">
        <v>7</v>
      </c>
      <c r="Y314" s="906"/>
      <c r="Z314" s="775" t="s">
        <v>4</v>
      </c>
      <c r="AA314" s="907" t="s">
        <v>8</v>
      </c>
      <c r="AB314" s="908"/>
      <c r="AC314" s="908"/>
      <c r="AD314" s="908"/>
      <c r="AE314" s="909"/>
      <c r="AF314" s="775" t="s">
        <v>4</v>
      </c>
      <c r="AG314" s="877" t="s">
        <v>9</v>
      </c>
      <c r="AH314" s="877"/>
      <c r="AI314" s="878"/>
      <c r="AJ314" s="881" t="s">
        <v>10</v>
      </c>
    </row>
    <row r="315" spans="1:49" ht="24.75" thickBot="1" x14ac:dyDescent="0.25">
      <c r="A315" s="816"/>
      <c r="B315" s="817"/>
      <c r="C315" s="817"/>
      <c r="D315" s="817"/>
      <c r="E315" s="817"/>
      <c r="F315" s="869"/>
      <c r="G315" s="870"/>
      <c r="H315" s="870"/>
      <c r="I315" s="871"/>
      <c r="J315" s="855"/>
      <c r="K315" s="855"/>
      <c r="L315" s="856"/>
      <c r="M315" s="911" t="s">
        <v>12</v>
      </c>
      <c r="N315" s="883"/>
      <c r="O315" s="884"/>
      <c r="P315" s="776"/>
      <c r="Q315" s="885" t="s">
        <v>13</v>
      </c>
      <c r="R315" s="885"/>
      <c r="S315" s="885"/>
      <c r="T315" s="776"/>
      <c r="U315" s="864"/>
      <c r="V315" s="864"/>
      <c r="W315" s="865"/>
      <c r="X315" s="886" t="s">
        <v>14</v>
      </c>
      <c r="Y315" s="886"/>
      <c r="Z315" s="776"/>
      <c r="AA315" s="887" t="s">
        <v>15</v>
      </c>
      <c r="AB315" s="887"/>
      <c r="AC315" s="888"/>
      <c r="AD315" s="887" t="s">
        <v>16</v>
      </c>
      <c r="AE315" s="887"/>
      <c r="AF315" s="776"/>
      <c r="AG315" s="879"/>
      <c r="AH315" s="879"/>
      <c r="AI315" s="880"/>
      <c r="AJ315" s="882"/>
      <c r="AK315" s="3" t="s">
        <v>659</v>
      </c>
      <c r="AL315" s="18" t="s">
        <v>660</v>
      </c>
      <c r="AM315" s="22" t="s">
        <v>661</v>
      </c>
      <c r="AN315" s="23" t="s">
        <v>662</v>
      </c>
      <c r="AO315" s="25" t="s">
        <v>663</v>
      </c>
      <c r="AP315" s="38" t="s">
        <v>664</v>
      </c>
      <c r="AQ315" s="487" t="s">
        <v>665</v>
      </c>
      <c r="AR315" s="488" t="s">
        <v>666</v>
      </c>
    </row>
    <row r="316" spans="1:49" ht="36.75" thickBot="1" x14ac:dyDescent="0.25">
      <c r="A316" s="262" t="s">
        <v>17</v>
      </c>
      <c r="B316" s="263" t="s">
        <v>18</v>
      </c>
      <c r="C316" s="263" t="s">
        <v>19</v>
      </c>
      <c r="D316" s="263" t="s">
        <v>20</v>
      </c>
      <c r="E316" s="264" t="s">
        <v>21</v>
      </c>
      <c r="F316" s="129" t="s">
        <v>23</v>
      </c>
      <c r="G316" s="58" t="s">
        <v>24</v>
      </c>
      <c r="H316" s="59" t="s">
        <v>25</v>
      </c>
      <c r="I316" s="297" t="s">
        <v>4</v>
      </c>
      <c r="J316" s="58" t="s">
        <v>23</v>
      </c>
      <c r="K316" s="59" t="s">
        <v>25</v>
      </c>
      <c r="L316" s="297" t="s">
        <v>4</v>
      </c>
      <c r="M316" s="276" t="s">
        <v>23</v>
      </c>
      <c r="N316" s="277" t="s">
        <v>25</v>
      </c>
      <c r="O316" s="278" t="s">
        <v>26</v>
      </c>
      <c r="P316" s="841"/>
      <c r="Q316" s="277" t="s">
        <v>23</v>
      </c>
      <c r="R316" s="277" t="s">
        <v>25</v>
      </c>
      <c r="S316" s="278" t="s">
        <v>26</v>
      </c>
      <c r="T316" s="841"/>
      <c r="U316" s="53" t="s">
        <v>23</v>
      </c>
      <c r="V316" s="54" t="s">
        <v>25</v>
      </c>
      <c r="W316" s="55" t="s">
        <v>4</v>
      </c>
      <c r="X316" s="53" t="s">
        <v>25</v>
      </c>
      <c r="Y316" s="54" t="s">
        <v>26</v>
      </c>
      <c r="Z316" s="841"/>
      <c r="AA316" s="53" t="s">
        <v>23</v>
      </c>
      <c r="AB316" s="53" t="s">
        <v>25</v>
      </c>
      <c r="AC316" s="53" t="s">
        <v>26</v>
      </c>
      <c r="AD316" s="53" t="s">
        <v>23</v>
      </c>
      <c r="AE316" s="54" t="s">
        <v>26</v>
      </c>
      <c r="AF316" s="841"/>
      <c r="AG316" s="53" t="s">
        <v>23</v>
      </c>
      <c r="AH316" s="54" t="s">
        <v>25</v>
      </c>
      <c r="AI316" s="55" t="s">
        <v>4</v>
      </c>
      <c r="AJ316" s="910"/>
      <c r="AK316" s="3" t="s">
        <v>668</v>
      </c>
      <c r="AL316" s="21" t="s">
        <v>669</v>
      </c>
      <c r="AM316" s="5" t="s">
        <v>670</v>
      </c>
      <c r="AN316" s="2" t="s">
        <v>670</v>
      </c>
      <c r="AO316" s="24" t="s">
        <v>670</v>
      </c>
      <c r="AP316" s="39" t="s">
        <v>670</v>
      </c>
      <c r="AQ316" s="46" t="s">
        <v>671</v>
      </c>
      <c r="AR316" s="27" t="s">
        <v>672</v>
      </c>
      <c r="AS316" s="490" t="s">
        <v>673</v>
      </c>
      <c r="AT316" s="491" t="s">
        <v>674</v>
      </c>
      <c r="AU316" s="492" t="s">
        <v>675</v>
      </c>
      <c r="AV316" s="493" t="s">
        <v>676</v>
      </c>
      <c r="AW316" s="494" t="s">
        <v>677</v>
      </c>
    </row>
    <row r="317" spans="1:49" ht="24" x14ac:dyDescent="0.2">
      <c r="A317" s="142">
        <v>255</v>
      </c>
      <c r="B317" s="233" t="s">
        <v>568</v>
      </c>
      <c r="C317" s="234" t="s">
        <v>569</v>
      </c>
      <c r="D317" s="235" t="s">
        <v>196</v>
      </c>
      <c r="E317" s="275" t="s">
        <v>38</v>
      </c>
      <c r="F317" s="168"/>
      <c r="G317" s="169"/>
      <c r="H317" s="170">
        <v>1</v>
      </c>
      <c r="I317" s="64">
        <f t="shared" si="63"/>
        <v>1</v>
      </c>
      <c r="J317" s="171"/>
      <c r="K317" s="170"/>
      <c r="L317" s="66">
        <f t="shared" ref="L317:L358" si="66">SUM(J317:K317)</f>
        <v>0</v>
      </c>
      <c r="M317" s="171"/>
      <c r="N317" s="169"/>
      <c r="O317" s="169"/>
      <c r="P317" s="68">
        <f t="shared" ref="P317:P358" si="67">SUM(M317:N317)</f>
        <v>0</v>
      </c>
      <c r="Q317" s="171"/>
      <c r="R317" s="169"/>
      <c r="S317" s="172"/>
      <c r="T317" s="69">
        <f t="shared" ref="T317:T358" si="68">SUM(Q317:R317)</f>
        <v>0</v>
      </c>
      <c r="U317" s="171"/>
      <c r="V317" s="170"/>
      <c r="W317" s="64">
        <f t="shared" ref="W317:W358" si="69">SUM(U317:V317)</f>
        <v>0</v>
      </c>
      <c r="X317" s="171"/>
      <c r="Y317" s="170"/>
      <c r="Z317" s="71">
        <f t="shared" ref="Z317:Z358" si="70">Y317</f>
        <v>0</v>
      </c>
      <c r="AA317" s="173"/>
      <c r="AB317" s="174"/>
      <c r="AC317" s="72"/>
      <c r="AD317" s="175"/>
      <c r="AE317" s="72"/>
      <c r="AF317" s="64">
        <f t="shared" ref="AF317:AF358" si="71">AC317+AE317</f>
        <v>0</v>
      </c>
      <c r="AG317" s="171"/>
      <c r="AH317" s="172"/>
      <c r="AI317" s="66">
        <f t="shared" ref="AI317:AI358" si="72">SUM(AG317:AH317)</f>
        <v>0</v>
      </c>
      <c r="AJ317" s="73">
        <f t="shared" ref="AJ317:AJ358" si="73">AI317+AF317+Z317+W317+T317+P317+L317+I317</f>
        <v>1</v>
      </c>
      <c r="AK317" s="28"/>
      <c r="AL317" s="543"/>
      <c r="AM317" s="335"/>
      <c r="AN317" s="336">
        <v>301070</v>
      </c>
      <c r="AO317" s="47"/>
      <c r="AP317" s="41"/>
      <c r="AQ317" s="496"/>
      <c r="AR317" s="497"/>
      <c r="AS317" s="498">
        <f t="shared" ref="AS317:AS358" si="74">ROUND(GEOMEAN(AK317:AR317),0)</f>
        <v>301070</v>
      </c>
      <c r="AT317" s="498">
        <f t="shared" ref="AT317:AT358" si="75">ROUND(HARMEAN(AK317:AR317),0)</f>
        <v>301070</v>
      </c>
      <c r="AU317" s="499">
        <v>301070</v>
      </c>
      <c r="AV317" s="500">
        <f t="shared" ref="AV317:AV358" si="76">AU317*AJ317</f>
        <v>301070</v>
      </c>
      <c r="AW317" s="889">
        <f>SUM(AV317:AV328)</f>
        <v>23356030</v>
      </c>
    </row>
    <row r="318" spans="1:49" ht="24" x14ac:dyDescent="0.2">
      <c r="A318" s="92">
        <v>256</v>
      </c>
      <c r="B318" s="230" t="s">
        <v>570</v>
      </c>
      <c r="C318" s="221" t="s">
        <v>571</v>
      </c>
      <c r="D318" s="220" t="s">
        <v>167</v>
      </c>
      <c r="E318" s="215" t="s">
        <v>38</v>
      </c>
      <c r="F318" s="176"/>
      <c r="G318" s="177"/>
      <c r="H318" s="178">
        <v>1</v>
      </c>
      <c r="I318" s="78">
        <f t="shared" ref="I318:I358" si="77">SUM(F318:H318)</f>
        <v>1</v>
      </c>
      <c r="J318" s="179"/>
      <c r="K318" s="178"/>
      <c r="L318" s="80">
        <f t="shared" si="66"/>
        <v>0</v>
      </c>
      <c r="M318" s="179"/>
      <c r="N318" s="177"/>
      <c r="O318" s="177"/>
      <c r="P318" s="82">
        <f t="shared" si="67"/>
        <v>0</v>
      </c>
      <c r="Q318" s="179"/>
      <c r="R318" s="177"/>
      <c r="S318" s="180"/>
      <c r="T318" s="83">
        <f t="shared" si="68"/>
        <v>0</v>
      </c>
      <c r="U318" s="179"/>
      <c r="V318" s="178"/>
      <c r="W318" s="86">
        <f t="shared" si="69"/>
        <v>0</v>
      </c>
      <c r="X318" s="179"/>
      <c r="Y318" s="178"/>
      <c r="Z318" s="88">
        <f t="shared" si="70"/>
        <v>0</v>
      </c>
      <c r="AA318" s="181"/>
      <c r="AB318" s="182"/>
      <c r="AC318" s="89"/>
      <c r="AD318" s="183"/>
      <c r="AE318" s="89"/>
      <c r="AF318" s="86">
        <f t="shared" si="71"/>
        <v>0</v>
      </c>
      <c r="AG318" s="179"/>
      <c r="AH318" s="180"/>
      <c r="AI318" s="80">
        <f t="shared" si="72"/>
        <v>0</v>
      </c>
      <c r="AJ318" s="91">
        <f t="shared" si="73"/>
        <v>1</v>
      </c>
      <c r="AK318" s="29"/>
      <c r="AL318" s="514"/>
      <c r="AM318" s="358"/>
      <c r="AN318" s="359">
        <v>1231650</v>
      </c>
      <c r="AO318" s="6">
        <v>1460909.45</v>
      </c>
      <c r="AP318" s="40"/>
      <c r="AQ318" s="509"/>
      <c r="AR318" s="512"/>
      <c r="AS318" s="506">
        <f t="shared" si="74"/>
        <v>1341391</v>
      </c>
      <c r="AT318" s="506">
        <f t="shared" si="75"/>
        <v>1336520</v>
      </c>
      <c r="AU318" s="511">
        <v>1341391</v>
      </c>
      <c r="AV318" s="508">
        <f t="shared" si="76"/>
        <v>1341391</v>
      </c>
      <c r="AW318" s="890"/>
    </row>
    <row r="319" spans="1:49" ht="24" x14ac:dyDescent="0.2">
      <c r="A319" s="74">
        <v>257</v>
      </c>
      <c r="B319" s="230" t="s">
        <v>572</v>
      </c>
      <c r="C319" s="221" t="s">
        <v>256</v>
      </c>
      <c r="D319" s="220" t="s">
        <v>29</v>
      </c>
      <c r="E319" s="214" t="s">
        <v>30</v>
      </c>
      <c r="F319" s="176"/>
      <c r="G319" s="177"/>
      <c r="H319" s="178">
        <v>2</v>
      </c>
      <c r="I319" s="78">
        <f t="shared" si="77"/>
        <v>2</v>
      </c>
      <c r="J319" s="179"/>
      <c r="K319" s="178"/>
      <c r="L319" s="80">
        <f t="shared" si="66"/>
        <v>0</v>
      </c>
      <c r="M319" s="179"/>
      <c r="N319" s="177"/>
      <c r="O319" s="177"/>
      <c r="P319" s="82">
        <f t="shared" si="67"/>
        <v>0</v>
      </c>
      <c r="Q319" s="179"/>
      <c r="R319" s="177"/>
      <c r="S319" s="180"/>
      <c r="T319" s="83">
        <f t="shared" si="68"/>
        <v>0</v>
      </c>
      <c r="U319" s="179"/>
      <c r="V319" s="178"/>
      <c r="W319" s="86">
        <f t="shared" si="69"/>
        <v>0</v>
      </c>
      <c r="X319" s="179"/>
      <c r="Y319" s="178"/>
      <c r="Z319" s="88">
        <f t="shared" si="70"/>
        <v>0</v>
      </c>
      <c r="AA319" s="181"/>
      <c r="AB319" s="182"/>
      <c r="AC319" s="89"/>
      <c r="AD319" s="183"/>
      <c r="AE319" s="89"/>
      <c r="AF319" s="86">
        <f t="shared" si="71"/>
        <v>0</v>
      </c>
      <c r="AG319" s="179"/>
      <c r="AH319" s="180"/>
      <c r="AI319" s="80">
        <f t="shared" si="72"/>
        <v>0</v>
      </c>
      <c r="AJ319" s="91">
        <f t="shared" si="73"/>
        <v>2</v>
      </c>
      <c r="AK319" s="29"/>
      <c r="AL319" s="503">
        <v>435540</v>
      </c>
      <c r="AM319" s="364"/>
      <c r="AN319" s="359">
        <v>374850</v>
      </c>
      <c r="AO319" s="6">
        <v>270654.78999999998</v>
      </c>
      <c r="AP319" s="40"/>
      <c r="AQ319" s="509"/>
      <c r="AR319" s="512"/>
      <c r="AS319" s="506">
        <f t="shared" si="74"/>
        <v>353536</v>
      </c>
      <c r="AT319" s="506">
        <f t="shared" si="75"/>
        <v>346481</v>
      </c>
      <c r="AU319" s="511">
        <v>353536</v>
      </c>
      <c r="AV319" s="508">
        <f t="shared" si="76"/>
        <v>707072</v>
      </c>
      <c r="AW319" s="890"/>
    </row>
    <row r="320" spans="1:49" ht="24" x14ac:dyDescent="0.2">
      <c r="A320" s="74">
        <v>258</v>
      </c>
      <c r="B320" s="230" t="s">
        <v>573</v>
      </c>
      <c r="C320" s="221" t="s">
        <v>574</v>
      </c>
      <c r="D320" s="220" t="s">
        <v>29</v>
      </c>
      <c r="E320" s="215" t="s">
        <v>38</v>
      </c>
      <c r="F320" s="176"/>
      <c r="G320" s="177"/>
      <c r="H320" s="178">
        <v>2</v>
      </c>
      <c r="I320" s="78">
        <f t="shared" si="77"/>
        <v>2</v>
      </c>
      <c r="J320" s="179"/>
      <c r="K320" s="178"/>
      <c r="L320" s="80">
        <f t="shared" si="66"/>
        <v>0</v>
      </c>
      <c r="M320" s="179"/>
      <c r="N320" s="177"/>
      <c r="O320" s="177"/>
      <c r="P320" s="82">
        <f t="shared" si="67"/>
        <v>0</v>
      </c>
      <c r="Q320" s="179"/>
      <c r="R320" s="177"/>
      <c r="S320" s="180"/>
      <c r="T320" s="83">
        <f t="shared" si="68"/>
        <v>0</v>
      </c>
      <c r="U320" s="179"/>
      <c r="V320" s="178"/>
      <c r="W320" s="86">
        <f t="shared" si="69"/>
        <v>0</v>
      </c>
      <c r="X320" s="179"/>
      <c r="Y320" s="178"/>
      <c r="Z320" s="88">
        <f t="shared" si="70"/>
        <v>0</v>
      </c>
      <c r="AA320" s="181"/>
      <c r="AB320" s="182"/>
      <c r="AC320" s="89"/>
      <c r="AD320" s="183"/>
      <c r="AE320" s="89"/>
      <c r="AF320" s="86">
        <f t="shared" si="71"/>
        <v>0</v>
      </c>
      <c r="AG320" s="179"/>
      <c r="AH320" s="180"/>
      <c r="AI320" s="80">
        <f t="shared" si="72"/>
        <v>0</v>
      </c>
      <c r="AJ320" s="91">
        <f t="shared" si="73"/>
        <v>2</v>
      </c>
      <c r="AK320" s="29"/>
      <c r="AL320" s="514"/>
      <c r="AM320" s="358"/>
      <c r="AN320" s="359">
        <v>481950</v>
      </c>
      <c r="AO320" s="6">
        <v>270654.78999999998</v>
      </c>
      <c r="AP320" s="40"/>
      <c r="AQ320" s="509"/>
      <c r="AR320" s="512"/>
      <c r="AS320" s="506">
        <f t="shared" si="74"/>
        <v>361168</v>
      </c>
      <c r="AT320" s="506">
        <f t="shared" si="75"/>
        <v>346642</v>
      </c>
      <c r="AU320" s="507">
        <v>346642</v>
      </c>
      <c r="AV320" s="508">
        <f t="shared" si="76"/>
        <v>693284</v>
      </c>
      <c r="AW320" s="890"/>
    </row>
    <row r="321" spans="1:49" ht="24" x14ac:dyDescent="0.2">
      <c r="A321" s="92">
        <v>259</v>
      </c>
      <c r="B321" s="230" t="s">
        <v>575</v>
      </c>
      <c r="C321" s="221" t="s">
        <v>576</v>
      </c>
      <c r="D321" s="220" t="s">
        <v>29</v>
      </c>
      <c r="E321" s="214" t="s">
        <v>30</v>
      </c>
      <c r="F321" s="176"/>
      <c r="G321" s="177"/>
      <c r="H321" s="178">
        <v>2</v>
      </c>
      <c r="I321" s="78">
        <f t="shared" si="77"/>
        <v>2</v>
      </c>
      <c r="J321" s="179"/>
      <c r="K321" s="178"/>
      <c r="L321" s="80">
        <f t="shared" si="66"/>
        <v>0</v>
      </c>
      <c r="M321" s="179"/>
      <c r="N321" s="177"/>
      <c r="O321" s="177"/>
      <c r="P321" s="82">
        <f t="shared" si="67"/>
        <v>0</v>
      </c>
      <c r="Q321" s="179"/>
      <c r="R321" s="177"/>
      <c r="S321" s="180"/>
      <c r="T321" s="83">
        <f t="shared" si="68"/>
        <v>0</v>
      </c>
      <c r="U321" s="179"/>
      <c r="V321" s="178"/>
      <c r="W321" s="86">
        <f t="shared" si="69"/>
        <v>0</v>
      </c>
      <c r="X321" s="179"/>
      <c r="Y321" s="178"/>
      <c r="Z321" s="88">
        <f t="shared" si="70"/>
        <v>0</v>
      </c>
      <c r="AA321" s="181"/>
      <c r="AB321" s="182"/>
      <c r="AC321" s="89"/>
      <c r="AD321" s="183"/>
      <c r="AE321" s="89"/>
      <c r="AF321" s="86">
        <f t="shared" si="71"/>
        <v>0</v>
      </c>
      <c r="AG321" s="179"/>
      <c r="AH321" s="180"/>
      <c r="AI321" s="80">
        <f t="shared" si="72"/>
        <v>0</v>
      </c>
      <c r="AJ321" s="91">
        <f t="shared" si="73"/>
        <v>2</v>
      </c>
      <c r="AK321" s="29"/>
      <c r="AL321" s="503">
        <v>1511300</v>
      </c>
      <c r="AM321" s="358"/>
      <c r="AN321" s="359">
        <v>963900</v>
      </c>
      <c r="AO321" s="6">
        <v>722201.48</v>
      </c>
      <c r="AP321" s="40"/>
      <c r="AQ321" s="509"/>
      <c r="AR321" s="512"/>
      <c r="AS321" s="506">
        <f t="shared" si="74"/>
        <v>1017061</v>
      </c>
      <c r="AT321" s="506">
        <f t="shared" si="75"/>
        <v>972829</v>
      </c>
      <c r="AU321" s="507">
        <v>972829</v>
      </c>
      <c r="AV321" s="508">
        <f t="shared" si="76"/>
        <v>1945658</v>
      </c>
      <c r="AW321" s="890"/>
    </row>
    <row r="322" spans="1:49" ht="48" x14ac:dyDescent="0.2">
      <c r="A322" s="74">
        <v>260</v>
      </c>
      <c r="B322" s="230" t="s">
        <v>577</v>
      </c>
      <c r="C322" s="221" t="s">
        <v>102</v>
      </c>
      <c r="D322" s="220" t="s">
        <v>148</v>
      </c>
      <c r="E322" s="215" t="s">
        <v>30</v>
      </c>
      <c r="F322" s="176"/>
      <c r="G322" s="177"/>
      <c r="H322" s="178">
        <v>20</v>
      </c>
      <c r="I322" s="78">
        <f t="shared" si="77"/>
        <v>20</v>
      </c>
      <c r="J322" s="179"/>
      <c r="K322" s="178"/>
      <c r="L322" s="80">
        <f t="shared" si="66"/>
        <v>0</v>
      </c>
      <c r="M322" s="179"/>
      <c r="N322" s="177"/>
      <c r="O322" s="177"/>
      <c r="P322" s="82">
        <f t="shared" si="67"/>
        <v>0</v>
      </c>
      <c r="Q322" s="179"/>
      <c r="R322" s="177"/>
      <c r="S322" s="180"/>
      <c r="T322" s="83">
        <f t="shared" si="68"/>
        <v>0</v>
      </c>
      <c r="U322" s="179"/>
      <c r="V322" s="178"/>
      <c r="W322" s="86">
        <f t="shared" si="69"/>
        <v>0</v>
      </c>
      <c r="X322" s="179"/>
      <c r="Y322" s="178"/>
      <c r="Z322" s="88">
        <f t="shared" si="70"/>
        <v>0</v>
      </c>
      <c r="AA322" s="181"/>
      <c r="AB322" s="182"/>
      <c r="AC322" s="89"/>
      <c r="AD322" s="183"/>
      <c r="AE322" s="89"/>
      <c r="AF322" s="86">
        <f t="shared" si="71"/>
        <v>0</v>
      </c>
      <c r="AG322" s="179"/>
      <c r="AH322" s="180"/>
      <c r="AI322" s="80">
        <f t="shared" si="72"/>
        <v>0</v>
      </c>
      <c r="AJ322" s="91">
        <f t="shared" si="73"/>
        <v>20</v>
      </c>
      <c r="AK322" s="35"/>
      <c r="AL322" s="503">
        <v>341530</v>
      </c>
      <c r="AM322" s="358"/>
      <c r="AN322" s="359">
        <v>642600</v>
      </c>
      <c r="AO322" s="6">
        <v>459459</v>
      </c>
      <c r="AP322" s="40"/>
      <c r="AQ322" s="509"/>
      <c r="AR322" s="512"/>
      <c r="AS322" s="506">
        <f t="shared" si="74"/>
        <v>465449</v>
      </c>
      <c r="AT322" s="506">
        <f t="shared" si="75"/>
        <v>450406</v>
      </c>
      <c r="AU322" s="507">
        <v>450406</v>
      </c>
      <c r="AV322" s="508">
        <f t="shared" si="76"/>
        <v>9008120</v>
      </c>
      <c r="AW322" s="890"/>
    </row>
    <row r="323" spans="1:49" ht="24" x14ac:dyDescent="0.2">
      <c r="A323" s="74">
        <v>261</v>
      </c>
      <c r="B323" s="230" t="s">
        <v>578</v>
      </c>
      <c r="C323" s="221" t="s">
        <v>579</v>
      </c>
      <c r="D323" s="220" t="s">
        <v>29</v>
      </c>
      <c r="E323" s="215" t="s">
        <v>30</v>
      </c>
      <c r="F323" s="176"/>
      <c r="G323" s="177"/>
      <c r="H323" s="178">
        <v>1</v>
      </c>
      <c r="I323" s="78">
        <f t="shared" si="77"/>
        <v>1</v>
      </c>
      <c r="J323" s="179"/>
      <c r="K323" s="178"/>
      <c r="L323" s="80">
        <f t="shared" si="66"/>
        <v>0</v>
      </c>
      <c r="M323" s="179"/>
      <c r="N323" s="177"/>
      <c r="O323" s="177"/>
      <c r="P323" s="82">
        <f t="shared" si="67"/>
        <v>0</v>
      </c>
      <c r="Q323" s="179"/>
      <c r="R323" s="177"/>
      <c r="S323" s="180"/>
      <c r="T323" s="83">
        <f t="shared" si="68"/>
        <v>0</v>
      </c>
      <c r="U323" s="179"/>
      <c r="V323" s="178"/>
      <c r="W323" s="86">
        <f t="shared" si="69"/>
        <v>0</v>
      </c>
      <c r="X323" s="179"/>
      <c r="Y323" s="178"/>
      <c r="Z323" s="88">
        <f t="shared" si="70"/>
        <v>0</v>
      </c>
      <c r="AA323" s="181"/>
      <c r="AB323" s="182"/>
      <c r="AC323" s="89"/>
      <c r="AD323" s="183"/>
      <c r="AE323" s="89"/>
      <c r="AF323" s="86">
        <f t="shared" si="71"/>
        <v>0</v>
      </c>
      <c r="AG323" s="179"/>
      <c r="AH323" s="180"/>
      <c r="AI323" s="80">
        <f t="shared" si="72"/>
        <v>0</v>
      </c>
      <c r="AJ323" s="91">
        <f t="shared" si="73"/>
        <v>1</v>
      </c>
      <c r="AK323" s="29"/>
      <c r="AL323" s="503">
        <v>595000</v>
      </c>
      <c r="AM323" s="358"/>
      <c r="AN323" s="368"/>
      <c r="AO323" s="20"/>
      <c r="AP323" s="40"/>
      <c r="AQ323" s="509"/>
      <c r="AR323" s="512"/>
      <c r="AS323" s="506">
        <f t="shared" si="74"/>
        <v>595000</v>
      </c>
      <c r="AT323" s="506">
        <f t="shared" si="75"/>
        <v>595000</v>
      </c>
      <c r="AU323" s="511">
        <v>595000</v>
      </c>
      <c r="AV323" s="508">
        <f t="shared" si="76"/>
        <v>595000</v>
      </c>
      <c r="AW323" s="890"/>
    </row>
    <row r="324" spans="1:49" ht="24" x14ac:dyDescent="0.2">
      <c r="A324" s="92">
        <v>262</v>
      </c>
      <c r="B324" s="230" t="s">
        <v>580</v>
      </c>
      <c r="C324" s="221" t="s">
        <v>581</v>
      </c>
      <c r="D324" s="220" t="s">
        <v>29</v>
      </c>
      <c r="E324" s="215" t="s">
        <v>30</v>
      </c>
      <c r="F324" s="176"/>
      <c r="G324" s="177"/>
      <c r="H324" s="178">
        <v>1</v>
      </c>
      <c r="I324" s="78">
        <f t="shared" si="77"/>
        <v>1</v>
      </c>
      <c r="J324" s="179"/>
      <c r="K324" s="178"/>
      <c r="L324" s="80">
        <f t="shared" si="66"/>
        <v>0</v>
      </c>
      <c r="M324" s="179"/>
      <c r="N324" s="177"/>
      <c r="O324" s="177"/>
      <c r="P324" s="82">
        <f t="shared" si="67"/>
        <v>0</v>
      </c>
      <c r="Q324" s="179"/>
      <c r="R324" s="177"/>
      <c r="S324" s="180"/>
      <c r="T324" s="83">
        <f t="shared" si="68"/>
        <v>0</v>
      </c>
      <c r="U324" s="179"/>
      <c r="V324" s="178"/>
      <c r="W324" s="86">
        <f t="shared" si="69"/>
        <v>0</v>
      </c>
      <c r="X324" s="179"/>
      <c r="Y324" s="178"/>
      <c r="Z324" s="88">
        <f t="shared" si="70"/>
        <v>0</v>
      </c>
      <c r="AA324" s="181"/>
      <c r="AB324" s="182"/>
      <c r="AC324" s="89"/>
      <c r="AD324" s="183"/>
      <c r="AE324" s="89"/>
      <c r="AF324" s="86">
        <f t="shared" si="71"/>
        <v>0</v>
      </c>
      <c r="AG324" s="179"/>
      <c r="AH324" s="180"/>
      <c r="AI324" s="80">
        <f t="shared" si="72"/>
        <v>0</v>
      </c>
      <c r="AJ324" s="91">
        <f t="shared" si="73"/>
        <v>1</v>
      </c>
      <c r="AK324" s="29"/>
      <c r="AL324" s="513"/>
      <c r="AM324" s="358"/>
      <c r="AN324" s="359">
        <v>1285200</v>
      </c>
      <c r="AO324" s="6">
        <v>987326.34</v>
      </c>
      <c r="AP324" s="40"/>
      <c r="AQ324" s="509"/>
      <c r="AR324" s="512"/>
      <c r="AS324" s="506">
        <f t="shared" si="74"/>
        <v>1126460</v>
      </c>
      <c r="AT324" s="506">
        <f t="shared" si="75"/>
        <v>1116741</v>
      </c>
      <c r="AU324" s="511">
        <v>1126460</v>
      </c>
      <c r="AV324" s="508">
        <f t="shared" si="76"/>
        <v>1126460</v>
      </c>
      <c r="AW324" s="890"/>
    </row>
    <row r="325" spans="1:49" ht="24" x14ac:dyDescent="0.2">
      <c r="A325" s="74">
        <v>263</v>
      </c>
      <c r="B325" s="230" t="s">
        <v>582</v>
      </c>
      <c r="C325" s="221" t="s">
        <v>583</v>
      </c>
      <c r="D325" s="220" t="s">
        <v>29</v>
      </c>
      <c r="E325" s="215" t="s">
        <v>30</v>
      </c>
      <c r="F325" s="176"/>
      <c r="G325" s="177"/>
      <c r="H325" s="178">
        <v>1</v>
      </c>
      <c r="I325" s="78">
        <f t="shared" si="77"/>
        <v>1</v>
      </c>
      <c r="J325" s="179"/>
      <c r="K325" s="178"/>
      <c r="L325" s="80">
        <f t="shared" si="66"/>
        <v>0</v>
      </c>
      <c r="M325" s="179"/>
      <c r="N325" s="177"/>
      <c r="O325" s="177"/>
      <c r="P325" s="82">
        <f t="shared" si="67"/>
        <v>0</v>
      </c>
      <c r="Q325" s="179"/>
      <c r="R325" s="177"/>
      <c r="S325" s="180"/>
      <c r="T325" s="83">
        <f t="shared" si="68"/>
        <v>0</v>
      </c>
      <c r="U325" s="179"/>
      <c r="V325" s="178"/>
      <c r="W325" s="86">
        <f t="shared" si="69"/>
        <v>0</v>
      </c>
      <c r="X325" s="179"/>
      <c r="Y325" s="178"/>
      <c r="Z325" s="88">
        <f t="shared" si="70"/>
        <v>0</v>
      </c>
      <c r="AA325" s="181"/>
      <c r="AB325" s="182"/>
      <c r="AC325" s="89"/>
      <c r="AD325" s="183"/>
      <c r="AE325" s="89"/>
      <c r="AF325" s="86">
        <f t="shared" si="71"/>
        <v>0</v>
      </c>
      <c r="AG325" s="179"/>
      <c r="AH325" s="180"/>
      <c r="AI325" s="80">
        <f t="shared" si="72"/>
        <v>0</v>
      </c>
      <c r="AJ325" s="91">
        <f t="shared" si="73"/>
        <v>1</v>
      </c>
      <c r="AK325" s="29"/>
      <c r="AL325" s="503">
        <v>1796900</v>
      </c>
      <c r="AM325" s="358"/>
      <c r="AN325" s="368"/>
      <c r="AO325" s="20"/>
      <c r="AP325" s="40"/>
      <c r="AQ325" s="509"/>
      <c r="AR325" s="512"/>
      <c r="AS325" s="506">
        <f t="shared" si="74"/>
        <v>1796900</v>
      </c>
      <c r="AT325" s="506">
        <f t="shared" si="75"/>
        <v>1796900</v>
      </c>
      <c r="AU325" s="511">
        <v>1796900</v>
      </c>
      <c r="AV325" s="508">
        <f t="shared" si="76"/>
        <v>1796900</v>
      </c>
      <c r="AW325" s="890"/>
    </row>
    <row r="326" spans="1:49" ht="24" x14ac:dyDescent="0.2">
      <c r="A326" s="74">
        <v>264</v>
      </c>
      <c r="B326" s="230" t="s">
        <v>584</v>
      </c>
      <c r="C326" s="221" t="s">
        <v>585</v>
      </c>
      <c r="D326" s="220" t="s">
        <v>29</v>
      </c>
      <c r="E326" s="215" t="s">
        <v>38</v>
      </c>
      <c r="F326" s="176"/>
      <c r="G326" s="177"/>
      <c r="H326" s="178">
        <v>1</v>
      </c>
      <c r="I326" s="78">
        <f t="shared" si="77"/>
        <v>1</v>
      </c>
      <c r="J326" s="179"/>
      <c r="K326" s="178"/>
      <c r="L326" s="80">
        <f t="shared" si="66"/>
        <v>0</v>
      </c>
      <c r="M326" s="179"/>
      <c r="N326" s="177"/>
      <c r="O326" s="177"/>
      <c r="P326" s="82">
        <f t="shared" si="67"/>
        <v>0</v>
      </c>
      <c r="Q326" s="179"/>
      <c r="R326" s="177"/>
      <c r="S326" s="180"/>
      <c r="T326" s="83">
        <f t="shared" si="68"/>
        <v>0</v>
      </c>
      <c r="U326" s="179"/>
      <c r="V326" s="178"/>
      <c r="W326" s="86">
        <f t="shared" si="69"/>
        <v>0</v>
      </c>
      <c r="X326" s="179"/>
      <c r="Y326" s="178"/>
      <c r="Z326" s="88">
        <f t="shared" si="70"/>
        <v>0</v>
      </c>
      <c r="AA326" s="181"/>
      <c r="AB326" s="182"/>
      <c r="AC326" s="89"/>
      <c r="AD326" s="183"/>
      <c r="AE326" s="89"/>
      <c r="AF326" s="86">
        <f t="shared" si="71"/>
        <v>0</v>
      </c>
      <c r="AG326" s="179"/>
      <c r="AH326" s="180"/>
      <c r="AI326" s="80">
        <f t="shared" si="72"/>
        <v>0</v>
      </c>
      <c r="AJ326" s="91">
        <f t="shared" si="73"/>
        <v>1</v>
      </c>
      <c r="AK326" s="29"/>
      <c r="AL326" s="503"/>
      <c r="AM326" s="358"/>
      <c r="AN326" s="359">
        <v>481950</v>
      </c>
      <c r="AO326" s="6">
        <v>270654.78999999998</v>
      </c>
      <c r="AP326" s="40"/>
      <c r="AQ326" s="509"/>
      <c r="AR326" s="512"/>
      <c r="AS326" s="506">
        <f t="shared" si="74"/>
        <v>361168</v>
      </c>
      <c r="AT326" s="506">
        <f t="shared" si="75"/>
        <v>346642</v>
      </c>
      <c r="AU326" s="507">
        <v>346642</v>
      </c>
      <c r="AV326" s="508">
        <f t="shared" si="76"/>
        <v>346642</v>
      </c>
      <c r="AW326" s="890"/>
    </row>
    <row r="327" spans="1:49" ht="24" x14ac:dyDescent="0.2">
      <c r="A327" s="92">
        <v>265</v>
      </c>
      <c r="B327" s="230" t="s">
        <v>586</v>
      </c>
      <c r="C327" s="221" t="s">
        <v>587</v>
      </c>
      <c r="D327" s="220" t="s">
        <v>29</v>
      </c>
      <c r="E327" s="215" t="s">
        <v>38</v>
      </c>
      <c r="F327" s="176"/>
      <c r="G327" s="177"/>
      <c r="H327" s="178">
        <v>1</v>
      </c>
      <c r="I327" s="78">
        <f t="shared" si="77"/>
        <v>1</v>
      </c>
      <c r="J327" s="179"/>
      <c r="K327" s="178"/>
      <c r="L327" s="80">
        <f t="shared" si="66"/>
        <v>0</v>
      </c>
      <c r="M327" s="179"/>
      <c r="N327" s="177"/>
      <c r="O327" s="177"/>
      <c r="P327" s="82">
        <f t="shared" si="67"/>
        <v>0</v>
      </c>
      <c r="Q327" s="179"/>
      <c r="R327" s="177"/>
      <c r="S327" s="180"/>
      <c r="T327" s="83">
        <f t="shared" si="68"/>
        <v>0</v>
      </c>
      <c r="U327" s="179"/>
      <c r="V327" s="178"/>
      <c r="W327" s="86">
        <f t="shared" si="69"/>
        <v>0</v>
      </c>
      <c r="X327" s="179"/>
      <c r="Y327" s="178"/>
      <c r="Z327" s="88">
        <f t="shared" si="70"/>
        <v>0</v>
      </c>
      <c r="AA327" s="181"/>
      <c r="AB327" s="182"/>
      <c r="AC327" s="89"/>
      <c r="AD327" s="183"/>
      <c r="AE327" s="89"/>
      <c r="AF327" s="86">
        <f t="shared" si="71"/>
        <v>0</v>
      </c>
      <c r="AG327" s="179"/>
      <c r="AH327" s="180"/>
      <c r="AI327" s="80">
        <f t="shared" si="72"/>
        <v>0</v>
      </c>
      <c r="AJ327" s="91">
        <f t="shared" si="73"/>
        <v>1</v>
      </c>
      <c r="AK327" s="29"/>
      <c r="AL327" s="514"/>
      <c r="AM327" s="358"/>
      <c r="AN327" s="359">
        <v>1499400</v>
      </c>
      <c r="AO327" s="6">
        <v>1097000.31</v>
      </c>
      <c r="AP327" s="40"/>
      <c r="AQ327" s="509"/>
      <c r="AR327" s="512"/>
      <c r="AS327" s="506">
        <f t="shared" si="74"/>
        <v>1282514</v>
      </c>
      <c r="AT327" s="506">
        <f t="shared" si="75"/>
        <v>1267017</v>
      </c>
      <c r="AU327" s="511">
        <v>1282514</v>
      </c>
      <c r="AV327" s="508">
        <f t="shared" si="76"/>
        <v>1282514</v>
      </c>
      <c r="AW327" s="890"/>
    </row>
    <row r="328" spans="1:49" ht="24.75" thickBot="1" x14ac:dyDescent="0.25">
      <c r="A328" s="130">
        <v>266</v>
      </c>
      <c r="B328" s="271" t="s">
        <v>588</v>
      </c>
      <c r="C328" s="272" t="s">
        <v>589</v>
      </c>
      <c r="D328" s="273" t="s">
        <v>29</v>
      </c>
      <c r="E328" s="268" t="s">
        <v>30</v>
      </c>
      <c r="F328" s="184"/>
      <c r="G328" s="185"/>
      <c r="H328" s="186">
        <v>1</v>
      </c>
      <c r="I328" s="134">
        <f t="shared" si="77"/>
        <v>1</v>
      </c>
      <c r="J328" s="187"/>
      <c r="K328" s="186"/>
      <c r="L328" s="136">
        <f t="shared" si="66"/>
        <v>0</v>
      </c>
      <c r="M328" s="187"/>
      <c r="N328" s="185"/>
      <c r="O328" s="185"/>
      <c r="P328" s="123">
        <f t="shared" si="67"/>
        <v>0</v>
      </c>
      <c r="Q328" s="187"/>
      <c r="R328" s="185"/>
      <c r="S328" s="188"/>
      <c r="T328" s="124">
        <f t="shared" si="68"/>
        <v>0</v>
      </c>
      <c r="U328" s="187"/>
      <c r="V328" s="186"/>
      <c r="W328" s="139">
        <f t="shared" si="69"/>
        <v>0</v>
      </c>
      <c r="X328" s="187"/>
      <c r="Y328" s="186"/>
      <c r="Z328" s="119">
        <f t="shared" si="70"/>
        <v>0</v>
      </c>
      <c r="AA328" s="189"/>
      <c r="AB328" s="190"/>
      <c r="AC328" s="140"/>
      <c r="AD328" s="191"/>
      <c r="AE328" s="140"/>
      <c r="AF328" s="139">
        <f t="shared" si="71"/>
        <v>0</v>
      </c>
      <c r="AG328" s="187"/>
      <c r="AH328" s="188"/>
      <c r="AI328" s="136">
        <f t="shared" si="72"/>
        <v>0</v>
      </c>
      <c r="AJ328" s="115">
        <f t="shared" si="73"/>
        <v>1</v>
      </c>
      <c r="AK328" s="31"/>
      <c r="AL328" s="523">
        <v>3415300</v>
      </c>
      <c r="AM328" s="381"/>
      <c r="AN328" s="382">
        <v>5194350</v>
      </c>
      <c r="AO328" s="7"/>
      <c r="AP328" s="42"/>
      <c r="AQ328" s="524"/>
      <c r="AR328" s="525"/>
      <c r="AS328" s="526">
        <f t="shared" si="74"/>
        <v>4211919</v>
      </c>
      <c r="AT328" s="526">
        <f t="shared" si="75"/>
        <v>4121019</v>
      </c>
      <c r="AU328" s="527">
        <v>4211919</v>
      </c>
      <c r="AV328" s="528">
        <f t="shared" si="76"/>
        <v>4211919</v>
      </c>
      <c r="AW328" s="891"/>
    </row>
    <row r="329" spans="1:49" x14ac:dyDescent="0.2">
      <c r="A329" s="127"/>
      <c r="B329" s="269"/>
      <c r="C329" s="270"/>
      <c r="D329" s="269"/>
      <c r="E329" s="261"/>
      <c r="F329" s="192"/>
      <c r="G329" s="192"/>
      <c r="H329" s="192"/>
      <c r="I329" s="128"/>
      <c r="J329" s="192"/>
      <c r="K329" s="192"/>
      <c r="L329" s="128"/>
      <c r="M329" s="192"/>
      <c r="N329" s="192"/>
      <c r="O329" s="192"/>
      <c r="P329" s="128"/>
      <c r="Q329" s="192"/>
      <c r="R329" s="192"/>
      <c r="S329" s="192"/>
      <c r="T329" s="128"/>
      <c r="U329" s="192"/>
      <c r="V329" s="192"/>
      <c r="W329" s="128"/>
      <c r="X329" s="192"/>
      <c r="Y329" s="192"/>
      <c r="Z329" s="128"/>
      <c r="AA329" s="192"/>
      <c r="AB329" s="192"/>
      <c r="AC329" s="270"/>
      <c r="AD329" s="192"/>
      <c r="AE329" s="270"/>
      <c r="AF329" s="128"/>
      <c r="AG329" s="192"/>
      <c r="AH329" s="192"/>
      <c r="AI329" s="128"/>
      <c r="AJ329" s="127"/>
      <c r="AK329" s="45"/>
      <c r="AL329" s="529"/>
      <c r="AM329" s="390"/>
      <c r="AN329" s="391"/>
      <c r="AO329" s="45"/>
      <c r="AP329" s="45"/>
      <c r="AQ329" s="530"/>
      <c r="AR329" s="530"/>
      <c r="AS329" s="531"/>
      <c r="AT329" s="531"/>
      <c r="AU329" s="531"/>
      <c r="AV329" s="531"/>
    </row>
    <row r="330" spans="1:49" x14ac:dyDescent="0.2">
      <c r="A330" s="127"/>
      <c r="B330" s="269"/>
      <c r="C330" s="270"/>
      <c r="D330" s="269"/>
      <c r="E330" s="261"/>
      <c r="F330" s="192"/>
      <c r="G330" s="192"/>
      <c r="H330" s="192"/>
      <c r="I330" s="128"/>
      <c r="J330" s="192"/>
      <c r="K330" s="192"/>
      <c r="L330" s="128"/>
      <c r="M330" s="192"/>
      <c r="N330" s="192"/>
      <c r="O330" s="192"/>
      <c r="P330" s="128"/>
      <c r="Q330" s="192"/>
      <c r="R330" s="192"/>
      <c r="S330" s="192"/>
      <c r="T330" s="128"/>
      <c r="U330" s="192"/>
      <c r="V330" s="192"/>
      <c r="W330" s="128"/>
      <c r="X330" s="192"/>
      <c r="Y330" s="192"/>
      <c r="Z330" s="128"/>
      <c r="AA330" s="192"/>
      <c r="AB330" s="192"/>
      <c r="AC330" s="270"/>
      <c r="AD330" s="192"/>
      <c r="AE330" s="270"/>
      <c r="AF330" s="128"/>
      <c r="AG330" s="192"/>
      <c r="AH330" s="192"/>
      <c r="AI330" s="128"/>
      <c r="AJ330" s="127"/>
      <c r="AK330" s="45"/>
      <c r="AL330" s="529"/>
      <c r="AM330" s="390"/>
      <c r="AN330" s="391"/>
      <c r="AO330" s="45"/>
      <c r="AP330" s="45"/>
      <c r="AQ330" s="530"/>
      <c r="AR330" s="530"/>
      <c r="AS330" s="531"/>
      <c r="AT330" s="531"/>
      <c r="AU330" s="531"/>
      <c r="AV330" s="531"/>
    </row>
    <row r="331" spans="1:49" ht="12.75" thickBot="1" x14ac:dyDescent="0.25">
      <c r="A331" s="127"/>
      <c r="B331" s="269"/>
      <c r="C331" s="270"/>
      <c r="D331" s="269"/>
      <c r="E331" s="261"/>
      <c r="F331" s="192"/>
      <c r="G331" s="192"/>
      <c r="H331" s="192"/>
      <c r="I331" s="128"/>
      <c r="J331" s="192"/>
      <c r="K331" s="192"/>
      <c r="L331" s="128"/>
      <c r="M331" s="192"/>
      <c r="N331" s="192"/>
      <c r="O331" s="192"/>
      <c r="P331" s="128"/>
      <c r="Q331" s="192"/>
      <c r="R331" s="192"/>
      <c r="S331" s="192"/>
      <c r="T331" s="128"/>
      <c r="U331" s="192"/>
      <c r="V331" s="192"/>
      <c r="W331" s="128"/>
      <c r="X331" s="192"/>
      <c r="Y331" s="192"/>
      <c r="Z331" s="128"/>
      <c r="AA331" s="192"/>
      <c r="AB331" s="192"/>
      <c r="AC331" s="270"/>
      <c r="AD331" s="192"/>
      <c r="AE331" s="270"/>
      <c r="AF331" s="128"/>
      <c r="AG331" s="192"/>
      <c r="AH331" s="192"/>
      <c r="AI331" s="128"/>
      <c r="AJ331" s="127"/>
      <c r="AK331" s="45"/>
      <c r="AL331" s="529"/>
      <c r="AM331" s="390"/>
      <c r="AN331" s="391"/>
      <c r="AO331" s="45"/>
      <c r="AP331" s="45"/>
      <c r="AQ331" s="530"/>
      <c r="AR331" s="530"/>
      <c r="AS331" s="531"/>
      <c r="AT331" s="531"/>
      <c r="AU331" s="531"/>
      <c r="AV331" s="531"/>
    </row>
    <row r="332" spans="1:49" ht="12.75" customHeight="1" thickBot="1" x14ac:dyDescent="0.25">
      <c r="A332" s="814" t="s">
        <v>590</v>
      </c>
      <c r="B332" s="815"/>
      <c r="C332" s="815"/>
      <c r="D332" s="815"/>
      <c r="E332" s="815"/>
      <c r="F332" s="866" t="s">
        <v>1</v>
      </c>
      <c r="G332" s="867"/>
      <c r="H332" s="867"/>
      <c r="I332" s="868"/>
      <c r="J332" s="853" t="s">
        <v>2</v>
      </c>
      <c r="K332" s="853"/>
      <c r="L332" s="854"/>
      <c r="M332" s="901" t="s">
        <v>3</v>
      </c>
      <c r="N332" s="902"/>
      <c r="O332" s="902"/>
      <c r="P332" s="775" t="s">
        <v>4</v>
      </c>
      <c r="Q332" s="903" t="s">
        <v>5</v>
      </c>
      <c r="R332" s="885"/>
      <c r="S332" s="904"/>
      <c r="T332" s="775" t="s">
        <v>4</v>
      </c>
      <c r="U332" s="862" t="s">
        <v>6</v>
      </c>
      <c r="V332" s="862"/>
      <c r="W332" s="863"/>
      <c r="X332" s="905" t="s">
        <v>7</v>
      </c>
      <c r="Y332" s="906"/>
      <c r="Z332" s="775" t="s">
        <v>4</v>
      </c>
      <c r="AA332" s="907" t="s">
        <v>8</v>
      </c>
      <c r="AB332" s="908"/>
      <c r="AC332" s="908"/>
      <c r="AD332" s="908"/>
      <c r="AE332" s="909"/>
      <c r="AF332" s="775" t="s">
        <v>4</v>
      </c>
      <c r="AG332" s="877" t="s">
        <v>9</v>
      </c>
      <c r="AH332" s="877"/>
      <c r="AI332" s="878"/>
      <c r="AJ332" s="881" t="s">
        <v>10</v>
      </c>
    </row>
    <row r="333" spans="1:49" ht="24.75" thickBot="1" x14ac:dyDescent="0.25">
      <c r="A333" s="816"/>
      <c r="B333" s="817"/>
      <c r="C333" s="817"/>
      <c r="D333" s="817"/>
      <c r="E333" s="817"/>
      <c r="F333" s="869"/>
      <c r="G333" s="870"/>
      <c r="H333" s="870"/>
      <c r="I333" s="871"/>
      <c r="J333" s="855"/>
      <c r="K333" s="855"/>
      <c r="L333" s="856"/>
      <c r="M333" s="911" t="s">
        <v>12</v>
      </c>
      <c r="N333" s="883"/>
      <c r="O333" s="884"/>
      <c r="P333" s="776"/>
      <c r="Q333" s="885" t="s">
        <v>13</v>
      </c>
      <c r="R333" s="885"/>
      <c r="S333" s="885"/>
      <c r="T333" s="776"/>
      <c r="U333" s="864"/>
      <c r="V333" s="864"/>
      <c r="W333" s="865"/>
      <c r="X333" s="886" t="s">
        <v>14</v>
      </c>
      <c r="Y333" s="886"/>
      <c r="Z333" s="776"/>
      <c r="AA333" s="887" t="s">
        <v>15</v>
      </c>
      <c r="AB333" s="887"/>
      <c r="AC333" s="888"/>
      <c r="AD333" s="887" t="s">
        <v>16</v>
      </c>
      <c r="AE333" s="887"/>
      <c r="AF333" s="776"/>
      <c r="AG333" s="879"/>
      <c r="AH333" s="879"/>
      <c r="AI333" s="880"/>
      <c r="AJ333" s="882"/>
      <c r="AK333" s="3" t="s">
        <v>659</v>
      </c>
      <c r="AL333" s="18" t="s">
        <v>660</v>
      </c>
      <c r="AM333" s="22" t="s">
        <v>661</v>
      </c>
      <c r="AN333" s="23" t="s">
        <v>662</v>
      </c>
      <c r="AO333" s="25" t="s">
        <v>663</v>
      </c>
      <c r="AP333" s="38" t="s">
        <v>664</v>
      </c>
      <c r="AQ333" s="487" t="s">
        <v>665</v>
      </c>
      <c r="AR333" s="488" t="s">
        <v>666</v>
      </c>
    </row>
    <row r="334" spans="1:49" ht="36.75" thickBot="1" x14ac:dyDescent="0.25">
      <c r="A334" s="237" t="s">
        <v>17</v>
      </c>
      <c r="B334" s="238" t="s">
        <v>18</v>
      </c>
      <c r="C334" s="238" t="s">
        <v>19</v>
      </c>
      <c r="D334" s="238" t="s">
        <v>20</v>
      </c>
      <c r="E334" s="239" t="s">
        <v>21</v>
      </c>
      <c r="F334" s="52" t="s">
        <v>23</v>
      </c>
      <c r="G334" s="53" t="s">
        <v>24</v>
      </c>
      <c r="H334" s="54" t="s">
        <v>25</v>
      </c>
      <c r="I334" s="55" t="s">
        <v>4</v>
      </c>
      <c r="J334" s="53" t="s">
        <v>23</v>
      </c>
      <c r="K334" s="54" t="s">
        <v>25</v>
      </c>
      <c r="L334" s="55" t="s">
        <v>4</v>
      </c>
      <c r="M334" s="276" t="s">
        <v>23</v>
      </c>
      <c r="N334" s="277" t="s">
        <v>25</v>
      </c>
      <c r="O334" s="278" t="s">
        <v>26</v>
      </c>
      <c r="P334" s="841"/>
      <c r="Q334" s="277" t="s">
        <v>23</v>
      </c>
      <c r="R334" s="277" t="s">
        <v>25</v>
      </c>
      <c r="S334" s="278" t="s">
        <v>26</v>
      </c>
      <c r="T334" s="841"/>
      <c r="U334" s="53" t="s">
        <v>23</v>
      </c>
      <c r="V334" s="54" t="s">
        <v>25</v>
      </c>
      <c r="W334" s="55" t="s">
        <v>4</v>
      </c>
      <c r="X334" s="53" t="s">
        <v>25</v>
      </c>
      <c r="Y334" s="54" t="s">
        <v>26</v>
      </c>
      <c r="Z334" s="841"/>
      <c r="AA334" s="53" t="s">
        <v>23</v>
      </c>
      <c r="AB334" s="53" t="s">
        <v>25</v>
      </c>
      <c r="AC334" s="53" t="s">
        <v>26</v>
      </c>
      <c r="AD334" s="53" t="s">
        <v>23</v>
      </c>
      <c r="AE334" s="54" t="s">
        <v>26</v>
      </c>
      <c r="AF334" s="841"/>
      <c r="AG334" s="53" t="s">
        <v>23</v>
      </c>
      <c r="AH334" s="54" t="s">
        <v>25</v>
      </c>
      <c r="AI334" s="55" t="s">
        <v>4</v>
      </c>
      <c r="AJ334" s="910"/>
      <c r="AK334" s="3" t="s">
        <v>668</v>
      </c>
      <c r="AL334" s="21" t="s">
        <v>669</v>
      </c>
      <c r="AM334" s="5" t="s">
        <v>670</v>
      </c>
      <c r="AN334" s="2" t="s">
        <v>670</v>
      </c>
      <c r="AO334" s="24" t="s">
        <v>670</v>
      </c>
      <c r="AP334" s="39" t="s">
        <v>670</v>
      </c>
      <c r="AQ334" s="26" t="s">
        <v>671</v>
      </c>
      <c r="AR334" s="27" t="s">
        <v>672</v>
      </c>
      <c r="AS334" s="490" t="s">
        <v>673</v>
      </c>
      <c r="AT334" s="491" t="s">
        <v>674</v>
      </c>
      <c r="AU334" s="492" t="s">
        <v>675</v>
      </c>
      <c r="AV334" s="493" t="s">
        <v>676</v>
      </c>
      <c r="AW334" s="494" t="s">
        <v>677</v>
      </c>
    </row>
    <row r="335" spans="1:49" x14ac:dyDescent="0.2">
      <c r="A335" s="74">
        <v>267</v>
      </c>
      <c r="B335" s="230" t="s">
        <v>591</v>
      </c>
      <c r="C335" s="221" t="s">
        <v>592</v>
      </c>
      <c r="D335" s="220" t="s">
        <v>477</v>
      </c>
      <c r="E335" s="215" t="s">
        <v>38</v>
      </c>
      <c r="F335" s="176">
        <v>2</v>
      </c>
      <c r="G335" s="177"/>
      <c r="H335" s="178"/>
      <c r="I335" s="78">
        <f t="shared" si="77"/>
        <v>2</v>
      </c>
      <c r="J335" s="179"/>
      <c r="K335" s="178"/>
      <c r="L335" s="80">
        <f t="shared" si="66"/>
        <v>0</v>
      </c>
      <c r="M335" s="558"/>
      <c r="N335" s="559"/>
      <c r="O335" s="559"/>
      <c r="P335" s="281">
        <f t="shared" si="67"/>
        <v>0</v>
      </c>
      <c r="Q335" s="558"/>
      <c r="R335" s="559"/>
      <c r="S335" s="560"/>
      <c r="T335" s="283">
        <f t="shared" si="68"/>
        <v>0</v>
      </c>
      <c r="U335" s="558"/>
      <c r="V335" s="561"/>
      <c r="W335" s="86">
        <f t="shared" si="69"/>
        <v>0</v>
      </c>
      <c r="X335" s="558">
        <v>1</v>
      </c>
      <c r="Y335" s="561">
        <v>1</v>
      </c>
      <c r="Z335" s="285">
        <f t="shared" si="70"/>
        <v>1</v>
      </c>
      <c r="AA335" s="562"/>
      <c r="AB335" s="563"/>
      <c r="AC335" s="89"/>
      <c r="AD335" s="564"/>
      <c r="AE335" s="89"/>
      <c r="AF335" s="86">
        <f t="shared" si="71"/>
        <v>0</v>
      </c>
      <c r="AG335" s="558"/>
      <c r="AH335" s="560"/>
      <c r="AI335" s="80">
        <f t="shared" si="72"/>
        <v>0</v>
      </c>
      <c r="AJ335" s="288">
        <f t="shared" si="73"/>
        <v>3</v>
      </c>
      <c r="AK335" s="29"/>
      <c r="AL335" s="503"/>
      <c r="AM335" s="358"/>
      <c r="AN335" s="359">
        <v>1477980</v>
      </c>
      <c r="AO335" s="6">
        <v>511955.85</v>
      </c>
      <c r="AP335" s="40"/>
      <c r="AQ335" s="509"/>
      <c r="AR335" s="512"/>
      <c r="AS335" s="506">
        <f t="shared" si="74"/>
        <v>869862</v>
      </c>
      <c r="AT335" s="506">
        <f t="shared" si="75"/>
        <v>760487</v>
      </c>
      <c r="AU335" s="532">
        <v>760487</v>
      </c>
      <c r="AV335" s="508">
        <f t="shared" si="76"/>
        <v>2281461</v>
      </c>
      <c r="AW335" s="889">
        <f>SUM(AV335:AV358)</f>
        <v>49031467</v>
      </c>
    </row>
    <row r="336" spans="1:49" x14ac:dyDescent="0.2">
      <c r="A336" s="92">
        <v>268</v>
      </c>
      <c r="B336" s="230" t="s">
        <v>593</v>
      </c>
      <c r="C336" s="221" t="s">
        <v>594</v>
      </c>
      <c r="D336" s="220" t="s">
        <v>167</v>
      </c>
      <c r="E336" s="215" t="s">
        <v>38</v>
      </c>
      <c r="F336" s="176">
        <v>1</v>
      </c>
      <c r="G336" s="177"/>
      <c r="H336" s="178"/>
      <c r="I336" s="78">
        <f t="shared" si="77"/>
        <v>1</v>
      </c>
      <c r="J336" s="179"/>
      <c r="K336" s="178"/>
      <c r="L336" s="80">
        <f t="shared" si="66"/>
        <v>0</v>
      </c>
      <c r="M336" s="179"/>
      <c r="N336" s="177"/>
      <c r="O336" s="177"/>
      <c r="P336" s="82">
        <f t="shared" si="67"/>
        <v>0</v>
      </c>
      <c r="Q336" s="179"/>
      <c r="R336" s="177"/>
      <c r="S336" s="180"/>
      <c r="T336" s="83">
        <f t="shared" si="68"/>
        <v>0</v>
      </c>
      <c r="U336" s="179"/>
      <c r="V336" s="178"/>
      <c r="W336" s="86">
        <f t="shared" si="69"/>
        <v>0</v>
      </c>
      <c r="X336" s="179"/>
      <c r="Y336" s="178"/>
      <c r="Z336" s="88">
        <f t="shared" si="70"/>
        <v>0</v>
      </c>
      <c r="AA336" s="181"/>
      <c r="AB336" s="182"/>
      <c r="AC336" s="89"/>
      <c r="AD336" s="183"/>
      <c r="AE336" s="89"/>
      <c r="AF336" s="86">
        <f t="shared" si="71"/>
        <v>0</v>
      </c>
      <c r="AG336" s="179"/>
      <c r="AH336" s="180"/>
      <c r="AI336" s="80">
        <f t="shared" si="72"/>
        <v>0</v>
      </c>
      <c r="AJ336" s="91">
        <f t="shared" si="73"/>
        <v>1</v>
      </c>
      <c r="AK336" s="29"/>
      <c r="AL336" s="514"/>
      <c r="AM336" s="358"/>
      <c r="AN336" s="359">
        <v>1231650</v>
      </c>
      <c r="AO336" s="6">
        <v>923172.25</v>
      </c>
      <c r="AP336" s="40"/>
      <c r="AQ336" s="509"/>
      <c r="AR336" s="512"/>
      <c r="AS336" s="506">
        <f t="shared" si="74"/>
        <v>1066314</v>
      </c>
      <c r="AT336" s="506">
        <f t="shared" si="75"/>
        <v>1055331</v>
      </c>
      <c r="AU336" s="511">
        <v>1066314</v>
      </c>
      <c r="AV336" s="508">
        <f t="shared" si="76"/>
        <v>1066314</v>
      </c>
      <c r="AW336" s="890"/>
    </row>
    <row r="337" spans="1:49" ht="24" x14ac:dyDescent="0.2">
      <c r="A337" s="74">
        <v>269</v>
      </c>
      <c r="B337" s="230" t="s">
        <v>595</v>
      </c>
      <c r="C337" s="221" t="s">
        <v>596</v>
      </c>
      <c r="D337" s="220" t="s">
        <v>167</v>
      </c>
      <c r="E337" s="215" t="s">
        <v>38</v>
      </c>
      <c r="F337" s="176">
        <v>1</v>
      </c>
      <c r="G337" s="177"/>
      <c r="H337" s="178"/>
      <c r="I337" s="78">
        <f t="shared" si="77"/>
        <v>1</v>
      </c>
      <c r="J337" s="179"/>
      <c r="K337" s="178"/>
      <c r="L337" s="80">
        <f t="shared" si="66"/>
        <v>0</v>
      </c>
      <c r="M337" s="179"/>
      <c r="N337" s="177"/>
      <c r="O337" s="177"/>
      <c r="P337" s="82">
        <f t="shared" si="67"/>
        <v>0</v>
      </c>
      <c r="Q337" s="179"/>
      <c r="R337" s="177"/>
      <c r="S337" s="180"/>
      <c r="T337" s="83">
        <f t="shared" si="68"/>
        <v>0</v>
      </c>
      <c r="U337" s="179"/>
      <c r="V337" s="178"/>
      <c r="W337" s="86">
        <f t="shared" si="69"/>
        <v>0</v>
      </c>
      <c r="X337" s="179"/>
      <c r="Y337" s="178"/>
      <c r="Z337" s="88">
        <f t="shared" si="70"/>
        <v>0</v>
      </c>
      <c r="AA337" s="181"/>
      <c r="AB337" s="182"/>
      <c r="AC337" s="89"/>
      <c r="AD337" s="183"/>
      <c r="AE337" s="89"/>
      <c r="AF337" s="86">
        <f t="shared" si="71"/>
        <v>0</v>
      </c>
      <c r="AG337" s="179"/>
      <c r="AH337" s="180"/>
      <c r="AI337" s="80">
        <f t="shared" si="72"/>
        <v>0</v>
      </c>
      <c r="AJ337" s="91">
        <f t="shared" si="73"/>
        <v>1</v>
      </c>
      <c r="AK337" s="29">
        <v>517894</v>
      </c>
      <c r="AL337" s="514"/>
      <c r="AM337" s="358"/>
      <c r="AN337" s="359">
        <v>756840</v>
      </c>
      <c r="AO337" s="6">
        <v>1005534.53</v>
      </c>
      <c r="AP337" s="40"/>
      <c r="AQ337" s="509"/>
      <c r="AR337" s="512"/>
      <c r="AS337" s="506">
        <f t="shared" si="74"/>
        <v>733186</v>
      </c>
      <c r="AT337" s="506">
        <f t="shared" si="75"/>
        <v>706435</v>
      </c>
      <c r="AU337" s="507">
        <v>706435</v>
      </c>
      <c r="AV337" s="508">
        <f t="shared" si="76"/>
        <v>706435</v>
      </c>
      <c r="AW337" s="890"/>
    </row>
    <row r="338" spans="1:49" x14ac:dyDescent="0.2">
      <c r="A338" s="74">
        <v>270</v>
      </c>
      <c r="B338" s="230" t="s">
        <v>597</v>
      </c>
      <c r="C338" s="221" t="s">
        <v>598</v>
      </c>
      <c r="D338" s="220" t="s">
        <v>113</v>
      </c>
      <c r="E338" s="215" t="s">
        <v>38</v>
      </c>
      <c r="F338" s="176">
        <v>2</v>
      </c>
      <c r="G338" s="177"/>
      <c r="H338" s="178"/>
      <c r="I338" s="78">
        <f t="shared" si="77"/>
        <v>2</v>
      </c>
      <c r="J338" s="179"/>
      <c r="K338" s="178"/>
      <c r="L338" s="80">
        <f t="shared" si="66"/>
        <v>0</v>
      </c>
      <c r="M338" s="179"/>
      <c r="N338" s="177"/>
      <c r="O338" s="177"/>
      <c r="P338" s="82">
        <f t="shared" si="67"/>
        <v>0</v>
      </c>
      <c r="Q338" s="179"/>
      <c r="R338" s="177"/>
      <c r="S338" s="180"/>
      <c r="T338" s="83">
        <f t="shared" si="68"/>
        <v>0</v>
      </c>
      <c r="U338" s="179"/>
      <c r="V338" s="178"/>
      <c r="W338" s="86">
        <f t="shared" si="69"/>
        <v>0</v>
      </c>
      <c r="X338" s="179"/>
      <c r="Y338" s="178"/>
      <c r="Z338" s="88">
        <f t="shared" si="70"/>
        <v>0</v>
      </c>
      <c r="AA338" s="181"/>
      <c r="AB338" s="182"/>
      <c r="AC338" s="89"/>
      <c r="AD338" s="183"/>
      <c r="AE338" s="89"/>
      <c r="AF338" s="86">
        <f t="shared" si="71"/>
        <v>0</v>
      </c>
      <c r="AG338" s="179"/>
      <c r="AH338" s="180"/>
      <c r="AI338" s="80">
        <f t="shared" si="72"/>
        <v>0</v>
      </c>
      <c r="AJ338" s="91">
        <f t="shared" si="73"/>
        <v>2</v>
      </c>
      <c r="AK338" s="29"/>
      <c r="AL338" s="514"/>
      <c r="AM338" s="358"/>
      <c r="AN338" s="359">
        <v>1499400</v>
      </c>
      <c r="AO338" s="6">
        <v>1124397.68</v>
      </c>
      <c r="AP338" s="40"/>
      <c r="AQ338" s="509"/>
      <c r="AR338" s="512"/>
      <c r="AS338" s="506">
        <f t="shared" si="74"/>
        <v>1298431</v>
      </c>
      <c r="AT338" s="506">
        <f t="shared" si="75"/>
        <v>1285101</v>
      </c>
      <c r="AU338" s="511">
        <v>1298431</v>
      </c>
      <c r="AV338" s="508">
        <f t="shared" si="76"/>
        <v>2596862</v>
      </c>
      <c r="AW338" s="890"/>
    </row>
    <row r="339" spans="1:49" ht="24" x14ac:dyDescent="0.2">
      <c r="A339" s="92">
        <v>271</v>
      </c>
      <c r="B339" s="230" t="s">
        <v>599</v>
      </c>
      <c r="C339" s="221" t="s">
        <v>600</v>
      </c>
      <c r="D339" s="220" t="s">
        <v>29</v>
      </c>
      <c r="E339" s="215" t="s">
        <v>30</v>
      </c>
      <c r="F339" s="176"/>
      <c r="G339" s="177"/>
      <c r="H339" s="178"/>
      <c r="I339" s="78">
        <f t="shared" si="77"/>
        <v>0</v>
      </c>
      <c r="J339" s="179"/>
      <c r="K339" s="178">
        <v>2</v>
      </c>
      <c r="L339" s="80">
        <f t="shared" si="66"/>
        <v>2</v>
      </c>
      <c r="M339" s="179"/>
      <c r="N339" s="177"/>
      <c r="O339" s="177"/>
      <c r="P339" s="82">
        <f t="shared" si="67"/>
        <v>0</v>
      </c>
      <c r="Q339" s="179"/>
      <c r="R339" s="177"/>
      <c r="S339" s="180"/>
      <c r="T339" s="83">
        <f t="shared" si="68"/>
        <v>0</v>
      </c>
      <c r="U339" s="179"/>
      <c r="V339" s="178"/>
      <c r="W339" s="86">
        <f t="shared" si="69"/>
        <v>0</v>
      </c>
      <c r="X339" s="179"/>
      <c r="Y339" s="178"/>
      <c r="Z339" s="88">
        <f t="shared" si="70"/>
        <v>0</v>
      </c>
      <c r="AA339" s="181"/>
      <c r="AB339" s="182"/>
      <c r="AC339" s="89"/>
      <c r="AD339" s="183"/>
      <c r="AE339" s="89"/>
      <c r="AF339" s="86">
        <f t="shared" si="71"/>
        <v>0</v>
      </c>
      <c r="AG339" s="179"/>
      <c r="AH339" s="180"/>
      <c r="AI339" s="80">
        <f t="shared" si="72"/>
        <v>0</v>
      </c>
      <c r="AJ339" s="91">
        <f t="shared" si="73"/>
        <v>2</v>
      </c>
      <c r="AK339" s="29"/>
      <c r="AL339" s="503">
        <v>416500</v>
      </c>
      <c r="AM339" s="358"/>
      <c r="AN339" s="359">
        <v>481950</v>
      </c>
      <c r="AO339" s="36"/>
      <c r="AP339" s="40"/>
      <c r="AQ339" s="509"/>
      <c r="AR339" s="512"/>
      <c r="AS339" s="506">
        <f t="shared" si="74"/>
        <v>448031</v>
      </c>
      <c r="AT339" s="506">
        <f t="shared" si="75"/>
        <v>446841</v>
      </c>
      <c r="AU339" s="511">
        <v>448031</v>
      </c>
      <c r="AV339" s="508">
        <f t="shared" si="76"/>
        <v>896062</v>
      </c>
      <c r="AW339" s="890"/>
    </row>
    <row r="340" spans="1:49" ht="24" x14ac:dyDescent="0.2">
      <c r="A340" s="74">
        <v>272</v>
      </c>
      <c r="B340" s="230" t="s">
        <v>601</v>
      </c>
      <c r="C340" s="221" t="s">
        <v>602</v>
      </c>
      <c r="D340" s="220" t="s">
        <v>29</v>
      </c>
      <c r="E340" s="215" t="s">
        <v>38</v>
      </c>
      <c r="F340" s="176"/>
      <c r="G340" s="177"/>
      <c r="H340" s="178"/>
      <c r="I340" s="78">
        <f t="shared" si="77"/>
        <v>0</v>
      </c>
      <c r="J340" s="179"/>
      <c r="K340" s="178">
        <v>2</v>
      </c>
      <c r="L340" s="80">
        <f t="shared" si="66"/>
        <v>2</v>
      </c>
      <c r="M340" s="179"/>
      <c r="N340" s="177"/>
      <c r="O340" s="177"/>
      <c r="P340" s="82">
        <f t="shared" si="67"/>
        <v>0</v>
      </c>
      <c r="Q340" s="179"/>
      <c r="R340" s="177"/>
      <c r="S340" s="180"/>
      <c r="T340" s="83">
        <f t="shared" si="68"/>
        <v>0</v>
      </c>
      <c r="U340" s="179"/>
      <c r="V340" s="178"/>
      <c r="W340" s="86">
        <f t="shared" si="69"/>
        <v>0</v>
      </c>
      <c r="X340" s="179"/>
      <c r="Y340" s="178"/>
      <c r="Z340" s="88">
        <f t="shared" si="70"/>
        <v>0</v>
      </c>
      <c r="AA340" s="181"/>
      <c r="AB340" s="182"/>
      <c r="AC340" s="89"/>
      <c r="AD340" s="183"/>
      <c r="AE340" s="89"/>
      <c r="AF340" s="86">
        <f t="shared" si="71"/>
        <v>0</v>
      </c>
      <c r="AG340" s="179"/>
      <c r="AH340" s="180"/>
      <c r="AI340" s="80">
        <f t="shared" si="72"/>
        <v>0</v>
      </c>
      <c r="AJ340" s="91">
        <f t="shared" si="73"/>
        <v>2</v>
      </c>
      <c r="AK340" s="29"/>
      <c r="AL340" s="514"/>
      <c r="AM340" s="358"/>
      <c r="AN340" s="359">
        <v>1445850</v>
      </c>
      <c r="AO340" s="6">
        <v>1097000.31</v>
      </c>
      <c r="AP340" s="40"/>
      <c r="AQ340" s="509"/>
      <c r="AR340" s="512"/>
      <c r="AS340" s="506">
        <f t="shared" si="74"/>
        <v>1259404</v>
      </c>
      <c r="AT340" s="506">
        <f t="shared" si="75"/>
        <v>1247496</v>
      </c>
      <c r="AU340" s="511">
        <v>1259404</v>
      </c>
      <c r="AV340" s="508">
        <f t="shared" si="76"/>
        <v>2518808</v>
      </c>
      <c r="AW340" s="890"/>
    </row>
    <row r="341" spans="1:49" ht="36" x14ac:dyDescent="0.2">
      <c r="A341" s="74">
        <v>273</v>
      </c>
      <c r="B341" s="230" t="s">
        <v>603</v>
      </c>
      <c r="C341" s="221" t="s">
        <v>604</v>
      </c>
      <c r="D341" s="220" t="s">
        <v>29</v>
      </c>
      <c r="E341" s="215" t="s">
        <v>30</v>
      </c>
      <c r="F341" s="176"/>
      <c r="G341" s="177"/>
      <c r="H341" s="178"/>
      <c r="I341" s="78">
        <f t="shared" si="77"/>
        <v>0</v>
      </c>
      <c r="J341" s="179"/>
      <c r="K341" s="178">
        <v>2</v>
      </c>
      <c r="L341" s="80">
        <f t="shared" si="66"/>
        <v>2</v>
      </c>
      <c r="M341" s="179"/>
      <c r="N341" s="177"/>
      <c r="O341" s="177"/>
      <c r="P341" s="82">
        <f t="shared" si="67"/>
        <v>0</v>
      </c>
      <c r="Q341" s="179"/>
      <c r="R341" s="177"/>
      <c r="S341" s="180"/>
      <c r="T341" s="83">
        <f t="shared" si="68"/>
        <v>0</v>
      </c>
      <c r="U341" s="179"/>
      <c r="V341" s="178"/>
      <c r="W341" s="86">
        <f t="shared" si="69"/>
        <v>0</v>
      </c>
      <c r="X341" s="179"/>
      <c r="Y341" s="178"/>
      <c r="Z341" s="88">
        <f t="shared" si="70"/>
        <v>0</v>
      </c>
      <c r="AA341" s="181"/>
      <c r="AB341" s="182"/>
      <c r="AC341" s="89"/>
      <c r="AD341" s="183"/>
      <c r="AE341" s="89"/>
      <c r="AF341" s="86">
        <f t="shared" si="71"/>
        <v>0</v>
      </c>
      <c r="AG341" s="179"/>
      <c r="AH341" s="180"/>
      <c r="AI341" s="80">
        <f t="shared" si="72"/>
        <v>0</v>
      </c>
      <c r="AJ341" s="91">
        <f t="shared" si="73"/>
        <v>2</v>
      </c>
      <c r="AK341" s="29"/>
      <c r="AL341" s="514"/>
      <c r="AM341" s="358"/>
      <c r="AN341" s="359">
        <v>1071000</v>
      </c>
      <c r="AO341" s="6">
        <v>804478.08</v>
      </c>
      <c r="AP341" s="40"/>
      <c r="AQ341" s="509"/>
      <c r="AR341" s="512"/>
      <c r="AS341" s="506">
        <f t="shared" si="74"/>
        <v>928222</v>
      </c>
      <c r="AT341" s="506">
        <f t="shared" si="75"/>
        <v>918801</v>
      </c>
      <c r="AU341" s="511">
        <v>928222</v>
      </c>
      <c r="AV341" s="508">
        <f t="shared" si="76"/>
        <v>1856444</v>
      </c>
      <c r="AW341" s="890"/>
    </row>
    <row r="342" spans="1:49" ht="24" x14ac:dyDescent="0.2">
      <c r="A342" s="92">
        <v>274</v>
      </c>
      <c r="B342" s="230" t="s">
        <v>605</v>
      </c>
      <c r="C342" s="221" t="s">
        <v>606</v>
      </c>
      <c r="D342" s="220" t="s">
        <v>113</v>
      </c>
      <c r="E342" s="215" t="s">
        <v>38</v>
      </c>
      <c r="F342" s="176"/>
      <c r="G342" s="177"/>
      <c r="H342" s="178"/>
      <c r="I342" s="78">
        <f t="shared" si="77"/>
        <v>0</v>
      </c>
      <c r="J342" s="179"/>
      <c r="K342" s="178">
        <v>1</v>
      </c>
      <c r="L342" s="80">
        <f t="shared" si="66"/>
        <v>1</v>
      </c>
      <c r="M342" s="179"/>
      <c r="N342" s="177"/>
      <c r="O342" s="177"/>
      <c r="P342" s="82">
        <f t="shared" si="67"/>
        <v>0</v>
      </c>
      <c r="Q342" s="179"/>
      <c r="R342" s="177"/>
      <c r="S342" s="180"/>
      <c r="T342" s="83">
        <f t="shared" si="68"/>
        <v>0</v>
      </c>
      <c r="U342" s="179"/>
      <c r="V342" s="178"/>
      <c r="W342" s="86">
        <f t="shared" si="69"/>
        <v>0</v>
      </c>
      <c r="X342" s="179"/>
      <c r="Y342" s="178"/>
      <c r="Z342" s="88">
        <f t="shared" si="70"/>
        <v>0</v>
      </c>
      <c r="AA342" s="181"/>
      <c r="AB342" s="182"/>
      <c r="AC342" s="89"/>
      <c r="AD342" s="183"/>
      <c r="AE342" s="89"/>
      <c r="AF342" s="86">
        <f t="shared" si="71"/>
        <v>0</v>
      </c>
      <c r="AG342" s="179"/>
      <c r="AH342" s="180"/>
      <c r="AI342" s="80">
        <f t="shared" si="72"/>
        <v>0</v>
      </c>
      <c r="AJ342" s="91">
        <f t="shared" si="73"/>
        <v>1</v>
      </c>
      <c r="AK342" s="29"/>
      <c r="AL342" s="503"/>
      <c r="AM342" s="358"/>
      <c r="AN342" s="359">
        <v>1777860</v>
      </c>
      <c r="AO342" s="6">
        <v>1417516.1</v>
      </c>
      <c r="AP342" s="40"/>
      <c r="AQ342" s="509"/>
      <c r="AR342" s="512"/>
      <c r="AS342" s="506">
        <f t="shared" si="74"/>
        <v>1587497</v>
      </c>
      <c r="AT342" s="506">
        <f t="shared" si="75"/>
        <v>1577370</v>
      </c>
      <c r="AU342" s="511">
        <v>1587497</v>
      </c>
      <c r="AV342" s="508">
        <f t="shared" si="76"/>
        <v>1587497</v>
      </c>
      <c r="AW342" s="890"/>
    </row>
    <row r="343" spans="1:49" x14ac:dyDescent="0.2">
      <c r="A343" s="74">
        <v>275</v>
      </c>
      <c r="B343" s="230" t="s">
        <v>607</v>
      </c>
      <c r="C343" s="221" t="s">
        <v>608</v>
      </c>
      <c r="D343" s="220" t="s">
        <v>37</v>
      </c>
      <c r="E343" s="215" t="s">
        <v>38</v>
      </c>
      <c r="F343" s="176"/>
      <c r="G343" s="177"/>
      <c r="H343" s="178"/>
      <c r="I343" s="78">
        <f t="shared" si="77"/>
        <v>0</v>
      </c>
      <c r="J343" s="179"/>
      <c r="K343" s="178">
        <v>1</v>
      </c>
      <c r="L343" s="80">
        <f t="shared" si="66"/>
        <v>1</v>
      </c>
      <c r="M343" s="179"/>
      <c r="N343" s="177"/>
      <c r="O343" s="177"/>
      <c r="P343" s="82">
        <f t="shared" si="67"/>
        <v>0</v>
      </c>
      <c r="Q343" s="179"/>
      <c r="R343" s="177"/>
      <c r="S343" s="180"/>
      <c r="T343" s="83">
        <f t="shared" si="68"/>
        <v>0</v>
      </c>
      <c r="U343" s="179"/>
      <c r="V343" s="178"/>
      <c r="W343" s="86">
        <f t="shared" si="69"/>
        <v>0</v>
      </c>
      <c r="X343" s="179"/>
      <c r="Y343" s="178"/>
      <c r="Z343" s="88">
        <f t="shared" si="70"/>
        <v>0</v>
      </c>
      <c r="AA343" s="181"/>
      <c r="AB343" s="182"/>
      <c r="AC343" s="89"/>
      <c r="AD343" s="183"/>
      <c r="AE343" s="89"/>
      <c r="AF343" s="86">
        <f t="shared" si="71"/>
        <v>0</v>
      </c>
      <c r="AG343" s="179"/>
      <c r="AH343" s="180"/>
      <c r="AI343" s="80">
        <f t="shared" si="72"/>
        <v>0</v>
      </c>
      <c r="AJ343" s="91">
        <f t="shared" si="73"/>
        <v>1</v>
      </c>
      <c r="AK343" s="29">
        <v>361760</v>
      </c>
      <c r="AL343" s="514"/>
      <c r="AM343" s="365"/>
      <c r="AN343" s="359">
        <v>528360</v>
      </c>
      <c r="AO343" s="20"/>
      <c r="AP343" s="40"/>
      <c r="AQ343" s="509"/>
      <c r="AR343" s="512"/>
      <c r="AS343" s="506">
        <f t="shared" si="74"/>
        <v>437195</v>
      </c>
      <c r="AT343" s="506">
        <f t="shared" si="75"/>
        <v>429469</v>
      </c>
      <c r="AU343" s="511">
        <v>437195</v>
      </c>
      <c r="AV343" s="508">
        <f t="shared" si="76"/>
        <v>437195</v>
      </c>
      <c r="AW343" s="890"/>
    </row>
    <row r="344" spans="1:49" ht="24" x14ac:dyDescent="0.2">
      <c r="A344" s="74">
        <v>276</v>
      </c>
      <c r="B344" s="230" t="s">
        <v>609</v>
      </c>
      <c r="C344" s="220" t="s">
        <v>610</v>
      </c>
      <c r="D344" s="220" t="s">
        <v>41</v>
      </c>
      <c r="E344" s="215" t="s">
        <v>38</v>
      </c>
      <c r="F344" s="176"/>
      <c r="G344" s="177"/>
      <c r="H344" s="178"/>
      <c r="I344" s="78">
        <f t="shared" si="77"/>
        <v>0</v>
      </c>
      <c r="J344" s="179"/>
      <c r="K344" s="178"/>
      <c r="L344" s="80">
        <f t="shared" si="66"/>
        <v>0</v>
      </c>
      <c r="M344" s="179">
        <v>2</v>
      </c>
      <c r="N344" s="177"/>
      <c r="O344" s="177">
        <f>SUM(M344:N344)</f>
        <v>2</v>
      </c>
      <c r="P344" s="82">
        <f t="shared" si="67"/>
        <v>2</v>
      </c>
      <c r="Q344" s="179"/>
      <c r="R344" s="177"/>
      <c r="S344" s="180"/>
      <c r="T344" s="83">
        <f t="shared" si="68"/>
        <v>0</v>
      </c>
      <c r="U344" s="179"/>
      <c r="V344" s="178"/>
      <c r="W344" s="86">
        <f t="shared" si="69"/>
        <v>0</v>
      </c>
      <c r="X344" s="179"/>
      <c r="Y344" s="178"/>
      <c r="Z344" s="88">
        <f t="shared" si="70"/>
        <v>0</v>
      </c>
      <c r="AA344" s="181"/>
      <c r="AB344" s="182"/>
      <c r="AC344" s="89"/>
      <c r="AD344" s="183"/>
      <c r="AE344" s="89"/>
      <c r="AF344" s="86">
        <f t="shared" si="71"/>
        <v>0</v>
      </c>
      <c r="AG344" s="179"/>
      <c r="AH344" s="180"/>
      <c r="AI344" s="80">
        <f t="shared" si="72"/>
        <v>0</v>
      </c>
      <c r="AJ344" s="91">
        <f t="shared" si="73"/>
        <v>2</v>
      </c>
      <c r="AK344" s="29"/>
      <c r="AL344" s="503"/>
      <c r="AM344" s="358"/>
      <c r="AN344" s="359">
        <v>3063060</v>
      </c>
      <c r="AO344" s="6">
        <v>2427475.0499999998</v>
      </c>
      <c r="AP344" s="40"/>
      <c r="AQ344" s="509"/>
      <c r="AR344" s="512"/>
      <c r="AS344" s="506">
        <f t="shared" si="74"/>
        <v>2726812</v>
      </c>
      <c r="AT344" s="506">
        <f t="shared" si="75"/>
        <v>2708480</v>
      </c>
      <c r="AU344" s="511">
        <v>2726812</v>
      </c>
      <c r="AV344" s="508">
        <f t="shared" si="76"/>
        <v>5453624</v>
      </c>
      <c r="AW344" s="890"/>
    </row>
    <row r="345" spans="1:49" ht="24" x14ac:dyDescent="0.2">
      <c r="A345" s="92">
        <v>277</v>
      </c>
      <c r="B345" s="230" t="s">
        <v>611</v>
      </c>
      <c r="C345" s="220" t="s">
        <v>612</v>
      </c>
      <c r="D345" s="220" t="s">
        <v>167</v>
      </c>
      <c r="E345" s="215" t="s">
        <v>38</v>
      </c>
      <c r="F345" s="176"/>
      <c r="G345" s="177"/>
      <c r="H345" s="178"/>
      <c r="I345" s="78">
        <f t="shared" si="77"/>
        <v>0</v>
      </c>
      <c r="J345" s="179"/>
      <c r="K345" s="178"/>
      <c r="L345" s="80">
        <f t="shared" si="66"/>
        <v>0</v>
      </c>
      <c r="M345" s="179">
        <v>1</v>
      </c>
      <c r="N345" s="177"/>
      <c r="O345" s="177">
        <f>SUM(M345:N345)</f>
        <v>1</v>
      </c>
      <c r="P345" s="82">
        <f t="shared" si="67"/>
        <v>1</v>
      </c>
      <c r="Q345" s="179"/>
      <c r="R345" s="177"/>
      <c r="S345" s="180"/>
      <c r="T345" s="83">
        <f t="shared" si="68"/>
        <v>0</v>
      </c>
      <c r="U345" s="179"/>
      <c r="V345" s="178"/>
      <c r="W345" s="86">
        <f t="shared" si="69"/>
        <v>0</v>
      </c>
      <c r="X345" s="179"/>
      <c r="Y345" s="178"/>
      <c r="Z345" s="88">
        <f t="shared" si="70"/>
        <v>0</v>
      </c>
      <c r="AA345" s="181"/>
      <c r="AB345" s="182"/>
      <c r="AC345" s="89"/>
      <c r="AD345" s="183"/>
      <c r="AE345" s="89"/>
      <c r="AF345" s="86">
        <f t="shared" si="71"/>
        <v>0</v>
      </c>
      <c r="AG345" s="179"/>
      <c r="AH345" s="180"/>
      <c r="AI345" s="80">
        <f t="shared" si="72"/>
        <v>0</v>
      </c>
      <c r="AJ345" s="91">
        <f t="shared" si="73"/>
        <v>1</v>
      </c>
      <c r="AK345" s="29"/>
      <c r="AL345" s="503"/>
      <c r="AM345" s="358"/>
      <c r="AN345" s="359">
        <v>8910720</v>
      </c>
      <c r="AO345" s="6">
        <v>4004950.95</v>
      </c>
      <c r="AP345" s="40"/>
      <c r="AQ345" s="509"/>
      <c r="AR345" s="512"/>
      <c r="AS345" s="506">
        <f t="shared" si="74"/>
        <v>5973859</v>
      </c>
      <c r="AT345" s="506">
        <f t="shared" si="75"/>
        <v>5526154</v>
      </c>
      <c r="AU345" s="507">
        <v>5526154</v>
      </c>
      <c r="AV345" s="508">
        <f t="shared" si="76"/>
        <v>5526154</v>
      </c>
      <c r="AW345" s="890"/>
    </row>
    <row r="346" spans="1:49" ht="24" x14ac:dyDescent="0.2">
      <c r="A346" s="74">
        <v>278</v>
      </c>
      <c r="B346" s="230" t="s">
        <v>613</v>
      </c>
      <c r="C346" s="221" t="s">
        <v>614</v>
      </c>
      <c r="D346" s="220" t="s">
        <v>167</v>
      </c>
      <c r="E346" s="215" t="s">
        <v>38</v>
      </c>
      <c r="F346" s="176"/>
      <c r="G346" s="177"/>
      <c r="H346" s="178"/>
      <c r="I346" s="78">
        <f t="shared" si="77"/>
        <v>0</v>
      </c>
      <c r="J346" s="179"/>
      <c r="K346" s="178"/>
      <c r="L346" s="80">
        <f t="shared" si="66"/>
        <v>0</v>
      </c>
      <c r="M346" s="179">
        <v>1</v>
      </c>
      <c r="N346" s="177"/>
      <c r="O346" s="177">
        <f>SUM(M346:N346)</f>
        <v>1</v>
      </c>
      <c r="P346" s="82">
        <f t="shared" si="67"/>
        <v>1</v>
      </c>
      <c r="Q346" s="179"/>
      <c r="R346" s="177"/>
      <c r="S346" s="180"/>
      <c r="T346" s="83">
        <f t="shared" si="68"/>
        <v>0</v>
      </c>
      <c r="U346" s="179"/>
      <c r="V346" s="178"/>
      <c r="W346" s="86">
        <f t="shared" si="69"/>
        <v>0</v>
      </c>
      <c r="X346" s="179"/>
      <c r="Y346" s="178"/>
      <c r="Z346" s="88">
        <f t="shared" si="70"/>
        <v>0</v>
      </c>
      <c r="AA346" s="181"/>
      <c r="AB346" s="182"/>
      <c r="AC346" s="89"/>
      <c r="AD346" s="183"/>
      <c r="AE346" s="89"/>
      <c r="AF346" s="86">
        <f t="shared" si="71"/>
        <v>0</v>
      </c>
      <c r="AG346" s="179"/>
      <c r="AH346" s="180"/>
      <c r="AI346" s="80">
        <f t="shared" si="72"/>
        <v>0</v>
      </c>
      <c r="AJ346" s="91">
        <f t="shared" si="73"/>
        <v>1</v>
      </c>
      <c r="AK346" s="29"/>
      <c r="AL346" s="514"/>
      <c r="AM346" s="358"/>
      <c r="AN346" s="359">
        <v>1884960</v>
      </c>
      <c r="AO346" s="6">
        <v>1583856.68</v>
      </c>
      <c r="AP346" s="40"/>
      <c r="AQ346" s="509"/>
      <c r="AR346" s="512"/>
      <c r="AS346" s="506">
        <f t="shared" si="74"/>
        <v>1727862</v>
      </c>
      <c r="AT346" s="506">
        <f t="shared" si="75"/>
        <v>1721340</v>
      </c>
      <c r="AU346" s="511">
        <v>1727862</v>
      </c>
      <c r="AV346" s="508">
        <f t="shared" si="76"/>
        <v>1727862</v>
      </c>
      <c r="AW346" s="890"/>
    </row>
    <row r="347" spans="1:49" x14ac:dyDescent="0.2">
      <c r="A347" s="74">
        <v>279</v>
      </c>
      <c r="B347" s="230" t="s">
        <v>615</v>
      </c>
      <c r="C347" s="221" t="s">
        <v>616</v>
      </c>
      <c r="D347" s="220" t="s">
        <v>167</v>
      </c>
      <c r="E347" s="215" t="s">
        <v>38</v>
      </c>
      <c r="F347" s="176"/>
      <c r="G347" s="177"/>
      <c r="H347" s="178"/>
      <c r="I347" s="78">
        <f t="shared" si="77"/>
        <v>0</v>
      </c>
      <c r="J347" s="179"/>
      <c r="K347" s="178"/>
      <c r="L347" s="80">
        <f t="shared" si="66"/>
        <v>0</v>
      </c>
      <c r="M347" s="179"/>
      <c r="N347" s="177"/>
      <c r="O347" s="177"/>
      <c r="P347" s="82">
        <f t="shared" si="67"/>
        <v>0</v>
      </c>
      <c r="Q347" s="179"/>
      <c r="R347" s="177"/>
      <c r="S347" s="180"/>
      <c r="T347" s="83">
        <f t="shared" si="68"/>
        <v>0</v>
      </c>
      <c r="U347" s="179"/>
      <c r="V347" s="178">
        <v>1</v>
      </c>
      <c r="W347" s="86">
        <f t="shared" si="69"/>
        <v>1</v>
      </c>
      <c r="X347" s="179"/>
      <c r="Y347" s="178"/>
      <c r="Z347" s="88">
        <f t="shared" si="70"/>
        <v>0</v>
      </c>
      <c r="AA347" s="181"/>
      <c r="AB347" s="182"/>
      <c r="AC347" s="89"/>
      <c r="AD347" s="183"/>
      <c r="AE347" s="89"/>
      <c r="AF347" s="86">
        <f t="shared" si="71"/>
        <v>0</v>
      </c>
      <c r="AG347" s="179"/>
      <c r="AH347" s="180"/>
      <c r="AI347" s="80">
        <f t="shared" si="72"/>
        <v>0</v>
      </c>
      <c r="AJ347" s="91">
        <f t="shared" si="73"/>
        <v>1</v>
      </c>
      <c r="AK347" s="29"/>
      <c r="AL347" s="503"/>
      <c r="AM347" s="358"/>
      <c r="AN347" s="359">
        <v>653310</v>
      </c>
      <c r="AO347" s="6">
        <v>511955.85</v>
      </c>
      <c r="AP347" s="40"/>
      <c r="AQ347" s="509"/>
      <c r="AR347" s="512"/>
      <c r="AS347" s="506">
        <f t="shared" si="74"/>
        <v>578330</v>
      </c>
      <c r="AT347" s="506">
        <f t="shared" si="75"/>
        <v>574059</v>
      </c>
      <c r="AU347" s="511">
        <v>578330</v>
      </c>
      <c r="AV347" s="508">
        <f t="shared" si="76"/>
        <v>578330</v>
      </c>
      <c r="AW347" s="890"/>
    </row>
    <row r="348" spans="1:49" ht="24" x14ac:dyDescent="0.2">
      <c r="A348" s="92">
        <v>280</v>
      </c>
      <c r="B348" s="230" t="s">
        <v>617</v>
      </c>
      <c r="C348" s="221" t="s">
        <v>618</v>
      </c>
      <c r="D348" s="220" t="s">
        <v>29</v>
      </c>
      <c r="E348" s="215" t="s">
        <v>30</v>
      </c>
      <c r="F348" s="176"/>
      <c r="G348" s="177"/>
      <c r="H348" s="178"/>
      <c r="I348" s="78">
        <f t="shared" si="77"/>
        <v>0</v>
      </c>
      <c r="J348" s="179"/>
      <c r="K348" s="178"/>
      <c r="L348" s="80">
        <f t="shared" si="66"/>
        <v>0</v>
      </c>
      <c r="M348" s="179"/>
      <c r="N348" s="177"/>
      <c r="O348" s="177"/>
      <c r="P348" s="82">
        <f t="shared" si="67"/>
        <v>0</v>
      </c>
      <c r="Q348" s="179"/>
      <c r="R348" s="177"/>
      <c r="S348" s="180"/>
      <c r="T348" s="83">
        <f t="shared" si="68"/>
        <v>0</v>
      </c>
      <c r="U348" s="179"/>
      <c r="V348" s="178">
        <v>1</v>
      </c>
      <c r="W348" s="86">
        <f t="shared" si="69"/>
        <v>1</v>
      </c>
      <c r="X348" s="179"/>
      <c r="Y348" s="178"/>
      <c r="Z348" s="88">
        <f t="shared" si="70"/>
        <v>0</v>
      </c>
      <c r="AA348" s="181"/>
      <c r="AB348" s="182"/>
      <c r="AC348" s="89"/>
      <c r="AD348" s="183"/>
      <c r="AE348" s="89"/>
      <c r="AF348" s="86">
        <f t="shared" si="71"/>
        <v>0</v>
      </c>
      <c r="AG348" s="179"/>
      <c r="AH348" s="180"/>
      <c r="AI348" s="80">
        <f t="shared" si="72"/>
        <v>0</v>
      </c>
      <c r="AJ348" s="91">
        <f t="shared" si="73"/>
        <v>1</v>
      </c>
      <c r="AK348" s="29"/>
      <c r="AL348" s="503">
        <v>416500</v>
      </c>
      <c r="AM348" s="358"/>
      <c r="AN348" s="359">
        <v>321300</v>
      </c>
      <c r="AO348" s="6"/>
      <c r="AP348" s="40"/>
      <c r="AQ348" s="509"/>
      <c r="AR348" s="512"/>
      <c r="AS348" s="506">
        <f t="shared" si="74"/>
        <v>365816</v>
      </c>
      <c r="AT348" s="506">
        <f t="shared" si="75"/>
        <v>362758</v>
      </c>
      <c r="AU348" s="511">
        <v>365816</v>
      </c>
      <c r="AV348" s="508">
        <f t="shared" si="76"/>
        <v>365816</v>
      </c>
      <c r="AW348" s="890"/>
    </row>
    <row r="349" spans="1:49" ht="24" x14ac:dyDescent="0.2">
      <c r="A349" s="74">
        <v>281</v>
      </c>
      <c r="B349" s="230" t="s">
        <v>619</v>
      </c>
      <c r="C349" s="221" t="s">
        <v>620</v>
      </c>
      <c r="D349" s="220" t="s">
        <v>29</v>
      </c>
      <c r="E349" s="215" t="s">
        <v>30</v>
      </c>
      <c r="F349" s="176"/>
      <c r="G349" s="177"/>
      <c r="H349" s="178"/>
      <c r="I349" s="78">
        <f t="shared" si="77"/>
        <v>0</v>
      </c>
      <c r="J349" s="179"/>
      <c r="K349" s="178"/>
      <c r="L349" s="80">
        <f t="shared" si="66"/>
        <v>0</v>
      </c>
      <c r="M349" s="179"/>
      <c r="N349" s="177"/>
      <c r="O349" s="177"/>
      <c r="P349" s="82">
        <f t="shared" si="67"/>
        <v>0</v>
      </c>
      <c r="Q349" s="179"/>
      <c r="R349" s="177"/>
      <c r="S349" s="180"/>
      <c r="T349" s="83">
        <f t="shared" si="68"/>
        <v>0</v>
      </c>
      <c r="U349" s="179"/>
      <c r="V349" s="178">
        <v>1</v>
      </c>
      <c r="W349" s="86">
        <f t="shared" si="69"/>
        <v>1</v>
      </c>
      <c r="X349" s="179"/>
      <c r="Y349" s="178"/>
      <c r="Z349" s="88">
        <f t="shared" si="70"/>
        <v>0</v>
      </c>
      <c r="AA349" s="181"/>
      <c r="AB349" s="182"/>
      <c r="AC349" s="89"/>
      <c r="AD349" s="183"/>
      <c r="AE349" s="89"/>
      <c r="AF349" s="86">
        <f t="shared" si="71"/>
        <v>0</v>
      </c>
      <c r="AG349" s="179"/>
      <c r="AH349" s="180"/>
      <c r="AI349" s="80">
        <f t="shared" si="72"/>
        <v>0</v>
      </c>
      <c r="AJ349" s="91">
        <f t="shared" si="73"/>
        <v>1</v>
      </c>
      <c r="AK349" s="29"/>
      <c r="AL349" s="503">
        <v>511700</v>
      </c>
      <c r="AM349" s="358"/>
      <c r="AN349" s="359">
        <v>353430</v>
      </c>
      <c r="AO349" s="6"/>
      <c r="AP349" s="40"/>
      <c r="AQ349" s="509"/>
      <c r="AR349" s="512"/>
      <c r="AS349" s="506">
        <f t="shared" si="74"/>
        <v>425265</v>
      </c>
      <c r="AT349" s="506">
        <f t="shared" si="75"/>
        <v>418088</v>
      </c>
      <c r="AU349" s="511">
        <v>425265</v>
      </c>
      <c r="AV349" s="508">
        <f t="shared" si="76"/>
        <v>425265</v>
      </c>
      <c r="AW349" s="890"/>
    </row>
    <row r="350" spans="1:49" ht="24" x14ac:dyDescent="0.2">
      <c r="A350" s="74">
        <v>282</v>
      </c>
      <c r="B350" s="230" t="s">
        <v>621</v>
      </c>
      <c r="C350" s="221" t="s">
        <v>622</v>
      </c>
      <c r="D350" s="220" t="s">
        <v>113</v>
      </c>
      <c r="E350" s="215" t="s">
        <v>38</v>
      </c>
      <c r="F350" s="176"/>
      <c r="G350" s="177"/>
      <c r="H350" s="178"/>
      <c r="I350" s="78">
        <f t="shared" si="77"/>
        <v>0</v>
      </c>
      <c r="J350" s="179"/>
      <c r="K350" s="178"/>
      <c r="L350" s="80">
        <f t="shared" si="66"/>
        <v>0</v>
      </c>
      <c r="M350" s="179"/>
      <c r="N350" s="177"/>
      <c r="O350" s="177"/>
      <c r="P350" s="82">
        <f t="shared" si="67"/>
        <v>0</v>
      </c>
      <c r="Q350" s="179"/>
      <c r="R350" s="177"/>
      <c r="S350" s="180"/>
      <c r="T350" s="83">
        <f t="shared" si="68"/>
        <v>0</v>
      </c>
      <c r="U350" s="179"/>
      <c r="V350" s="178"/>
      <c r="W350" s="86">
        <f t="shared" si="69"/>
        <v>0</v>
      </c>
      <c r="X350" s="179"/>
      <c r="Y350" s="178"/>
      <c r="Z350" s="88">
        <f t="shared" si="70"/>
        <v>0</v>
      </c>
      <c r="AA350" s="181"/>
      <c r="AB350" s="182"/>
      <c r="AC350" s="89"/>
      <c r="AD350" s="183"/>
      <c r="AE350" s="89"/>
      <c r="AF350" s="86">
        <f t="shared" si="71"/>
        <v>0</v>
      </c>
      <c r="AG350" s="179"/>
      <c r="AH350" s="180">
        <v>1</v>
      </c>
      <c r="AI350" s="80">
        <f t="shared" si="72"/>
        <v>1</v>
      </c>
      <c r="AJ350" s="91">
        <f t="shared" si="73"/>
        <v>1</v>
      </c>
      <c r="AK350" s="29"/>
      <c r="AL350" s="503"/>
      <c r="AM350" s="358"/>
      <c r="AN350" s="359">
        <v>4358970</v>
      </c>
      <c r="AO350" s="6">
        <v>3437178.15</v>
      </c>
      <c r="AP350" s="40"/>
      <c r="AQ350" s="509"/>
      <c r="AR350" s="512"/>
      <c r="AS350" s="506">
        <f t="shared" si="74"/>
        <v>3870731</v>
      </c>
      <c r="AT350" s="506">
        <f t="shared" si="75"/>
        <v>3843579</v>
      </c>
      <c r="AU350" s="511">
        <v>3870731</v>
      </c>
      <c r="AV350" s="508">
        <f t="shared" si="76"/>
        <v>3870731</v>
      </c>
      <c r="AW350" s="890"/>
    </row>
    <row r="351" spans="1:49" x14ac:dyDescent="0.2">
      <c r="A351" s="92">
        <v>283</v>
      </c>
      <c r="B351" s="230" t="s">
        <v>623</v>
      </c>
      <c r="C351" s="221" t="s">
        <v>624</v>
      </c>
      <c r="D351" s="220" t="s">
        <v>477</v>
      </c>
      <c r="E351" s="215" t="s">
        <v>38</v>
      </c>
      <c r="F351" s="176"/>
      <c r="G351" s="177"/>
      <c r="H351" s="178"/>
      <c r="I351" s="78">
        <f t="shared" si="77"/>
        <v>0</v>
      </c>
      <c r="J351" s="179"/>
      <c r="K351" s="178"/>
      <c r="L351" s="80">
        <f t="shared" si="66"/>
        <v>0</v>
      </c>
      <c r="M351" s="179"/>
      <c r="N351" s="177"/>
      <c r="O351" s="177"/>
      <c r="P351" s="82">
        <f t="shared" si="67"/>
        <v>0</v>
      </c>
      <c r="Q351" s="179"/>
      <c r="R351" s="177"/>
      <c r="S351" s="180"/>
      <c r="T351" s="83">
        <f t="shared" si="68"/>
        <v>0</v>
      </c>
      <c r="U351" s="179"/>
      <c r="V351" s="178"/>
      <c r="W351" s="86">
        <f t="shared" si="69"/>
        <v>0</v>
      </c>
      <c r="X351" s="179"/>
      <c r="Y351" s="178"/>
      <c r="Z351" s="88">
        <f t="shared" si="70"/>
        <v>0</v>
      </c>
      <c r="AA351" s="181"/>
      <c r="AB351" s="182"/>
      <c r="AC351" s="89"/>
      <c r="AD351" s="183"/>
      <c r="AE351" s="89"/>
      <c r="AF351" s="86">
        <f t="shared" si="71"/>
        <v>0</v>
      </c>
      <c r="AG351" s="179"/>
      <c r="AH351" s="180">
        <v>1</v>
      </c>
      <c r="AI351" s="80">
        <f t="shared" si="72"/>
        <v>1</v>
      </c>
      <c r="AJ351" s="91">
        <f t="shared" si="73"/>
        <v>1</v>
      </c>
      <c r="AK351" s="29"/>
      <c r="AL351" s="503"/>
      <c r="AM351" s="358"/>
      <c r="AN351" s="359">
        <v>1713600</v>
      </c>
      <c r="AO351" s="6">
        <v>1209908.7</v>
      </c>
      <c r="AP351" s="40"/>
      <c r="AQ351" s="509"/>
      <c r="AR351" s="512"/>
      <c r="AS351" s="506">
        <f t="shared" si="74"/>
        <v>1439896</v>
      </c>
      <c r="AT351" s="506">
        <f t="shared" si="75"/>
        <v>1418364</v>
      </c>
      <c r="AU351" s="511">
        <v>1439896</v>
      </c>
      <c r="AV351" s="508">
        <f t="shared" si="76"/>
        <v>1439896</v>
      </c>
      <c r="AW351" s="890"/>
    </row>
    <row r="352" spans="1:49" x14ac:dyDescent="0.2">
      <c r="A352" s="74">
        <v>284</v>
      </c>
      <c r="B352" s="230" t="s">
        <v>625</v>
      </c>
      <c r="C352" s="221" t="s">
        <v>470</v>
      </c>
      <c r="D352" s="220" t="s">
        <v>167</v>
      </c>
      <c r="E352" s="215" t="s">
        <v>38</v>
      </c>
      <c r="F352" s="176"/>
      <c r="G352" s="177"/>
      <c r="H352" s="178"/>
      <c r="I352" s="78">
        <f t="shared" si="77"/>
        <v>0</v>
      </c>
      <c r="J352" s="179"/>
      <c r="K352" s="178"/>
      <c r="L352" s="80">
        <f t="shared" si="66"/>
        <v>0</v>
      </c>
      <c r="M352" s="179"/>
      <c r="N352" s="177"/>
      <c r="O352" s="177"/>
      <c r="P352" s="82">
        <f t="shared" si="67"/>
        <v>0</v>
      </c>
      <c r="Q352" s="179"/>
      <c r="R352" s="177"/>
      <c r="S352" s="180"/>
      <c r="T352" s="83">
        <f t="shared" si="68"/>
        <v>0</v>
      </c>
      <c r="U352" s="179"/>
      <c r="V352" s="178"/>
      <c r="W352" s="86">
        <f t="shared" si="69"/>
        <v>0</v>
      </c>
      <c r="X352" s="179"/>
      <c r="Y352" s="178"/>
      <c r="Z352" s="88">
        <f t="shared" si="70"/>
        <v>0</v>
      </c>
      <c r="AA352" s="181"/>
      <c r="AB352" s="182"/>
      <c r="AC352" s="89"/>
      <c r="AD352" s="183"/>
      <c r="AE352" s="89"/>
      <c r="AF352" s="86">
        <f t="shared" si="71"/>
        <v>0</v>
      </c>
      <c r="AG352" s="179"/>
      <c r="AH352" s="180">
        <v>1</v>
      </c>
      <c r="AI352" s="80">
        <f t="shared" si="72"/>
        <v>1</v>
      </c>
      <c r="AJ352" s="91">
        <f t="shared" si="73"/>
        <v>1</v>
      </c>
      <c r="AK352" s="29"/>
      <c r="AL352" s="503"/>
      <c r="AM352" s="358"/>
      <c r="AN352" s="359">
        <v>1724310</v>
      </c>
      <c r="AO352" s="6">
        <v>511955.85</v>
      </c>
      <c r="AP352" s="40"/>
      <c r="AQ352" s="509"/>
      <c r="AR352" s="512"/>
      <c r="AS352" s="506">
        <f t="shared" si="74"/>
        <v>939559</v>
      </c>
      <c r="AT352" s="506">
        <f t="shared" si="75"/>
        <v>789504</v>
      </c>
      <c r="AU352" s="507">
        <v>789504</v>
      </c>
      <c r="AV352" s="508">
        <f t="shared" si="76"/>
        <v>789504</v>
      </c>
      <c r="AW352" s="890"/>
    </row>
    <row r="353" spans="1:49" x14ac:dyDescent="0.2">
      <c r="A353" s="74">
        <v>285</v>
      </c>
      <c r="B353" s="230" t="s">
        <v>626</v>
      </c>
      <c r="C353" s="221" t="s">
        <v>627</v>
      </c>
      <c r="D353" s="220" t="s">
        <v>167</v>
      </c>
      <c r="E353" s="215" t="s">
        <v>38</v>
      </c>
      <c r="F353" s="176"/>
      <c r="G353" s="177"/>
      <c r="H353" s="178"/>
      <c r="I353" s="78">
        <f t="shared" si="77"/>
        <v>0</v>
      </c>
      <c r="J353" s="179"/>
      <c r="K353" s="178"/>
      <c r="L353" s="80">
        <f t="shared" si="66"/>
        <v>0</v>
      </c>
      <c r="M353" s="179"/>
      <c r="N353" s="177"/>
      <c r="O353" s="177"/>
      <c r="P353" s="82">
        <f t="shared" si="67"/>
        <v>0</v>
      </c>
      <c r="Q353" s="179"/>
      <c r="R353" s="177"/>
      <c r="S353" s="180"/>
      <c r="T353" s="83">
        <f t="shared" si="68"/>
        <v>0</v>
      </c>
      <c r="U353" s="179"/>
      <c r="V353" s="178"/>
      <c r="W353" s="86">
        <f t="shared" si="69"/>
        <v>0</v>
      </c>
      <c r="X353" s="179"/>
      <c r="Y353" s="178"/>
      <c r="Z353" s="88">
        <f t="shared" si="70"/>
        <v>0</v>
      </c>
      <c r="AA353" s="181"/>
      <c r="AB353" s="182"/>
      <c r="AC353" s="89"/>
      <c r="AD353" s="183"/>
      <c r="AE353" s="89"/>
      <c r="AF353" s="86">
        <f t="shared" si="71"/>
        <v>0</v>
      </c>
      <c r="AG353" s="179"/>
      <c r="AH353" s="180">
        <v>1</v>
      </c>
      <c r="AI353" s="80">
        <f t="shared" si="72"/>
        <v>1</v>
      </c>
      <c r="AJ353" s="91">
        <f t="shared" si="73"/>
        <v>1</v>
      </c>
      <c r="AK353" s="29"/>
      <c r="AL353" s="503"/>
      <c r="AM353" s="358"/>
      <c r="AN353" s="359">
        <v>1499400</v>
      </c>
      <c r="AO353" s="6">
        <v>1170088.92</v>
      </c>
      <c r="AP353" s="40"/>
      <c r="AQ353" s="509"/>
      <c r="AR353" s="512"/>
      <c r="AS353" s="506">
        <f t="shared" si="74"/>
        <v>1324549</v>
      </c>
      <c r="AT353" s="506">
        <f t="shared" si="75"/>
        <v>1314432</v>
      </c>
      <c r="AU353" s="511">
        <v>1324549</v>
      </c>
      <c r="AV353" s="508">
        <f t="shared" si="76"/>
        <v>1324549</v>
      </c>
      <c r="AW353" s="890"/>
    </row>
    <row r="354" spans="1:49" x14ac:dyDescent="0.2">
      <c r="A354" s="92">
        <v>286</v>
      </c>
      <c r="B354" s="230" t="s">
        <v>628</v>
      </c>
      <c r="C354" s="221" t="s">
        <v>629</v>
      </c>
      <c r="D354" s="220" t="s">
        <v>81</v>
      </c>
      <c r="E354" s="215" t="s">
        <v>38</v>
      </c>
      <c r="F354" s="176"/>
      <c r="G354" s="177"/>
      <c r="H354" s="178"/>
      <c r="I354" s="78">
        <f t="shared" si="77"/>
        <v>0</v>
      </c>
      <c r="J354" s="179"/>
      <c r="K354" s="178"/>
      <c r="L354" s="80">
        <f t="shared" si="66"/>
        <v>0</v>
      </c>
      <c r="M354" s="179"/>
      <c r="N354" s="177"/>
      <c r="O354" s="177"/>
      <c r="P354" s="82">
        <f t="shared" si="67"/>
        <v>0</v>
      </c>
      <c r="Q354" s="179"/>
      <c r="R354" s="177"/>
      <c r="S354" s="180"/>
      <c r="T354" s="83">
        <f t="shared" si="68"/>
        <v>0</v>
      </c>
      <c r="U354" s="179"/>
      <c r="V354" s="178"/>
      <c r="W354" s="86">
        <f t="shared" si="69"/>
        <v>0</v>
      </c>
      <c r="X354" s="179"/>
      <c r="Y354" s="178"/>
      <c r="Z354" s="88">
        <f t="shared" si="70"/>
        <v>0</v>
      </c>
      <c r="AA354" s="181"/>
      <c r="AB354" s="182"/>
      <c r="AC354" s="89"/>
      <c r="AD354" s="183"/>
      <c r="AE354" s="89"/>
      <c r="AF354" s="86">
        <f t="shared" si="71"/>
        <v>0</v>
      </c>
      <c r="AG354" s="179"/>
      <c r="AH354" s="180">
        <v>2</v>
      </c>
      <c r="AI354" s="80">
        <f t="shared" si="72"/>
        <v>2</v>
      </c>
      <c r="AJ354" s="91">
        <f t="shared" si="73"/>
        <v>2</v>
      </c>
      <c r="AK354" s="29">
        <v>232050</v>
      </c>
      <c r="AL354" s="514"/>
      <c r="AM354" s="358"/>
      <c r="AN354" s="359">
        <v>339150</v>
      </c>
      <c r="AO354" s="20"/>
      <c r="AP354" s="40"/>
      <c r="AQ354" s="509"/>
      <c r="AR354" s="512"/>
      <c r="AS354" s="506">
        <f t="shared" si="74"/>
        <v>280535</v>
      </c>
      <c r="AT354" s="506">
        <f t="shared" si="75"/>
        <v>275559</v>
      </c>
      <c r="AU354" s="511">
        <v>280535</v>
      </c>
      <c r="AV354" s="508">
        <f t="shared" si="76"/>
        <v>561070</v>
      </c>
      <c r="AW354" s="890"/>
    </row>
    <row r="355" spans="1:49" x14ac:dyDescent="0.2">
      <c r="A355" s="74">
        <v>287</v>
      </c>
      <c r="B355" s="230" t="s">
        <v>630</v>
      </c>
      <c r="C355" s="221" t="s">
        <v>631</v>
      </c>
      <c r="D355" s="220" t="s">
        <v>81</v>
      </c>
      <c r="E355" s="215" t="s">
        <v>38</v>
      </c>
      <c r="F355" s="176"/>
      <c r="G355" s="177"/>
      <c r="H355" s="178"/>
      <c r="I355" s="78">
        <f t="shared" si="77"/>
        <v>0</v>
      </c>
      <c r="J355" s="179"/>
      <c r="K355" s="178"/>
      <c r="L355" s="80">
        <f t="shared" si="66"/>
        <v>0</v>
      </c>
      <c r="M355" s="179"/>
      <c r="N355" s="177"/>
      <c r="O355" s="177"/>
      <c r="P355" s="82">
        <f t="shared" si="67"/>
        <v>0</v>
      </c>
      <c r="Q355" s="179"/>
      <c r="R355" s="177"/>
      <c r="S355" s="180"/>
      <c r="T355" s="83">
        <f t="shared" si="68"/>
        <v>0</v>
      </c>
      <c r="U355" s="179"/>
      <c r="V355" s="178"/>
      <c r="W355" s="86">
        <f t="shared" si="69"/>
        <v>0</v>
      </c>
      <c r="X355" s="179"/>
      <c r="Y355" s="178"/>
      <c r="Z355" s="88">
        <f t="shared" si="70"/>
        <v>0</v>
      </c>
      <c r="AA355" s="181"/>
      <c r="AB355" s="182"/>
      <c r="AC355" s="89"/>
      <c r="AD355" s="183"/>
      <c r="AE355" s="89"/>
      <c r="AF355" s="86">
        <f t="shared" si="71"/>
        <v>0</v>
      </c>
      <c r="AG355" s="179"/>
      <c r="AH355" s="180">
        <v>2</v>
      </c>
      <c r="AI355" s="80">
        <f t="shared" si="72"/>
        <v>2</v>
      </c>
      <c r="AJ355" s="91">
        <f t="shared" si="73"/>
        <v>2</v>
      </c>
      <c r="AK355" s="29">
        <v>245140</v>
      </c>
      <c r="AL355" s="514"/>
      <c r="AM355" s="365"/>
      <c r="AN355" s="359">
        <v>358190</v>
      </c>
      <c r="AO355" s="20"/>
      <c r="AP355" s="40"/>
      <c r="AQ355" s="509"/>
      <c r="AR355" s="512"/>
      <c r="AS355" s="506">
        <f t="shared" si="74"/>
        <v>296322</v>
      </c>
      <c r="AT355" s="506">
        <f t="shared" si="75"/>
        <v>291074</v>
      </c>
      <c r="AU355" s="511">
        <v>296322</v>
      </c>
      <c r="AV355" s="508">
        <f t="shared" si="76"/>
        <v>592644</v>
      </c>
      <c r="AW355" s="890"/>
    </row>
    <row r="356" spans="1:49" ht="60" x14ac:dyDescent="0.2">
      <c r="A356" s="154">
        <v>288</v>
      </c>
      <c r="B356" s="230" t="s">
        <v>632</v>
      </c>
      <c r="C356" s="221" t="s">
        <v>102</v>
      </c>
      <c r="D356" s="220" t="s">
        <v>633</v>
      </c>
      <c r="E356" s="215" t="s">
        <v>30</v>
      </c>
      <c r="F356" s="193"/>
      <c r="G356" s="194"/>
      <c r="H356" s="195">
        <v>2</v>
      </c>
      <c r="I356" s="78">
        <f t="shared" si="77"/>
        <v>2</v>
      </c>
      <c r="J356" s="196"/>
      <c r="K356" s="195"/>
      <c r="L356" s="80">
        <f t="shared" si="66"/>
        <v>0</v>
      </c>
      <c r="M356" s="179"/>
      <c r="N356" s="177"/>
      <c r="O356" s="177"/>
      <c r="P356" s="82">
        <f t="shared" si="67"/>
        <v>0</v>
      </c>
      <c r="Q356" s="179"/>
      <c r="R356" s="177"/>
      <c r="S356" s="180"/>
      <c r="T356" s="83">
        <f t="shared" si="68"/>
        <v>0</v>
      </c>
      <c r="U356" s="196"/>
      <c r="V356" s="195"/>
      <c r="W356" s="86">
        <f t="shared" si="69"/>
        <v>0</v>
      </c>
      <c r="X356" s="179"/>
      <c r="Y356" s="178"/>
      <c r="Z356" s="88">
        <f t="shared" si="70"/>
        <v>0</v>
      </c>
      <c r="AA356" s="197"/>
      <c r="AB356" s="198"/>
      <c r="AC356" s="89"/>
      <c r="AD356" s="199"/>
      <c r="AE356" s="89"/>
      <c r="AF356" s="86">
        <f t="shared" si="71"/>
        <v>0</v>
      </c>
      <c r="AG356" s="196"/>
      <c r="AH356" s="200"/>
      <c r="AI356" s="80">
        <f t="shared" si="72"/>
        <v>0</v>
      </c>
      <c r="AJ356" s="91">
        <f t="shared" si="73"/>
        <v>2</v>
      </c>
      <c r="AK356" s="29">
        <v>597380</v>
      </c>
      <c r="AL356" s="513"/>
      <c r="AM356" s="358"/>
      <c r="AN356" s="359">
        <v>872270</v>
      </c>
      <c r="AO356" s="6"/>
      <c r="AP356" s="40"/>
      <c r="AQ356" s="509"/>
      <c r="AR356" s="512"/>
      <c r="AS356" s="506">
        <f t="shared" si="74"/>
        <v>721856</v>
      </c>
      <c r="AT356" s="506">
        <f t="shared" si="75"/>
        <v>709117</v>
      </c>
      <c r="AU356" s="511">
        <v>721856</v>
      </c>
      <c r="AV356" s="508">
        <f t="shared" si="76"/>
        <v>1443712</v>
      </c>
      <c r="AW356" s="890"/>
    </row>
    <row r="357" spans="1:49" x14ac:dyDescent="0.2">
      <c r="A357" s="92">
        <v>289</v>
      </c>
      <c r="B357" s="231" t="s">
        <v>634</v>
      </c>
      <c r="C357" s="223" t="s">
        <v>635</v>
      </c>
      <c r="D357" s="222" t="s">
        <v>81</v>
      </c>
      <c r="E357" s="224" t="s">
        <v>38</v>
      </c>
      <c r="F357" s="176"/>
      <c r="G357" s="177"/>
      <c r="H357" s="178"/>
      <c r="I357" s="78">
        <f t="shared" si="77"/>
        <v>0</v>
      </c>
      <c r="J357" s="179"/>
      <c r="K357" s="178"/>
      <c r="L357" s="80">
        <f t="shared" si="66"/>
        <v>0</v>
      </c>
      <c r="M357" s="179"/>
      <c r="N357" s="177"/>
      <c r="O357" s="177"/>
      <c r="P357" s="82">
        <f t="shared" si="67"/>
        <v>0</v>
      </c>
      <c r="Q357" s="179"/>
      <c r="R357" s="177"/>
      <c r="S357" s="180"/>
      <c r="T357" s="83">
        <f t="shared" si="68"/>
        <v>0</v>
      </c>
      <c r="U357" s="179"/>
      <c r="V357" s="178"/>
      <c r="W357" s="86">
        <f t="shared" si="69"/>
        <v>0</v>
      </c>
      <c r="X357" s="179"/>
      <c r="Y357" s="178"/>
      <c r="Z357" s="88">
        <f t="shared" si="70"/>
        <v>0</v>
      </c>
      <c r="AA357" s="181"/>
      <c r="AB357" s="182"/>
      <c r="AC357" s="89"/>
      <c r="AD357" s="183"/>
      <c r="AE357" s="89"/>
      <c r="AF357" s="86">
        <f t="shared" si="71"/>
        <v>0</v>
      </c>
      <c r="AG357" s="179"/>
      <c r="AH357" s="180">
        <v>2</v>
      </c>
      <c r="AI357" s="80">
        <f t="shared" si="72"/>
        <v>2</v>
      </c>
      <c r="AJ357" s="91">
        <f t="shared" si="73"/>
        <v>2</v>
      </c>
      <c r="AK357" s="29">
        <v>227290</v>
      </c>
      <c r="AL357" s="514"/>
      <c r="AM357" s="365"/>
      <c r="AN357" s="359">
        <v>332010</v>
      </c>
      <c r="AO357" s="20"/>
      <c r="AP357" s="40"/>
      <c r="AQ357" s="509"/>
      <c r="AR357" s="512"/>
      <c r="AS357" s="506">
        <f t="shared" si="74"/>
        <v>274704</v>
      </c>
      <c r="AT357" s="506">
        <f t="shared" si="75"/>
        <v>269846</v>
      </c>
      <c r="AU357" s="511">
        <v>274704</v>
      </c>
      <c r="AV357" s="508">
        <f t="shared" si="76"/>
        <v>549408</v>
      </c>
      <c r="AW357" s="890"/>
    </row>
    <row r="358" spans="1:49" ht="24.75" thickBot="1" x14ac:dyDescent="0.25">
      <c r="A358" s="115">
        <v>290</v>
      </c>
      <c r="B358" s="232" t="s">
        <v>636</v>
      </c>
      <c r="C358" s="226" t="s">
        <v>637</v>
      </c>
      <c r="D358" s="225" t="s">
        <v>29</v>
      </c>
      <c r="E358" s="227" t="s">
        <v>30</v>
      </c>
      <c r="F358" s="201">
        <v>1</v>
      </c>
      <c r="G358" s="202"/>
      <c r="H358" s="203"/>
      <c r="I358" s="134">
        <f t="shared" si="77"/>
        <v>1</v>
      </c>
      <c r="J358" s="204"/>
      <c r="K358" s="203"/>
      <c r="L358" s="136">
        <f t="shared" si="66"/>
        <v>0</v>
      </c>
      <c r="M358" s="187">
        <v>1</v>
      </c>
      <c r="N358" s="185"/>
      <c r="O358" s="185">
        <f>SUM(M358:N358)</f>
        <v>1</v>
      </c>
      <c r="P358" s="123">
        <f t="shared" si="67"/>
        <v>1</v>
      </c>
      <c r="Q358" s="187"/>
      <c r="R358" s="185"/>
      <c r="S358" s="188"/>
      <c r="T358" s="124">
        <f t="shared" si="68"/>
        <v>0</v>
      </c>
      <c r="U358" s="204"/>
      <c r="V358" s="203"/>
      <c r="W358" s="139">
        <f t="shared" si="69"/>
        <v>0</v>
      </c>
      <c r="X358" s="187"/>
      <c r="Y358" s="186"/>
      <c r="Z358" s="119">
        <f t="shared" si="70"/>
        <v>0</v>
      </c>
      <c r="AA358" s="205"/>
      <c r="AB358" s="206"/>
      <c r="AC358" s="140"/>
      <c r="AD358" s="207"/>
      <c r="AE358" s="140"/>
      <c r="AF358" s="139">
        <f t="shared" si="71"/>
        <v>0</v>
      </c>
      <c r="AG358" s="204"/>
      <c r="AH358" s="208"/>
      <c r="AI358" s="136">
        <f t="shared" si="72"/>
        <v>0</v>
      </c>
      <c r="AJ358" s="115">
        <f t="shared" si="73"/>
        <v>2</v>
      </c>
      <c r="AK358" s="31"/>
      <c r="AL358" s="533"/>
      <c r="AM358" s="453"/>
      <c r="AN358" s="382">
        <v>5217912</v>
      </c>
      <c r="AO358" s="7"/>
      <c r="AP358" s="42"/>
      <c r="AQ358" s="524"/>
      <c r="AR358" s="525"/>
      <c r="AS358" s="526">
        <f t="shared" si="74"/>
        <v>5217912</v>
      </c>
      <c r="AT358" s="526">
        <f t="shared" si="75"/>
        <v>5217912</v>
      </c>
      <c r="AU358" s="527">
        <v>5217912</v>
      </c>
      <c r="AV358" s="528">
        <f t="shared" si="76"/>
        <v>10435824</v>
      </c>
      <c r="AW358" s="891"/>
    </row>
    <row r="359" spans="1:49" x14ac:dyDescent="0.2">
      <c r="A359" s="212"/>
      <c r="B359" s="211"/>
      <c r="C359" s="212"/>
      <c r="D359" s="211"/>
      <c r="E359" s="212"/>
      <c r="F359" s="164"/>
      <c r="G359" s="164"/>
      <c r="H359" s="164"/>
      <c r="I359" s="164"/>
      <c r="J359" s="164"/>
      <c r="K359" s="164"/>
      <c r="L359" s="164"/>
      <c r="M359" s="164"/>
      <c r="N359" s="164"/>
      <c r="O359" s="164"/>
      <c r="P359" s="164"/>
      <c r="Q359" s="164"/>
      <c r="R359" s="164"/>
      <c r="S359" s="164"/>
      <c r="T359" s="164"/>
      <c r="U359" s="164"/>
      <c r="V359" s="164"/>
      <c r="W359" s="164"/>
      <c r="X359" s="164"/>
      <c r="Y359" s="164"/>
      <c r="Z359" s="164"/>
      <c r="AA359" s="164"/>
      <c r="AB359" s="164"/>
      <c r="AC359" s="164"/>
      <c r="AD359" s="164"/>
      <c r="AE359" s="164"/>
      <c r="AF359" s="164"/>
      <c r="AG359" s="164"/>
      <c r="AH359" s="164"/>
      <c r="AI359" s="164"/>
      <c r="AJ359" s="164"/>
      <c r="AK359" s="544"/>
    </row>
    <row r="360" spans="1:49" x14ac:dyDescent="0.2">
      <c r="G360" s="192"/>
      <c r="H360" s="192"/>
      <c r="L360" s="209"/>
      <c r="M360" s="192"/>
      <c r="N360" s="192"/>
      <c r="O360" s="209"/>
      <c r="Q360" s="192"/>
      <c r="R360" s="192"/>
      <c r="V360" s="192"/>
      <c r="X360" s="192"/>
      <c r="Z360" s="209"/>
      <c r="AA360" s="192"/>
      <c r="AB360" s="192"/>
      <c r="AD360" s="192"/>
      <c r="AE360" s="192"/>
      <c r="AF360" s="209"/>
      <c r="AI360" s="128"/>
      <c r="AJ360" s="127"/>
    </row>
    <row r="361" spans="1:49" ht="12.75" thickBot="1" x14ac:dyDescent="0.25"/>
    <row r="362" spans="1:49" ht="15.75" customHeight="1" thickBot="1" x14ac:dyDescent="0.25">
      <c r="A362" s="801" t="s">
        <v>638</v>
      </c>
      <c r="B362" s="802"/>
      <c r="C362" s="802"/>
      <c r="D362" s="802"/>
      <c r="E362" s="802"/>
      <c r="F362" s="802"/>
      <c r="G362" s="802"/>
      <c r="H362" s="802"/>
      <c r="I362" s="802"/>
      <c r="J362" s="802"/>
      <c r="K362" s="802"/>
      <c r="L362" s="803"/>
    </row>
    <row r="363" spans="1:49" ht="15" customHeight="1" thickBot="1" x14ac:dyDescent="0.25">
      <c r="A363" s="804" t="s">
        <v>639</v>
      </c>
      <c r="B363" s="806" t="s">
        <v>640</v>
      </c>
      <c r="C363" s="808" t="s">
        <v>641</v>
      </c>
      <c r="D363" s="806" t="s">
        <v>642</v>
      </c>
      <c r="E363" s="165" t="s">
        <v>662</v>
      </c>
      <c r="F363" s="1" t="s">
        <v>660</v>
      </c>
      <c r="G363" s="892" t="s">
        <v>708</v>
      </c>
      <c r="H363" s="847" t="s">
        <v>673</v>
      </c>
      <c r="I363" s="849" t="s">
        <v>674</v>
      </c>
      <c r="J363" s="851" t="s">
        <v>675</v>
      </c>
      <c r="K363" s="851" t="s">
        <v>676</v>
      </c>
      <c r="L363" s="842" t="s">
        <v>678</v>
      </c>
    </row>
    <row r="364" spans="1:49" ht="24.75" thickBot="1" x14ac:dyDescent="0.25">
      <c r="A364" s="805"/>
      <c r="B364" s="807"/>
      <c r="C364" s="807"/>
      <c r="D364" s="807"/>
      <c r="E364" s="2" t="s">
        <v>670</v>
      </c>
      <c r="F364" s="4" t="s">
        <v>679</v>
      </c>
      <c r="G364" s="893"/>
      <c r="H364" s="848"/>
      <c r="I364" s="850"/>
      <c r="J364" s="852"/>
      <c r="K364" s="852"/>
      <c r="L364" s="843"/>
    </row>
    <row r="365" spans="1:49" ht="36" x14ac:dyDescent="0.2">
      <c r="A365" s="484">
        <v>291</v>
      </c>
      <c r="B365" s="481" t="s">
        <v>643</v>
      </c>
      <c r="C365" s="307" t="s">
        <v>644</v>
      </c>
      <c r="D365" s="308">
        <v>2</v>
      </c>
      <c r="E365" s="456">
        <v>158270</v>
      </c>
      <c r="F365" s="456">
        <v>505750</v>
      </c>
      <c r="G365" s="478">
        <v>350789</v>
      </c>
      <c r="H365" s="458">
        <f>ROUND(GEOMEAN(E365:G365),0)</f>
        <v>303944</v>
      </c>
      <c r="I365" s="545">
        <f>ROUND(HARMEAN(E365:G365),0)</f>
        <v>269148</v>
      </c>
      <c r="J365" s="545">
        <v>269148</v>
      </c>
      <c r="K365" s="545">
        <f>J365*D365</f>
        <v>538296</v>
      </c>
      <c r="L365" s="897">
        <f>SUM(K365:K368)</f>
        <v>4206068</v>
      </c>
    </row>
    <row r="366" spans="1:49" ht="36" x14ac:dyDescent="0.2">
      <c r="A366" s="240">
        <v>292</v>
      </c>
      <c r="B366" s="482" t="s">
        <v>645</v>
      </c>
      <c r="C366" s="9" t="s">
        <v>644</v>
      </c>
      <c r="D366" s="10">
        <v>2</v>
      </c>
      <c r="E366" s="459">
        <v>158270</v>
      </c>
      <c r="F366" s="459">
        <v>505750</v>
      </c>
      <c r="G366" s="479">
        <v>350789</v>
      </c>
      <c r="H366" s="461">
        <f t="shared" ref="H366:H374" si="78">ROUND(GEOMEAN(E366:G366),0)</f>
        <v>303944</v>
      </c>
      <c r="I366" s="546">
        <f t="shared" ref="I366:I374" si="79">ROUND(HARMEAN(E366:G366),0)</f>
        <v>269148</v>
      </c>
      <c r="J366" s="546">
        <v>269148</v>
      </c>
      <c r="K366" s="546">
        <f>J366*D366</f>
        <v>538296</v>
      </c>
      <c r="L366" s="898"/>
    </row>
    <row r="367" spans="1:49" ht="36" x14ac:dyDescent="0.2">
      <c r="A367" s="240">
        <v>293</v>
      </c>
      <c r="B367" s="482" t="s">
        <v>646</v>
      </c>
      <c r="C367" s="9" t="s">
        <v>644</v>
      </c>
      <c r="D367" s="10">
        <v>2</v>
      </c>
      <c r="E367" s="459">
        <v>158270</v>
      </c>
      <c r="F367" s="459">
        <v>505750</v>
      </c>
      <c r="G367" s="479">
        <v>350789</v>
      </c>
      <c r="H367" s="461">
        <f t="shared" si="78"/>
        <v>303944</v>
      </c>
      <c r="I367" s="546">
        <f t="shared" si="79"/>
        <v>269148</v>
      </c>
      <c r="J367" s="546">
        <v>269148</v>
      </c>
      <c r="K367" s="546">
        <f>J367*D367</f>
        <v>538296</v>
      </c>
      <c r="L367" s="898"/>
    </row>
    <row r="368" spans="1:49" ht="36.75" thickBot="1" x14ac:dyDescent="0.25">
      <c r="A368" s="241">
        <v>294</v>
      </c>
      <c r="B368" s="483" t="s">
        <v>647</v>
      </c>
      <c r="C368" s="14" t="s">
        <v>644</v>
      </c>
      <c r="D368" s="15">
        <v>2</v>
      </c>
      <c r="E368" s="462"/>
      <c r="F368" s="547">
        <v>1328040</v>
      </c>
      <c r="G368" s="480">
        <v>1263932</v>
      </c>
      <c r="H368" s="464">
        <f t="shared" si="78"/>
        <v>1295590</v>
      </c>
      <c r="I368" s="548">
        <f t="shared" si="79"/>
        <v>1295193</v>
      </c>
      <c r="J368" s="548">
        <v>1295590</v>
      </c>
      <c r="K368" s="548">
        <f>J368*D368</f>
        <v>2591180</v>
      </c>
      <c r="L368" s="899"/>
    </row>
    <row r="369" spans="1:13" x14ac:dyDescent="0.2">
      <c r="A369" s="127"/>
      <c r="B369" s="302"/>
      <c r="C369" s="303"/>
      <c r="D369" s="304"/>
      <c r="E369" s="465"/>
      <c r="F369" s="465"/>
      <c r="G369" s="467"/>
      <c r="H369" s="467"/>
      <c r="I369" s="465"/>
      <c r="J369" s="465"/>
      <c r="K369" s="465"/>
      <c r="L369" s="549"/>
    </row>
    <row r="370" spans="1:13" ht="12.75" thickBot="1" x14ac:dyDescent="0.25">
      <c r="A370" s="127"/>
      <c r="B370" s="302"/>
      <c r="C370" s="303"/>
      <c r="D370" s="304"/>
      <c r="E370" s="465"/>
      <c r="F370" s="465"/>
      <c r="G370" s="467"/>
      <c r="H370" s="467"/>
      <c r="I370" s="465"/>
      <c r="J370" s="465"/>
      <c r="K370" s="465"/>
      <c r="L370" s="549"/>
    </row>
    <row r="371" spans="1:13" ht="15.75" customHeight="1" thickBot="1" x14ac:dyDescent="0.25">
      <c r="A371" s="844" t="s">
        <v>649</v>
      </c>
      <c r="B371" s="845"/>
      <c r="C371" s="845"/>
      <c r="D371" s="845"/>
      <c r="E371" s="845"/>
      <c r="F371" s="845"/>
      <c r="G371" s="845"/>
      <c r="H371" s="845"/>
      <c r="I371" s="845"/>
      <c r="J371" s="845"/>
      <c r="K371" s="845"/>
      <c r="L371" s="846"/>
    </row>
    <row r="372" spans="1:13" ht="24" customHeight="1" thickBot="1" x14ac:dyDescent="0.25">
      <c r="A372" s="804" t="s">
        <v>639</v>
      </c>
      <c r="B372" s="806" t="s">
        <v>640</v>
      </c>
      <c r="C372" s="808" t="s">
        <v>641</v>
      </c>
      <c r="D372" s="806" t="s">
        <v>642</v>
      </c>
      <c r="E372" s="23" t="s">
        <v>662</v>
      </c>
      <c r="F372" s="1" t="s">
        <v>660</v>
      </c>
      <c r="G372" s="892" t="s">
        <v>708</v>
      </c>
      <c r="H372" s="847" t="s">
        <v>673</v>
      </c>
      <c r="I372" s="849" t="s">
        <v>674</v>
      </c>
      <c r="J372" s="851" t="s">
        <v>675</v>
      </c>
      <c r="K372" s="851" t="s">
        <v>676</v>
      </c>
      <c r="L372" s="842" t="s">
        <v>678</v>
      </c>
    </row>
    <row r="373" spans="1:13" ht="30" customHeight="1" thickBot="1" x14ac:dyDescent="0.25">
      <c r="A373" s="805"/>
      <c r="B373" s="807"/>
      <c r="C373" s="807"/>
      <c r="D373" s="807"/>
      <c r="E373" s="468" t="s">
        <v>670</v>
      </c>
      <c r="F373" s="18" t="s">
        <v>679</v>
      </c>
      <c r="G373" s="893"/>
      <c r="H373" s="894"/>
      <c r="I373" s="895"/>
      <c r="J373" s="896"/>
      <c r="K373" s="896"/>
      <c r="L373" s="900"/>
    </row>
    <row r="374" spans="1:13" ht="36.75" thickBot="1" x14ac:dyDescent="0.25">
      <c r="A374" s="486">
        <v>295</v>
      </c>
      <c r="B374" s="485" t="s">
        <v>648</v>
      </c>
      <c r="C374" s="300" t="s">
        <v>706</v>
      </c>
      <c r="D374" s="301">
        <v>1000</v>
      </c>
      <c r="E374" s="469">
        <v>7806</v>
      </c>
      <c r="F374" s="469">
        <v>2106</v>
      </c>
      <c r="G374" s="470"/>
      <c r="H374" s="471">
        <f t="shared" si="78"/>
        <v>4055</v>
      </c>
      <c r="I374" s="550">
        <f t="shared" si="79"/>
        <v>3317</v>
      </c>
      <c r="J374" s="551">
        <v>3317</v>
      </c>
      <c r="K374" s="550">
        <f>J374*D374</f>
        <v>3317000</v>
      </c>
      <c r="L374" s="552">
        <f>K374</f>
        <v>3317000</v>
      </c>
    </row>
    <row r="375" spans="1:13" x14ac:dyDescent="0.2">
      <c r="A375" s="166"/>
      <c r="B375" s="166"/>
      <c r="C375" s="166"/>
      <c r="D375" s="166"/>
      <c r="E375" s="166"/>
    </row>
    <row r="376" spans="1:13" ht="12.75" thickBot="1" x14ac:dyDescent="0.25">
      <c r="A376" s="166"/>
      <c r="B376" s="166"/>
      <c r="C376" s="166"/>
      <c r="D376" s="166"/>
      <c r="E376" s="166"/>
    </row>
    <row r="377" spans="1:13" ht="15.75" customHeight="1" thickBot="1" x14ac:dyDescent="0.25">
      <c r="A377" s="809" t="s">
        <v>651</v>
      </c>
      <c r="B377" s="810"/>
      <c r="C377" s="810"/>
      <c r="D377" s="810"/>
      <c r="E377" s="810"/>
      <c r="F377" s="810"/>
      <c r="G377" s="810"/>
      <c r="H377" s="810"/>
      <c r="I377" s="810"/>
      <c r="J377" s="810"/>
      <c r="K377" s="811"/>
    </row>
    <row r="378" spans="1:13" ht="17.25" customHeight="1" x14ac:dyDescent="0.2">
      <c r="A378" s="833" t="s">
        <v>639</v>
      </c>
      <c r="B378" s="835" t="s">
        <v>640</v>
      </c>
      <c r="C378" s="837" t="s">
        <v>641</v>
      </c>
      <c r="D378" s="806" t="s">
        <v>642</v>
      </c>
      <c r="E378" s="23" t="s">
        <v>662</v>
      </c>
      <c r="F378" s="1" t="s">
        <v>660</v>
      </c>
      <c r="G378" s="847" t="s">
        <v>673</v>
      </c>
      <c r="H378" s="849" t="s">
        <v>674</v>
      </c>
      <c r="I378" s="851" t="s">
        <v>675</v>
      </c>
      <c r="J378" s="851" t="s">
        <v>676</v>
      </c>
      <c r="K378" s="842" t="s">
        <v>678</v>
      </c>
    </row>
    <row r="379" spans="1:13" ht="21.75" customHeight="1" thickBot="1" x14ac:dyDescent="0.25">
      <c r="A379" s="834"/>
      <c r="B379" s="836"/>
      <c r="C379" s="836"/>
      <c r="D379" s="807"/>
      <c r="E379" s="2" t="s">
        <v>670</v>
      </c>
      <c r="F379" s="32" t="s">
        <v>670</v>
      </c>
      <c r="G379" s="848"/>
      <c r="H379" s="850"/>
      <c r="I379" s="852"/>
      <c r="J379" s="852"/>
      <c r="K379" s="843"/>
    </row>
    <row r="380" spans="1:13" ht="36.75" thickBot="1" x14ac:dyDescent="0.25">
      <c r="A380" s="556">
        <v>296</v>
      </c>
      <c r="B380" s="483" t="s">
        <v>650</v>
      </c>
      <c r="C380" s="14" t="s">
        <v>644</v>
      </c>
      <c r="D380" s="15">
        <v>2</v>
      </c>
      <c r="E380" s="473">
        <v>1362550</v>
      </c>
      <c r="F380" s="474"/>
      <c r="G380" s="475">
        <v>1362550</v>
      </c>
      <c r="H380" s="475">
        <v>1362550</v>
      </c>
      <c r="I380" s="475">
        <v>1362550</v>
      </c>
      <c r="J380" s="475">
        <f>I380*D380</f>
        <v>2725100</v>
      </c>
      <c r="K380" s="476">
        <f>SUM(J380)</f>
        <v>2725100</v>
      </c>
      <c r="L380" s="502"/>
      <c r="M380" s="502"/>
    </row>
    <row r="381" spans="1:13" x14ac:dyDescent="0.2">
      <c r="A381" s="166"/>
      <c r="B381" s="166"/>
      <c r="C381" s="166"/>
      <c r="D381" s="166"/>
      <c r="E381" s="166"/>
      <c r="I381" s="502"/>
    </row>
    <row r="382" spans="1:13" ht="12.75" thickBot="1" x14ac:dyDescent="0.25">
      <c r="A382" s="166"/>
      <c r="B382" s="166"/>
      <c r="C382" s="166"/>
      <c r="D382" s="166"/>
      <c r="E382" s="166"/>
    </row>
    <row r="383" spans="1:13" ht="15.75" customHeight="1" thickBot="1" x14ac:dyDescent="0.25">
      <c r="A383" s="838" t="s">
        <v>654</v>
      </c>
      <c r="B383" s="839"/>
      <c r="C383" s="839"/>
      <c r="D383" s="839"/>
      <c r="E383" s="839"/>
      <c r="F383" s="839"/>
      <c r="G383" s="839"/>
      <c r="H383" s="839"/>
      <c r="I383" s="839"/>
      <c r="J383" s="839"/>
      <c r="K383" s="840"/>
      <c r="M383" s="765"/>
    </row>
    <row r="384" spans="1:13" ht="12.75" customHeight="1" x14ac:dyDescent="0.2">
      <c r="A384" s="828" t="s">
        <v>639</v>
      </c>
      <c r="B384" s="830" t="s">
        <v>640</v>
      </c>
      <c r="C384" s="832" t="s">
        <v>641</v>
      </c>
      <c r="D384" s="806" t="s">
        <v>642</v>
      </c>
      <c r="E384" s="23" t="s">
        <v>662</v>
      </c>
      <c r="F384" s="1" t="s">
        <v>660</v>
      </c>
      <c r="G384" s="847" t="s">
        <v>673</v>
      </c>
      <c r="H384" s="849" t="s">
        <v>674</v>
      </c>
      <c r="I384" s="851" t="s">
        <v>675</v>
      </c>
      <c r="J384" s="851" t="s">
        <v>676</v>
      </c>
      <c r="K384" s="842" t="s">
        <v>678</v>
      </c>
      <c r="M384" s="502"/>
    </row>
    <row r="385" spans="1:49" ht="24.75" thickBot="1" x14ac:dyDescent="0.25">
      <c r="A385" s="829"/>
      <c r="B385" s="831"/>
      <c r="C385" s="831"/>
      <c r="D385" s="807"/>
      <c r="E385" s="2" t="s">
        <v>670</v>
      </c>
      <c r="F385" s="32" t="s">
        <v>670</v>
      </c>
      <c r="G385" s="848"/>
      <c r="H385" s="850"/>
      <c r="I385" s="852"/>
      <c r="J385" s="852"/>
      <c r="K385" s="843"/>
    </row>
    <row r="386" spans="1:49" ht="48.75" thickBot="1" x14ac:dyDescent="0.25">
      <c r="A386" s="16">
        <v>297</v>
      </c>
      <c r="B386" s="17" t="s">
        <v>652</v>
      </c>
      <c r="C386" s="14" t="s">
        <v>653</v>
      </c>
      <c r="D386" s="15">
        <v>2</v>
      </c>
      <c r="E386" s="474">
        <v>1428000</v>
      </c>
      <c r="F386" s="477">
        <v>1428000</v>
      </c>
      <c r="G386" s="475">
        <f>ROUND(GEOMEAN(E386:F386),0)</f>
        <v>1428000</v>
      </c>
      <c r="H386" s="475">
        <f>ROUND(HARMEAN(E386:F386),0)</f>
        <v>1428000</v>
      </c>
      <c r="I386" s="475">
        <v>1428000</v>
      </c>
      <c r="J386" s="475">
        <f>I386*D386</f>
        <v>2856000</v>
      </c>
      <c r="K386" s="475">
        <f>J386</f>
        <v>2856000</v>
      </c>
    </row>
    <row r="388" spans="1:49" ht="12.75" thickBot="1" x14ac:dyDescent="0.25"/>
    <row r="389" spans="1:49" ht="12.75" thickBot="1" x14ac:dyDescent="0.25">
      <c r="A389" s="814" t="s">
        <v>707</v>
      </c>
      <c r="B389" s="815"/>
      <c r="C389" s="815"/>
      <c r="D389" s="815"/>
      <c r="E389" s="815"/>
      <c r="F389" s="866" t="s">
        <v>1</v>
      </c>
      <c r="G389" s="867"/>
      <c r="H389" s="867"/>
      <c r="I389" s="868"/>
      <c r="J389" s="853" t="s">
        <v>2</v>
      </c>
      <c r="K389" s="853"/>
      <c r="L389" s="854"/>
      <c r="M389" s="857" t="s">
        <v>3</v>
      </c>
      <c r="N389" s="858"/>
      <c r="O389" s="858"/>
      <c r="P389" s="775" t="s">
        <v>4</v>
      </c>
      <c r="Q389" s="859" t="s">
        <v>5</v>
      </c>
      <c r="R389" s="860"/>
      <c r="S389" s="861"/>
      <c r="T389" s="775" t="s">
        <v>4</v>
      </c>
      <c r="U389" s="862" t="s">
        <v>6</v>
      </c>
      <c r="V389" s="862"/>
      <c r="W389" s="863"/>
      <c r="X389" s="872" t="s">
        <v>7</v>
      </c>
      <c r="Y389" s="873"/>
      <c r="Z389" s="775" t="s">
        <v>4</v>
      </c>
      <c r="AA389" s="874" t="s">
        <v>8</v>
      </c>
      <c r="AB389" s="875"/>
      <c r="AC389" s="875"/>
      <c r="AD389" s="875"/>
      <c r="AE389" s="876"/>
      <c r="AF389" s="775" t="s">
        <v>4</v>
      </c>
      <c r="AG389" s="877" t="s">
        <v>9</v>
      </c>
      <c r="AH389" s="877"/>
      <c r="AI389" s="878"/>
      <c r="AJ389" s="881" t="s">
        <v>10</v>
      </c>
    </row>
    <row r="390" spans="1:49" ht="24.75" thickBot="1" x14ac:dyDescent="0.25">
      <c r="A390" s="816"/>
      <c r="B390" s="817"/>
      <c r="C390" s="817"/>
      <c r="D390" s="817"/>
      <c r="E390" s="817"/>
      <c r="F390" s="869"/>
      <c r="G390" s="870"/>
      <c r="H390" s="870"/>
      <c r="I390" s="871"/>
      <c r="J390" s="855"/>
      <c r="K390" s="855"/>
      <c r="L390" s="856"/>
      <c r="M390" s="883" t="s">
        <v>12</v>
      </c>
      <c r="N390" s="883"/>
      <c r="O390" s="884"/>
      <c r="P390" s="776"/>
      <c r="Q390" s="885" t="s">
        <v>13</v>
      </c>
      <c r="R390" s="885"/>
      <c r="S390" s="885"/>
      <c r="T390" s="776"/>
      <c r="U390" s="864"/>
      <c r="V390" s="864"/>
      <c r="W390" s="865"/>
      <c r="X390" s="886" t="s">
        <v>14</v>
      </c>
      <c r="Y390" s="886"/>
      <c r="Z390" s="776"/>
      <c r="AA390" s="887" t="s">
        <v>15</v>
      </c>
      <c r="AB390" s="887"/>
      <c r="AC390" s="888"/>
      <c r="AD390" s="887" t="s">
        <v>16</v>
      </c>
      <c r="AE390" s="887"/>
      <c r="AF390" s="776"/>
      <c r="AG390" s="879"/>
      <c r="AH390" s="879"/>
      <c r="AI390" s="880"/>
      <c r="AJ390" s="882"/>
      <c r="AK390" s="3" t="s">
        <v>659</v>
      </c>
      <c r="AL390" s="18" t="s">
        <v>660</v>
      </c>
      <c r="AM390" s="22" t="s">
        <v>661</v>
      </c>
      <c r="AN390" s="23" t="s">
        <v>662</v>
      </c>
      <c r="AO390" s="25" t="s">
        <v>663</v>
      </c>
      <c r="AP390" s="38" t="s">
        <v>664</v>
      </c>
      <c r="AQ390" s="487" t="s">
        <v>665</v>
      </c>
      <c r="AR390" s="488" t="s">
        <v>666</v>
      </c>
    </row>
    <row r="391" spans="1:49" ht="36.75" thickBot="1" x14ac:dyDescent="0.25">
      <c r="A391" s="262" t="s">
        <v>17</v>
      </c>
      <c r="B391" s="263" t="s">
        <v>18</v>
      </c>
      <c r="C391" s="263" t="s">
        <v>19</v>
      </c>
      <c r="D391" s="263" t="s">
        <v>20</v>
      </c>
      <c r="E391" s="264" t="s">
        <v>21</v>
      </c>
      <c r="F391" s="129" t="s">
        <v>23</v>
      </c>
      <c r="G391" s="58" t="s">
        <v>24</v>
      </c>
      <c r="H391" s="59" t="s">
        <v>25</v>
      </c>
      <c r="I391" s="297" t="s">
        <v>4</v>
      </c>
      <c r="J391" s="58" t="s">
        <v>23</v>
      </c>
      <c r="K391" s="59" t="s">
        <v>25</v>
      </c>
      <c r="L391" s="297" t="s">
        <v>4</v>
      </c>
      <c r="M391" s="56" t="s">
        <v>23</v>
      </c>
      <c r="N391" s="56" t="s">
        <v>25</v>
      </c>
      <c r="O391" s="57" t="s">
        <v>26</v>
      </c>
      <c r="P391" s="776"/>
      <c r="Q391" s="56" t="s">
        <v>23</v>
      </c>
      <c r="R391" s="56" t="s">
        <v>25</v>
      </c>
      <c r="S391" s="57" t="s">
        <v>26</v>
      </c>
      <c r="T391" s="776"/>
      <c r="U391" s="58" t="s">
        <v>23</v>
      </c>
      <c r="V391" s="59" t="s">
        <v>25</v>
      </c>
      <c r="W391" s="297" t="s">
        <v>4</v>
      </c>
      <c r="X391" s="58" t="s">
        <v>25</v>
      </c>
      <c r="Y391" s="59" t="s">
        <v>26</v>
      </c>
      <c r="Z391" s="776"/>
      <c r="AA391" s="58" t="s">
        <v>23</v>
      </c>
      <c r="AB391" s="58" t="s">
        <v>25</v>
      </c>
      <c r="AC391" s="58" t="s">
        <v>26</v>
      </c>
      <c r="AD391" s="58" t="s">
        <v>23</v>
      </c>
      <c r="AE391" s="59" t="s">
        <v>26</v>
      </c>
      <c r="AF391" s="776"/>
      <c r="AG391" s="58" t="s">
        <v>23</v>
      </c>
      <c r="AH391" s="59" t="s">
        <v>25</v>
      </c>
      <c r="AI391" s="297" t="s">
        <v>4</v>
      </c>
      <c r="AJ391" s="882"/>
      <c r="AK391" s="3" t="s">
        <v>668</v>
      </c>
      <c r="AL391" s="21" t="s">
        <v>669</v>
      </c>
      <c r="AM391" s="5" t="s">
        <v>670</v>
      </c>
      <c r="AN391" s="2" t="s">
        <v>670</v>
      </c>
      <c r="AO391" s="24" t="s">
        <v>670</v>
      </c>
      <c r="AP391" s="39" t="s">
        <v>670</v>
      </c>
      <c r="AQ391" s="46" t="s">
        <v>671</v>
      </c>
      <c r="AR391" s="27" t="s">
        <v>672</v>
      </c>
      <c r="AS391" s="490" t="s">
        <v>673</v>
      </c>
      <c r="AT391" s="491" t="s">
        <v>674</v>
      </c>
      <c r="AU391" s="492" t="s">
        <v>675</v>
      </c>
      <c r="AV391" s="493" t="s">
        <v>676</v>
      </c>
      <c r="AW391" s="494" t="s">
        <v>677</v>
      </c>
    </row>
    <row r="392" spans="1:49" ht="36" x14ac:dyDescent="0.2">
      <c r="A392" s="73">
        <v>298</v>
      </c>
      <c r="B392" s="233" t="s">
        <v>655</v>
      </c>
      <c r="C392" s="235" t="s">
        <v>656</v>
      </c>
      <c r="D392" s="235" t="s">
        <v>29</v>
      </c>
      <c r="E392" s="275" t="s">
        <v>30</v>
      </c>
      <c r="F392" s="168"/>
      <c r="G392" s="169">
        <v>2</v>
      </c>
      <c r="H392" s="172"/>
      <c r="I392" s="69">
        <f>SUM(F392:H392)</f>
        <v>2</v>
      </c>
      <c r="J392" s="168"/>
      <c r="K392" s="172"/>
      <c r="L392" s="69">
        <f>SUM(J392:K392)</f>
        <v>0</v>
      </c>
      <c r="M392" s="168"/>
      <c r="N392" s="169"/>
      <c r="O392" s="172"/>
      <c r="P392" s="69">
        <f>SUM(M392:N392)</f>
        <v>0</v>
      </c>
      <c r="Q392" s="168"/>
      <c r="R392" s="169"/>
      <c r="S392" s="172"/>
      <c r="T392" s="69">
        <f>SUM(Q392:R392)</f>
        <v>0</v>
      </c>
      <c r="U392" s="168"/>
      <c r="V392" s="172"/>
      <c r="W392" s="69">
        <f>SUM(U392:V392)</f>
        <v>0</v>
      </c>
      <c r="X392" s="168"/>
      <c r="Y392" s="172"/>
      <c r="Z392" s="69">
        <f>Y392</f>
        <v>0</v>
      </c>
      <c r="AA392" s="168"/>
      <c r="AB392" s="169"/>
      <c r="AC392" s="275"/>
      <c r="AD392" s="168"/>
      <c r="AE392" s="275"/>
      <c r="AF392" s="69">
        <f>AC392+AE392</f>
        <v>0</v>
      </c>
      <c r="AG392" s="168"/>
      <c r="AH392" s="172"/>
      <c r="AI392" s="69">
        <f>SUM(AG392:AH392)</f>
        <v>0</v>
      </c>
      <c r="AJ392" s="711">
        <f>AI392+AF392+Z392+W392+T392+P392+L392+I392</f>
        <v>2</v>
      </c>
      <c r="AK392" s="28"/>
      <c r="AL392" s="730"/>
      <c r="AM392" s="727"/>
      <c r="AN392" s="724"/>
      <c r="AO392" s="28"/>
      <c r="AP392" s="722">
        <v>345100</v>
      </c>
      <c r="AQ392" s="719"/>
      <c r="AR392" s="719"/>
      <c r="AS392" s="500">
        <f>ROUND(GEOMEAN(AK392:AR392),0)</f>
        <v>345100</v>
      </c>
      <c r="AT392" s="500">
        <f>ROUND(HARMEAN(AK392:AR392),0)</f>
        <v>345100</v>
      </c>
      <c r="AU392" s="716">
        <v>345100</v>
      </c>
      <c r="AV392" s="500">
        <f>AU392*AJ392</f>
        <v>690200</v>
      </c>
      <c r="AW392" s="914">
        <f>SUM(AV392:AV394)</f>
        <v>5641405</v>
      </c>
    </row>
    <row r="393" spans="1:49" ht="24" x14ac:dyDescent="0.2">
      <c r="A393" s="91">
        <v>299</v>
      </c>
      <c r="B393" s="230" t="s">
        <v>657</v>
      </c>
      <c r="C393" s="709" t="s">
        <v>658</v>
      </c>
      <c r="D393" s="220" t="s">
        <v>29</v>
      </c>
      <c r="E393" s="215" t="s">
        <v>30</v>
      </c>
      <c r="F393" s="176"/>
      <c r="G393" s="177">
        <v>2</v>
      </c>
      <c r="H393" s="180"/>
      <c r="I393" s="83">
        <f>SUM(F393:H393)</f>
        <v>2</v>
      </c>
      <c r="J393" s="176"/>
      <c r="K393" s="180"/>
      <c r="L393" s="83">
        <f>SUM(J393:K393)</f>
        <v>0</v>
      </c>
      <c r="M393" s="176"/>
      <c r="N393" s="177"/>
      <c r="O393" s="180"/>
      <c r="P393" s="83">
        <f>SUM(M393:N393)</f>
        <v>0</v>
      </c>
      <c r="Q393" s="176"/>
      <c r="R393" s="177"/>
      <c r="S393" s="180"/>
      <c r="T393" s="83">
        <f>SUM(Q393:R393)</f>
        <v>0</v>
      </c>
      <c r="U393" s="176"/>
      <c r="V393" s="180"/>
      <c r="W393" s="83">
        <f>SUM(U393:V393)</f>
        <v>0</v>
      </c>
      <c r="X393" s="176"/>
      <c r="Y393" s="180"/>
      <c r="Z393" s="83">
        <f>Y393</f>
        <v>0</v>
      </c>
      <c r="AA393" s="176"/>
      <c r="AB393" s="177"/>
      <c r="AC393" s="215"/>
      <c r="AD393" s="176"/>
      <c r="AE393" s="215"/>
      <c r="AF393" s="83">
        <f>AC393+AE393</f>
        <v>0</v>
      </c>
      <c r="AG393" s="176"/>
      <c r="AH393" s="180"/>
      <c r="AI393" s="83">
        <f>SUM(AG393:AH393)</f>
        <v>0</v>
      </c>
      <c r="AJ393" s="712">
        <f>AI393+AF393+Z393+W393+T393+P393+L393+I393</f>
        <v>2</v>
      </c>
      <c r="AK393" s="29"/>
      <c r="AL393" s="731"/>
      <c r="AM393" s="728"/>
      <c r="AN393" s="725"/>
      <c r="AO393" s="29"/>
      <c r="AP393" s="37">
        <v>1188810</v>
      </c>
      <c r="AQ393" s="720"/>
      <c r="AR393" s="720"/>
      <c r="AS393" s="508">
        <f>ROUND(GEOMEAN(AK393:AR393),0)</f>
        <v>1188810</v>
      </c>
      <c r="AT393" s="508">
        <f>ROUND(HARMEAN(AK393:AR393),0)</f>
        <v>1188810</v>
      </c>
      <c r="AU393" s="717">
        <v>1188810</v>
      </c>
      <c r="AV393" s="508">
        <f>AU393*AJ393</f>
        <v>2377620</v>
      </c>
      <c r="AW393" s="915"/>
    </row>
    <row r="394" spans="1:49" ht="24.75" thickBot="1" x14ac:dyDescent="0.25">
      <c r="A394" s="115">
        <v>300</v>
      </c>
      <c r="B394" s="715" t="s">
        <v>443</v>
      </c>
      <c r="C394" s="710" t="s">
        <v>444</v>
      </c>
      <c r="D394" s="710" t="s">
        <v>29</v>
      </c>
      <c r="E394" s="714" t="s">
        <v>30</v>
      </c>
      <c r="F394" s="153">
        <v>1</v>
      </c>
      <c r="G394" s="272">
        <v>3</v>
      </c>
      <c r="H394" s="274"/>
      <c r="I394" s="124">
        <f t="shared" ref="I394" si="80">SUM(F394:H394)</f>
        <v>4</v>
      </c>
      <c r="J394" s="153">
        <v>1</v>
      </c>
      <c r="K394" s="274"/>
      <c r="L394" s="124">
        <f t="shared" ref="L394" si="81">SUM(J394:K394)</f>
        <v>1</v>
      </c>
      <c r="M394" s="153"/>
      <c r="N394" s="272"/>
      <c r="O394" s="274"/>
      <c r="P394" s="124">
        <f t="shared" ref="P394" si="82">SUM(M394:N394)</f>
        <v>0</v>
      </c>
      <c r="Q394" s="153">
        <v>2</v>
      </c>
      <c r="R394" s="272"/>
      <c r="S394" s="274">
        <f>SUM(Q394:R394)</f>
        <v>2</v>
      </c>
      <c r="T394" s="124">
        <f t="shared" ref="T394" si="83">SUM(Q394:R394)</f>
        <v>2</v>
      </c>
      <c r="U394" s="153"/>
      <c r="V394" s="274"/>
      <c r="W394" s="124">
        <f t="shared" ref="W394" si="84">SUM(U394:V394)</f>
        <v>0</v>
      </c>
      <c r="X394" s="153"/>
      <c r="Y394" s="274"/>
      <c r="Z394" s="124">
        <f t="shared" ref="Z394" si="85">Y394</f>
        <v>0</v>
      </c>
      <c r="AA394" s="153"/>
      <c r="AB394" s="272"/>
      <c r="AC394" s="274"/>
      <c r="AD394" s="153"/>
      <c r="AE394" s="274"/>
      <c r="AF394" s="124">
        <f t="shared" ref="AF394" si="86">AC394+AE394</f>
        <v>0</v>
      </c>
      <c r="AG394" s="153"/>
      <c r="AH394" s="274"/>
      <c r="AI394" s="124">
        <f t="shared" ref="AI394" si="87">SUM(AG394:AH394)</f>
        <v>0</v>
      </c>
      <c r="AJ394" s="713">
        <f t="shared" ref="AJ394" si="88">AI394+AF394+Z394+W394+T394+P394+L394+I394</f>
        <v>7</v>
      </c>
      <c r="AK394" s="31"/>
      <c r="AL394" s="732"/>
      <c r="AM394" s="729"/>
      <c r="AN394" s="726"/>
      <c r="AO394" s="31"/>
      <c r="AP394" s="723"/>
      <c r="AQ394" s="721">
        <v>352974.4</v>
      </c>
      <c r="AR394" s="721">
        <v>382946.11</v>
      </c>
      <c r="AS394" s="528">
        <f t="shared" ref="AS394" si="89">ROUND(GEOMEAN(AK394:AR394),0)</f>
        <v>367655</v>
      </c>
      <c r="AT394" s="528">
        <f t="shared" ref="AT394" si="90">ROUND(HARMEAN(AK394:AR394),0)</f>
        <v>367350</v>
      </c>
      <c r="AU394" s="718">
        <v>367655</v>
      </c>
      <c r="AV394" s="528">
        <f t="shared" ref="AV394" si="91">AU394*AJ394</f>
        <v>2573585</v>
      </c>
      <c r="AW394" s="916"/>
    </row>
  </sheetData>
  <mergeCells count="303">
    <mergeCell ref="AW392:AW394"/>
    <mergeCell ref="A1:E2"/>
    <mergeCell ref="F1:I2"/>
    <mergeCell ref="J1:L2"/>
    <mergeCell ref="M1:O1"/>
    <mergeCell ref="P1:P3"/>
    <mergeCell ref="Q1:S1"/>
    <mergeCell ref="T1:T3"/>
    <mergeCell ref="U1:W2"/>
    <mergeCell ref="X1:Y1"/>
    <mergeCell ref="A91:E92"/>
    <mergeCell ref="F91:I92"/>
    <mergeCell ref="J91:L92"/>
    <mergeCell ref="M91:O91"/>
    <mergeCell ref="P91:P93"/>
    <mergeCell ref="Q91:S91"/>
    <mergeCell ref="T91:T93"/>
    <mergeCell ref="U91:W92"/>
    <mergeCell ref="X91:Y91"/>
    <mergeCell ref="AF1:AF3"/>
    <mergeCell ref="AG1:AI2"/>
    <mergeCell ref="AJ1:AJ3"/>
    <mergeCell ref="M2:O2"/>
    <mergeCell ref="Q2:S2"/>
    <mergeCell ref="X2:Y2"/>
    <mergeCell ref="AA2:AC2"/>
    <mergeCell ref="AD2:AE2"/>
    <mergeCell ref="AW4:AW88"/>
    <mergeCell ref="Z1:Z3"/>
    <mergeCell ref="AA1:AE1"/>
    <mergeCell ref="AA91:AE91"/>
    <mergeCell ref="AF91:AF93"/>
    <mergeCell ref="AG91:AI92"/>
    <mergeCell ref="AJ91:AJ93"/>
    <mergeCell ref="M92:O92"/>
    <mergeCell ref="Q92:S92"/>
    <mergeCell ref="X92:Y92"/>
    <mergeCell ref="AA92:AC92"/>
    <mergeCell ref="AD92:AE92"/>
    <mergeCell ref="Z91:Z93"/>
    <mergeCell ref="AW94:AW190"/>
    <mergeCell ref="A194:E195"/>
    <mergeCell ref="F194:I195"/>
    <mergeCell ref="J194:L195"/>
    <mergeCell ref="M194:O194"/>
    <mergeCell ref="P194:P196"/>
    <mergeCell ref="Q194:S194"/>
    <mergeCell ref="T194:T196"/>
    <mergeCell ref="U194:W195"/>
    <mergeCell ref="X194:Y194"/>
    <mergeCell ref="Z194:Z196"/>
    <mergeCell ref="AA194:AE194"/>
    <mergeCell ref="AF194:AF196"/>
    <mergeCell ref="AG194:AI195"/>
    <mergeCell ref="AJ194:AJ196"/>
    <mergeCell ref="M195:O195"/>
    <mergeCell ref="Q195:S195"/>
    <mergeCell ref="X195:Y195"/>
    <mergeCell ref="AA195:AC195"/>
    <mergeCell ref="AD195:AE195"/>
    <mergeCell ref="AW197:AW200"/>
    <mergeCell ref="A204:E205"/>
    <mergeCell ref="F204:I205"/>
    <mergeCell ref="J204:L205"/>
    <mergeCell ref="M204:O204"/>
    <mergeCell ref="P204:P206"/>
    <mergeCell ref="Q204:S204"/>
    <mergeCell ref="T204:T206"/>
    <mergeCell ref="U204:W205"/>
    <mergeCell ref="X204:Y204"/>
    <mergeCell ref="Z204:Z206"/>
    <mergeCell ref="AA204:AE204"/>
    <mergeCell ref="AF204:AF206"/>
    <mergeCell ref="AG204:AI205"/>
    <mergeCell ref="AJ204:AJ206"/>
    <mergeCell ref="M205:O205"/>
    <mergeCell ref="Q205:S205"/>
    <mergeCell ref="X205:Y205"/>
    <mergeCell ref="AA205:AC205"/>
    <mergeCell ref="AD205:AE205"/>
    <mergeCell ref="AW207:AW216"/>
    <mergeCell ref="A220:E221"/>
    <mergeCell ref="F220:I221"/>
    <mergeCell ref="J220:L221"/>
    <mergeCell ref="M220:O220"/>
    <mergeCell ref="P220:P222"/>
    <mergeCell ref="Q220:S220"/>
    <mergeCell ref="T220:T222"/>
    <mergeCell ref="U220:W221"/>
    <mergeCell ref="X220:Y220"/>
    <mergeCell ref="Z220:Z222"/>
    <mergeCell ref="AA220:AE220"/>
    <mergeCell ref="AF220:AF222"/>
    <mergeCell ref="AG220:AI221"/>
    <mergeCell ref="AJ220:AJ222"/>
    <mergeCell ref="M221:O221"/>
    <mergeCell ref="Q221:S221"/>
    <mergeCell ref="X221:Y221"/>
    <mergeCell ref="AA221:AC221"/>
    <mergeCell ref="AD221:AE221"/>
    <mergeCell ref="AW223:AW226"/>
    <mergeCell ref="A230:E231"/>
    <mergeCell ref="F230:I231"/>
    <mergeCell ref="J230:L231"/>
    <mergeCell ref="M230:O230"/>
    <mergeCell ref="P230:P232"/>
    <mergeCell ref="Q230:S230"/>
    <mergeCell ref="T230:T232"/>
    <mergeCell ref="U230:W231"/>
    <mergeCell ref="X230:Y230"/>
    <mergeCell ref="Z230:Z232"/>
    <mergeCell ref="AA230:AE230"/>
    <mergeCell ref="AF230:AF232"/>
    <mergeCell ref="AG230:AI231"/>
    <mergeCell ref="AJ230:AJ232"/>
    <mergeCell ref="M231:O231"/>
    <mergeCell ref="Q231:S231"/>
    <mergeCell ref="X231:Y231"/>
    <mergeCell ref="AA231:AC231"/>
    <mergeCell ref="AD231:AE231"/>
    <mergeCell ref="AW233:AW263"/>
    <mergeCell ref="A267:E268"/>
    <mergeCell ref="F267:I268"/>
    <mergeCell ref="J267:L268"/>
    <mergeCell ref="M267:O267"/>
    <mergeCell ref="P267:P269"/>
    <mergeCell ref="Q267:S267"/>
    <mergeCell ref="T267:T269"/>
    <mergeCell ref="U267:W268"/>
    <mergeCell ref="X267:Y267"/>
    <mergeCell ref="Z267:Z269"/>
    <mergeCell ref="AA267:AE267"/>
    <mergeCell ref="AF267:AF269"/>
    <mergeCell ref="AG267:AI268"/>
    <mergeCell ref="AJ267:AJ269"/>
    <mergeCell ref="M268:O268"/>
    <mergeCell ref="Q268:S268"/>
    <mergeCell ref="X268:Y268"/>
    <mergeCell ref="AA268:AC268"/>
    <mergeCell ref="AD268:AE268"/>
    <mergeCell ref="AW270:AW272"/>
    <mergeCell ref="A276:E277"/>
    <mergeCell ref="F276:I277"/>
    <mergeCell ref="J276:L277"/>
    <mergeCell ref="M276:O276"/>
    <mergeCell ref="P276:P278"/>
    <mergeCell ref="Q276:S276"/>
    <mergeCell ref="T276:T278"/>
    <mergeCell ref="U276:W277"/>
    <mergeCell ref="X276:Y276"/>
    <mergeCell ref="Z276:Z278"/>
    <mergeCell ref="AA276:AE276"/>
    <mergeCell ref="AF276:AF278"/>
    <mergeCell ref="AG276:AI277"/>
    <mergeCell ref="AJ276:AJ278"/>
    <mergeCell ref="M277:O277"/>
    <mergeCell ref="Q277:S277"/>
    <mergeCell ref="X277:Y277"/>
    <mergeCell ref="AA277:AC277"/>
    <mergeCell ref="AD277:AE277"/>
    <mergeCell ref="AW279:AW280"/>
    <mergeCell ref="A284:E285"/>
    <mergeCell ref="F284:I285"/>
    <mergeCell ref="J284:L285"/>
    <mergeCell ref="M284:O284"/>
    <mergeCell ref="P284:P286"/>
    <mergeCell ref="Q284:S284"/>
    <mergeCell ref="T284:T286"/>
    <mergeCell ref="U284:W285"/>
    <mergeCell ref="X284:Y284"/>
    <mergeCell ref="Z284:Z286"/>
    <mergeCell ref="AA284:AE284"/>
    <mergeCell ref="AF284:AF286"/>
    <mergeCell ref="AG284:AI285"/>
    <mergeCell ref="AJ284:AJ286"/>
    <mergeCell ref="M285:O285"/>
    <mergeCell ref="Q285:S285"/>
    <mergeCell ref="X285:Y285"/>
    <mergeCell ref="AA285:AC285"/>
    <mergeCell ref="AD285:AE285"/>
    <mergeCell ref="AW287:AW294"/>
    <mergeCell ref="A298:E299"/>
    <mergeCell ref="F298:I299"/>
    <mergeCell ref="J298:L299"/>
    <mergeCell ref="M298:O298"/>
    <mergeCell ref="P298:P300"/>
    <mergeCell ref="Q298:S298"/>
    <mergeCell ref="T298:T300"/>
    <mergeCell ref="U298:W299"/>
    <mergeCell ref="X298:Y298"/>
    <mergeCell ref="Z298:Z300"/>
    <mergeCell ref="AA298:AE298"/>
    <mergeCell ref="AF298:AF300"/>
    <mergeCell ref="AG298:AI299"/>
    <mergeCell ref="AJ298:AJ300"/>
    <mergeCell ref="M299:O299"/>
    <mergeCell ref="Q299:S299"/>
    <mergeCell ref="X299:Y299"/>
    <mergeCell ref="AA299:AC299"/>
    <mergeCell ref="AD299:AE299"/>
    <mergeCell ref="AW301:AW310"/>
    <mergeCell ref="A314:E315"/>
    <mergeCell ref="F314:I315"/>
    <mergeCell ref="J314:L315"/>
    <mergeCell ref="M314:O314"/>
    <mergeCell ref="P314:P316"/>
    <mergeCell ref="Q314:S314"/>
    <mergeCell ref="T314:T316"/>
    <mergeCell ref="U314:W315"/>
    <mergeCell ref="X314:Y314"/>
    <mergeCell ref="Z314:Z316"/>
    <mergeCell ref="AA314:AE314"/>
    <mergeCell ref="AF314:AF316"/>
    <mergeCell ref="AG314:AI315"/>
    <mergeCell ref="AJ314:AJ316"/>
    <mergeCell ref="M315:O315"/>
    <mergeCell ref="Q315:S315"/>
    <mergeCell ref="X315:Y315"/>
    <mergeCell ref="AA315:AC315"/>
    <mergeCell ref="AD315:AE315"/>
    <mergeCell ref="AW317:AW328"/>
    <mergeCell ref="A332:E333"/>
    <mergeCell ref="F332:I333"/>
    <mergeCell ref="J332:L333"/>
    <mergeCell ref="M332:O332"/>
    <mergeCell ref="P332:P334"/>
    <mergeCell ref="Q332:S332"/>
    <mergeCell ref="T332:T334"/>
    <mergeCell ref="U332:W333"/>
    <mergeCell ref="X332:Y332"/>
    <mergeCell ref="Z332:Z334"/>
    <mergeCell ref="AA332:AE332"/>
    <mergeCell ref="AF332:AF334"/>
    <mergeCell ref="AG332:AI333"/>
    <mergeCell ref="AJ332:AJ334"/>
    <mergeCell ref="M333:O333"/>
    <mergeCell ref="Q333:S333"/>
    <mergeCell ref="X333:Y333"/>
    <mergeCell ref="AA333:AC333"/>
    <mergeCell ref="AD333:AE333"/>
    <mergeCell ref="AW335:AW358"/>
    <mergeCell ref="A372:A373"/>
    <mergeCell ref="B372:B373"/>
    <mergeCell ref="C372:C373"/>
    <mergeCell ref="D372:D373"/>
    <mergeCell ref="G372:G373"/>
    <mergeCell ref="H372:H373"/>
    <mergeCell ref="I372:I373"/>
    <mergeCell ref="J372:J373"/>
    <mergeCell ref="K372:K373"/>
    <mergeCell ref="J363:J364"/>
    <mergeCell ref="K363:K364"/>
    <mergeCell ref="H363:H364"/>
    <mergeCell ref="A363:A364"/>
    <mergeCell ref="B363:B364"/>
    <mergeCell ref="C363:C364"/>
    <mergeCell ref="D363:D364"/>
    <mergeCell ref="G363:G364"/>
    <mergeCell ref="I363:I364"/>
    <mergeCell ref="A362:L362"/>
    <mergeCell ref="L363:L364"/>
    <mergeCell ref="L365:L368"/>
    <mergeCell ref="L372:L373"/>
    <mergeCell ref="X389:Y389"/>
    <mergeCell ref="Z389:Z391"/>
    <mergeCell ref="AA389:AE389"/>
    <mergeCell ref="AF389:AF391"/>
    <mergeCell ref="AG389:AI390"/>
    <mergeCell ref="AJ389:AJ391"/>
    <mergeCell ref="M390:O390"/>
    <mergeCell ref="Q390:S390"/>
    <mergeCell ref="X390:Y390"/>
    <mergeCell ref="AA390:AC390"/>
    <mergeCell ref="AD390:AE390"/>
    <mergeCell ref="J389:L390"/>
    <mergeCell ref="M389:O389"/>
    <mergeCell ref="P389:P391"/>
    <mergeCell ref="Q389:S389"/>
    <mergeCell ref="T389:T391"/>
    <mergeCell ref="U389:W390"/>
    <mergeCell ref="A384:A385"/>
    <mergeCell ref="B384:B385"/>
    <mergeCell ref="C384:C385"/>
    <mergeCell ref="A389:E390"/>
    <mergeCell ref="F389:I390"/>
    <mergeCell ref="K378:K379"/>
    <mergeCell ref="K384:K385"/>
    <mergeCell ref="A371:L371"/>
    <mergeCell ref="A377:K377"/>
    <mergeCell ref="A383:K383"/>
    <mergeCell ref="D384:D385"/>
    <mergeCell ref="G384:G385"/>
    <mergeCell ref="H384:H385"/>
    <mergeCell ref="I384:I385"/>
    <mergeCell ref="A378:A379"/>
    <mergeCell ref="B378:B379"/>
    <mergeCell ref="C378:C379"/>
    <mergeCell ref="D378:D379"/>
    <mergeCell ref="G378:G379"/>
    <mergeCell ref="H378:H379"/>
    <mergeCell ref="I378:I379"/>
    <mergeCell ref="J378:J379"/>
    <mergeCell ref="J384:J385"/>
  </mergeCells>
  <dataValidations count="1">
    <dataValidation allowBlank="1" showInputMessage="1" showErrorMessage="1" sqref="Z1 Q286:S297 T1 P1 AF1 Z294:AB297 Z287:Z293 AA286:AB293 AD286:AD291 AF287:AF293 AE286:AE293 Z298 Z89:Z91 AG89:AI90 Q89:S90 P89:P91 AA89:AE90 T89:T91 U89:Y90 F89:O90 AG391:AI391 AF197:AF204 Z197:Z204 AG196:AI203 U196:Y203 Q196:S203 P197:P204 AA196:AE203 T197:T204 F196:O203 AF207:AF220 Z207:Z220 AG206:AI219 U206:Y219 Q206:S219 P207:P220 F206:O219 AA206:AE219 T207:T220 T233:T267 AF233:AF267 Z233:Z267 AG232:AI266 U232:Y266 Q232:S266 P233:P267 F232:O266 AA232:AE266 T270:T276 AF270:AF276 AA269:AE275 Z270:Z276 AG269:AI275 U269:Y275 Q269:S275 P270:P276 F269:O275 T279:T284 AF279:AF284 AA278:AE283 Z279:Z284 AG278:AI283 U278:Y283 Q278:S283 P279:P284 F278:O283 AC286:AC297 T287:T298 U286:Y297 F286:O297 AG286:AI297 P287:P298 AD294:AF297 M300:O300 Q300:S300 U300:V300 X300:Y300 AG300:AH300 AA300:AB300 AD300:AE300 F300:H300 J300:K300 AF298 Z301:Z314 AC300:AC313 T301:T314 L300:L313 W300:W313 I300:I313 AI300:AI313 AE301:AF313 P301:P314 Q316:S316 AF314 P392:P394 Z335:Z358 Z392:Z394 AC335:AC358 AC392:AC393 AA316:AE316 T335:T358 T392:T394 L335:L358 L392:L393 W335:W358 W392:W393 U316:Y316 I335:I358 I392:I393 F316:O316 AI335:AI358 AI392:AI393 AG316:AI316 AE335:AF358 AE392:AF393 AE317:AF331 AI317:AI331 I317:I331 W317:W331 L317:L331 T317:T332 AC317:AC331 Z317:Z332 P317:P332 P335:P358 Q334:S334 AF332 AA334:AE334 U334:Y334 F334:O334 AG334:AI334 T389 Z389 P389 Q391:S391 AF389 AA391:AE391 U391:Y391 F391:O391 F3:O87 U3:Y87 T4:T87 AA3:AE87 P4:P87 Q3:S87 AG3:AI87 Z4:Z87 AF4:AF87 AF89:AF91 U93:Y193 F93:O193 T94:T194 AA93:AE193 P94:P194 Q93:S193 AG93:AI193 Z94:Z194 F88:AI88 AF94:AF194 AA394:AI394 U394:Y394 Q394:S394 F394:O394 AA222:AE229 F222:O229 P223:P230 Q222:S229 U222:Y229 AG222:AI229 Z223:Z230 AF223:AF230 T223:T230"/>
  </dataValidations>
  <pageMargins left="0.7" right="0.7" top="0.75" bottom="0.75" header="0.3" footer="0.3"/>
  <pageSetup orientation="portrait" horizontalDpi="0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U666"/>
  <sheetViews>
    <sheetView topLeftCell="A380" workbookViewId="0">
      <selection activeCell="E408" sqref="E408:E417"/>
    </sheetView>
  </sheetViews>
  <sheetFormatPr baseColWidth="10" defaultRowHeight="15" x14ac:dyDescent="0.25"/>
  <cols>
    <col min="1" max="1" width="5.7109375" bestFit="1" customWidth="1"/>
    <col min="2" max="2" width="6.28515625" bestFit="1" customWidth="1"/>
    <col min="3" max="3" width="48.7109375" bestFit="1" customWidth="1"/>
    <col min="4" max="4" width="19.7109375" bestFit="1" customWidth="1"/>
    <col min="5" max="5" width="22.140625" bestFit="1" customWidth="1"/>
    <col min="6" max="6" width="27" customWidth="1"/>
    <col min="7" max="7" width="16.42578125" customWidth="1"/>
    <col min="8" max="8" width="44.5703125" customWidth="1"/>
    <col min="9" max="9" width="11.85546875" customWidth="1"/>
    <col min="10" max="10" width="9.28515625" customWidth="1"/>
    <col min="11" max="11" width="14.28515625" customWidth="1"/>
    <col min="12" max="12" width="11.85546875" customWidth="1"/>
    <col min="13" max="13" width="9.28515625" customWidth="1"/>
    <col min="14" max="14" width="14.28515625" customWidth="1"/>
    <col min="15" max="15" width="11.85546875" customWidth="1"/>
    <col min="16" max="16" width="10.28515625" customWidth="1"/>
    <col min="17" max="17" width="14.85546875" customWidth="1"/>
    <col min="18" max="18" width="14.28515625" customWidth="1"/>
    <col min="19" max="19" width="11.85546875" customWidth="1"/>
    <col min="20" max="20" width="10.28515625" customWidth="1"/>
    <col min="21" max="21" width="14.85546875" customWidth="1"/>
    <col min="22" max="22" width="14.28515625" customWidth="1"/>
    <col min="23" max="23" width="11.85546875" customWidth="1"/>
    <col min="24" max="24" width="9.28515625" customWidth="1"/>
    <col min="25" max="25" width="11.85546875" customWidth="1"/>
    <col min="26" max="26" width="10.28515625" customWidth="1"/>
    <col min="27" max="27" width="14.85546875" customWidth="1"/>
    <col min="28" max="28" width="14.28515625" customWidth="1"/>
    <col min="29" max="29" width="11.85546875" customWidth="1"/>
    <col min="30" max="30" width="10.28515625" customWidth="1"/>
    <col min="31" max="31" width="14.28515625" customWidth="1"/>
    <col min="32" max="32" width="10.28515625" customWidth="1"/>
    <col min="33" max="33" width="14.85546875" customWidth="1"/>
    <col min="34" max="34" width="14.28515625" customWidth="1"/>
    <col min="35" max="35" width="11.85546875" customWidth="1"/>
    <col min="36" max="36" width="9.28515625" customWidth="1"/>
    <col min="37" max="37" width="16.42578125" customWidth="1"/>
    <col min="38" max="39" width="17.42578125" customWidth="1"/>
    <col min="40" max="40" width="15" customWidth="1"/>
    <col min="41" max="41" width="15.28515625" bestFit="1" customWidth="1"/>
    <col min="42" max="43" width="12.85546875" bestFit="1" customWidth="1"/>
    <col min="44" max="44" width="14.85546875" bestFit="1" customWidth="1"/>
    <col min="45" max="45" width="12.140625" bestFit="1" customWidth="1"/>
    <col min="46" max="46" width="11.85546875" bestFit="1" customWidth="1"/>
    <col min="47" max="47" width="14.85546875" bestFit="1" customWidth="1"/>
    <col min="48" max="48" width="12.140625" bestFit="1" customWidth="1"/>
    <col min="49" max="50" width="12.85546875" bestFit="1" customWidth="1"/>
    <col min="51" max="51" width="14.85546875" bestFit="1" customWidth="1"/>
    <col min="52" max="52" width="13.28515625" bestFit="1" customWidth="1"/>
    <col min="53" max="53" width="11.85546875" bestFit="1" customWidth="1"/>
    <col min="54" max="54" width="12.85546875" bestFit="1" customWidth="1"/>
    <col min="55" max="55" width="14.85546875" bestFit="1" customWidth="1"/>
    <col min="56" max="56" width="11.85546875" customWidth="1"/>
    <col min="57" max="57" width="12.85546875" bestFit="1" customWidth="1"/>
    <col min="58" max="58" width="14.85546875" bestFit="1" customWidth="1"/>
    <col min="59" max="60" width="11.85546875" bestFit="1" customWidth="1"/>
    <col min="61" max="61" width="14.85546875" bestFit="1" customWidth="1"/>
    <col min="62" max="62" width="12.85546875" customWidth="1"/>
    <col min="63" max="63" width="11.85546875" bestFit="1" customWidth="1"/>
    <col min="64" max="64" width="12.85546875" bestFit="1" customWidth="1"/>
    <col min="65" max="65" width="11.140625" bestFit="1" customWidth="1"/>
    <col min="66" max="66" width="10.28515625" bestFit="1" customWidth="1"/>
    <col min="67" max="67" width="14.85546875" bestFit="1" customWidth="1"/>
    <col min="68" max="68" width="12.140625" bestFit="1" customWidth="1"/>
    <col min="69" max="69" width="11.85546875" bestFit="1" customWidth="1"/>
    <col min="70" max="70" width="14.85546875" bestFit="1" customWidth="1"/>
    <col min="71" max="71" width="22.140625" bestFit="1" customWidth="1"/>
    <col min="73" max="73" width="1.42578125" bestFit="1" customWidth="1"/>
  </cols>
  <sheetData>
    <row r="1" spans="1:73" ht="15.75" customHeight="1" thickBot="1" x14ac:dyDescent="0.3">
      <c r="A1" s="919" t="s">
        <v>0</v>
      </c>
      <c r="B1" s="920"/>
      <c r="C1" s="920"/>
      <c r="D1" s="920"/>
      <c r="E1" s="920"/>
      <c r="F1" s="920"/>
      <c r="G1" s="933" t="s">
        <v>1</v>
      </c>
      <c r="H1" s="934"/>
      <c r="I1" s="934"/>
      <c r="J1" s="935"/>
      <c r="K1" s="982" t="s">
        <v>2</v>
      </c>
      <c r="L1" s="982"/>
      <c r="M1" s="983"/>
      <c r="N1" s="957" t="s">
        <v>3</v>
      </c>
      <c r="O1" s="958"/>
      <c r="P1" s="958"/>
      <c r="Q1" s="951" t="s">
        <v>4</v>
      </c>
      <c r="R1" s="969" t="s">
        <v>5</v>
      </c>
      <c r="S1" s="970"/>
      <c r="T1" s="971"/>
      <c r="U1" s="951" t="s">
        <v>4</v>
      </c>
      <c r="V1" s="972" t="s">
        <v>6</v>
      </c>
      <c r="W1" s="972"/>
      <c r="X1" s="973"/>
      <c r="Y1" s="976" t="s">
        <v>7</v>
      </c>
      <c r="Z1" s="977"/>
      <c r="AA1" s="951" t="s">
        <v>4</v>
      </c>
      <c r="AB1" s="978" t="s">
        <v>8</v>
      </c>
      <c r="AC1" s="979"/>
      <c r="AD1" s="979"/>
      <c r="AE1" s="979"/>
      <c r="AF1" s="980"/>
      <c r="AG1" s="951" t="s">
        <v>4</v>
      </c>
      <c r="AH1" s="953" t="s">
        <v>9</v>
      </c>
      <c r="AI1" s="953"/>
      <c r="AJ1" s="954"/>
      <c r="AK1" s="948" t="s">
        <v>10</v>
      </c>
      <c r="AO1" s="933" t="s">
        <v>1</v>
      </c>
      <c r="AP1" s="934"/>
      <c r="AQ1" s="934"/>
      <c r="AR1" s="935"/>
      <c r="AS1" s="982" t="s">
        <v>2</v>
      </c>
      <c r="AT1" s="982"/>
      <c r="AU1" s="983"/>
      <c r="AV1" s="957" t="s">
        <v>3</v>
      </c>
      <c r="AW1" s="958"/>
      <c r="AX1" s="958"/>
      <c r="AY1" s="951" t="s">
        <v>4</v>
      </c>
      <c r="AZ1" s="969" t="s">
        <v>5</v>
      </c>
      <c r="BA1" s="970"/>
      <c r="BB1" s="971"/>
      <c r="BC1" s="951" t="s">
        <v>4</v>
      </c>
      <c r="BD1" s="972" t="s">
        <v>6</v>
      </c>
      <c r="BE1" s="972"/>
      <c r="BF1" s="973"/>
      <c r="BG1" s="976" t="s">
        <v>7</v>
      </c>
      <c r="BH1" s="977"/>
      <c r="BI1" s="951" t="s">
        <v>4</v>
      </c>
      <c r="BJ1" s="978" t="s">
        <v>8</v>
      </c>
      <c r="BK1" s="979"/>
      <c r="BL1" s="979"/>
      <c r="BM1" s="979"/>
      <c r="BN1" s="980"/>
      <c r="BO1" s="951" t="s">
        <v>4</v>
      </c>
      <c r="BP1" s="953" t="s">
        <v>9</v>
      </c>
      <c r="BQ1" s="953"/>
      <c r="BR1" s="954"/>
      <c r="BS1" s="948" t="s">
        <v>680</v>
      </c>
    </row>
    <row r="2" spans="1:73" ht="15.75" thickBot="1" x14ac:dyDescent="0.3">
      <c r="A2" s="922"/>
      <c r="B2" s="923"/>
      <c r="C2" s="923"/>
      <c r="D2" s="923"/>
      <c r="E2" s="923"/>
      <c r="F2" s="923"/>
      <c r="G2" s="936"/>
      <c r="H2" s="937"/>
      <c r="I2" s="937"/>
      <c r="J2" s="938"/>
      <c r="K2" s="985"/>
      <c r="L2" s="985"/>
      <c r="M2" s="986"/>
      <c r="N2" s="967" t="s">
        <v>12</v>
      </c>
      <c r="O2" s="967"/>
      <c r="P2" s="968"/>
      <c r="Q2" s="952"/>
      <c r="R2" s="970" t="s">
        <v>13</v>
      </c>
      <c r="S2" s="970"/>
      <c r="T2" s="970"/>
      <c r="U2" s="952"/>
      <c r="V2" s="974"/>
      <c r="W2" s="974"/>
      <c r="X2" s="975"/>
      <c r="Y2" s="964" t="s">
        <v>14</v>
      </c>
      <c r="Z2" s="964"/>
      <c r="AA2" s="952"/>
      <c r="AB2" s="950" t="s">
        <v>15</v>
      </c>
      <c r="AC2" s="950"/>
      <c r="AD2" s="965"/>
      <c r="AE2" s="950" t="s">
        <v>16</v>
      </c>
      <c r="AF2" s="950"/>
      <c r="AG2" s="952"/>
      <c r="AH2" s="955"/>
      <c r="AI2" s="955"/>
      <c r="AJ2" s="956"/>
      <c r="AK2" s="949"/>
      <c r="AO2" s="936"/>
      <c r="AP2" s="937"/>
      <c r="AQ2" s="937"/>
      <c r="AR2" s="938"/>
      <c r="AS2" s="985"/>
      <c r="AT2" s="985"/>
      <c r="AU2" s="986"/>
      <c r="AV2" s="967" t="s">
        <v>12</v>
      </c>
      <c r="AW2" s="967"/>
      <c r="AX2" s="968"/>
      <c r="AY2" s="952"/>
      <c r="AZ2" s="970" t="s">
        <v>13</v>
      </c>
      <c r="BA2" s="970"/>
      <c r="BB2" s="970"/>
      <c r="BC2" s="952"/>
      <c r="BD2" s="974"/>
      <c r="BE2" s="974"/>
      <c r="BF2" s="975"/>
      <c r="BG2" s="964" t="s">
        <v>14</v>
      </c>
      <c r="BH2" s="964"/>
      <c r="BI2" s="952"/>
      <c r="BJ2" s="950" t="s">
        <v>15</v>
      </c>
      <c r="BK2" s="950"/>
      <c r="BL2" s="965"/>
      <c r="BM2" s="950" t="s">
        <v>16</v>
      </c>
      <c r="BN2" s="950"/>
      <c r="BO2" s="952"/>
      <c r="BP2" s="955"/>
      <c r="BQ2" s="955"/>
      <c r="BR2" s="956"/>
      <c r="BS2" s="949"/>
    </row>
    <row r="3" spans="1:73" ht="45.75" thickBot="1" x14ac:dyDescent="0.3">
      <c r="A3" s="310" t="s">
        <v>681</v>
      </c>
      <c r="B3" s="237" t="s">
        <v>17</v>
      </c>
      <c r="C3" s="238" t="s">
        <v>18</v>
      </c>
      <c r="D3" s="238" t="s">
        <v>19</v>
      </c>
      <c r="E3" s="238" t="s">
        <v>20</v>
      </c>
      <c r="F3" s="239" t="s">
        <v>21</v>
      </c>
      <c r="G3" s="311" t="s">
        <v>23</v>
      </c>
      <c r="H3" s="312" t="s">
        <v>24</v>
      </c>
      <c r="I3" s="313" t="s">
        <v>25</v>
      </c>
      <c r="J3" s="314" t="s">
        <v>4</v>
      </c>
      <c r="K3" s="312" t="s">
        <v>23</v>
      </c>
      <c r="L3" s="313" t="s">
        <v>25</v>
      </c>
      <c r="M3" s="314" t="s">
        <v>4</v>
      </c>
      <c r="N3" s="315" t="s">
        <v>23</v>
      </c>
      <c r="O3" s="315" t="s">
        <v>25</v>
      </c>
      <c r="P3" s="316" t="s">
        <v>26</v>
      </c>
      <c r="Q3" s="952"/>
      <c r="R3" s="315" t="s">
        <v>23</v>
      </c>
      <c r="S3" s="315" t="s">
        <v>25</v>
      </c>
      <c r="T3" s="316" t="s">
        <v>26</v>
      </c>
      <c r="U3" s="952"/>
      <c r="V3" s="312" t="s">
        <v>23</v>
      </c>
      <c r="W3" s="313" t="s">
        <v>25</v>
      </c>
      <c r="X3" s="314" t="s">
        <v>4</v>
      </c>
      <c r="Y3" s="317" t="s">
        <v>25</v>
      </c>
      <c r="Z3" s="318" t="s">
        <v>26</v>
      </c>
      <c r="AA3" s="952"/>
      <c r="AB3" s="312" t="s">
        <v>23</v>
      </c>
      <c r="AC3" s="312" t="s">
        <v>25</v>
      </c>
      <c r="AD3" s="312" t="s">
        <v>26</v>
      </c>
      <c r="AE3" s="312" t="s">
        <v>23</v>
      </c>
      <c r="AF3" s="313" t="s">
        <v>26</v>
      </c>
      <c r="AG3" s="1011"/>
      <c r="AH3" s="312" t="s">
        <v>23</v>
      </c>
      <c r="AI3" s="313" t="s">
        <v>25</v>
      </c>
      <c r="AJ3" s="314" t="s">
        <v>4</v>
      </c>
      <c r="AK3" s="949"/>
      <c r="AL3" s="567" t="s">
        <v>675</v>
      </c>
      <c r="AM3" s="319" t="s">
        <v>676</v>
      </c>
      <c r="AN3" s="319" t="s">
        <v>677</v>
      </c>
      <c r="AO3" s="393" t="s">
        <v>23</v>
      </c>
      <c r="AP3" s="317" t="s">
        <v>24</v>
      </c>
      <c r="AQ3" s="318" t="s">
        <v>25</v>
      </c>
      <c r="AR3" s="314" t="s">
        <v>4</v>
      </c>
      <c r="AS3" s="312" t="s">
        <v>23</v>
      </c>
      <c r="AT3" s="313" t="s">
        <v>25</v>
      </c>
      <c r="AU3" s="314" t="s">
        <v>4</v>
      </c>
      <c r="AV3" s="315" t="s">
        <v>23</v>
      </c>
      <c r="AW3" s="315" t="s">
        <v>25</v>
      </c>
      <c r="AX3" s="316" t="s">
        <v>26</v>
      </c>
      <c r="AY3" s="952"/>
      <c r="AZ3" s="315" t="s">
        <v>23</v>
      </c>
      <c r="BA3" s="315" t="s">
        <v>25</v>
      </c>
      <c r="BB3" s="316" t="s">
        <v>26</v>
      </c>
      <c r="BC3" s="952"/>
      <c r="BD3" s="312" t="s">
        <v>23</v>
      </c>
      <c r="BE3" s="313" t="s">
        <v>25</v>
      </c>
      <c r="BF3" s="314" t="s">
        <v>4</v>
      </c>
      <c r="BG3" s="317" t="s">
        <v>25</v>
      </c>
      <c r="BH3" s="318" t="s">
        <v>26</v>
      </c>
      <c r="BI3" s="952"/>
      <c r="BJ3" s="317" t="s">
        <v>23</v>
      </c>
      <c r="BK3" s="317" t="s">
        <v>25</v>
      </c>
      <c r="BL3" s="317" t="s">
        <v>26</v>
      </c>
      <c r="BM3" s="317" t="s">
        <v>23</v>
      </c>
      <c r="BN3" s="318" t="s">
        <v>26</v>
      </c>
      <c r="BO3" s="1011"/>
      <c r="BP3" s="312" t="s">
        <v>23</v>
      </c>
      <c r="BQ3" s="313" t="s">
        <v>25</v>
      </c>
      <c r="BR3" s="314" t="s">
        <v>4</v>
      </c>
      <c r="BS3" s="949"/>
    </row>
    <row r="4" spans="1:73" ht="24" x14ac:dyDescent="0.25">
      <c r="A4" s="1053">
        <v>1</v>
      </c>
      <c r="B4" s="320">
        <v>1</v>
      </c>
      <c r="C4" s="255" t="s">
        <v>27</v>
      </c>
      <c r="D4" s="256" t="s">
        <v>28</v>
      </c>
      <c r="E4" s="256" t="s">
        <v>29</v>
      </c>
      <c r="F4" s="257" t="s">
        <v>30</v>
      </c>
      <c r="G4" s="321"/>
      <c r="H4" s="322"/>
      <c r="I4" s="323"/>
      <c r="J4" s="324">
        <f>SUM(G4:I4)</f>
        <v>0</v>
      </c>
      <c r="K4" s="325"/>
      <c r="L4" s="323"/>
      <c r="M4" s="326">
        <f>SUM(K4:L4)</f>
        <v>0</v>
      </c>
      <c r="N4" s="327"/>
      <c r="O4" s="328">
        <v>1</v>
      </c>
      <c r="P4" s="328">
        <f>SUM(N4:O4)</f>
        <v>1</v>
      </c>
      <c r="Q4" s="329">
        <f>SUM(N4:O4)</f>
        <v>1</v>
      </c>
      <c r="R4" s="327"/>
      <c r="S4" s="328"/>
      <c r="T4" s="330"/>
      <c r="U4" s="331">
        <f>SUM(R4:S4)</f>
        <v>0</v>
      </c>
      <c r="V4" s="325"/>
      <c r="W4" s="323"/>
      <c r="X4" s="324">
        <f>SUM(V4:W4)</f>
        <v>0</v>
      </c>
      <c r="Y4" s="327"/>
      <c r="Z4" s="332"/>
      <c r="AA4" s="333">
        <f>Z4</f>
        <v>0</v>
      </c>
      <c r="AB4" s="321"/>
      <c r="AC4" s="322"/>
      <c r="AD4" s="334"/>
      <c r="AE4" s="325"/>
      <c r="AF4" s="334"/>
      <c r="AG4" s="324">
        <f>AD4+AF4</f>
        <v>0</v>
      </c>
      <c r="AH4" s="325"/>
      <c r="AI4" s="334"/>
      <c r="AJ4" s="326">
        <f>SUM(AH4:AI4)</f>
        <v>0</v>
      </c>
      <c r="AK4" s="568">
        <f>AJ4+AG4+AA4+X4+U4+Q4+M4+J4</f>
        <v>1</v>
      </c>
      <c r="AL4" s="337">
        <v>1383286</v>
      </c>
      <c r="AM4" s="338">
        <f t="shared" ref="AM4:AM67" si="0">AL4*AK4</f>
        <v>1383286</v>
      </c>
      <c r="AN4" s="1008">
        <f>SUM(AM4:AM88)</f>
        <v>326488289</v>
      </c>
      <c r="AO4" s="569">
        <f t="shared" ref="AO4:AO67" si="1">AL4*G4</f>
        <v>0</v>
      </c>
      <c r="AP4" s="570">
        <f t="shared" ref="AP4:AP67" si="2">AL4*H4</f>
        <v>0</v>
      </c>
      <c r="AQ4" s="571">
        <f t="shared" ref="AQ4:AQ67" si="3">AL4*I4</f>
        <v>0</v>
      </c>
      <c r="AR4" s="572">
        <f>SUM(AO4:AQ4)</f>
        <v>0</v>
      </c>
      <c r="AS4" s="573">
        <f t="shared" ref="AS4:AS67" si="4">AL4*K4</f>
        <v>0</v>
      </c>
      <c r="AT4" s="574">
        <f t="shared" ref="AT4:AT67" si="5">AL4*L4</f>
        <v>0</v>
      </c>
      <c r="AU4" s="575">
        <f>SUM(AS4:AT4)</f>
        <v>0</v>
      </c>
      <c r="AV4" s="569">
        <f t="shared" ref="AV4:AV67" si="6">AL4*N4</f>
        <v>0</v>
      </c>
      <c r="AW4" s="570">
        <f t="shared" ref="AW4:AW67" si="7">AL4*O4</f>
        <v>1383286</v>
      </c>
      <c r="AX4" s="576">
        <f>SUM(AV4:AW4)</f>
        <v>1383286</v>
      </c>
      <c r="AY4" s="577">
        <f>SUM(AV4:AW4)</f>
        <v>1383286</v>
      </c>
      <c r="AZ4" s="569">
        <f t="shared" ref="AZ4:AZ67" si="8">AL4*R4</f>
        <v>0</v>
      </c>
      <c r="BA4" s="570">
        <f t="shared" ref="BA4:BA67" si="9">AL4*S4</f>
        <v>0</v>
      </c>
      <c r="BB4" s="576"/>
      <c r="BC4" s="578">
        <f>SUM(AZ4:BA4)</f>
        <v>0</v>
      </c>
      <c r="BD4" s="573">
        <f t="shared" ref="BD4:BD67" si="10">AL4*V4</f>
        <v>0</v>
      </c>
      <c r="BE4" s="574">
        <f t="shared" ref="BE4:BE67" si="11">AL4*W4</f>
        <v>0</v>
      </c>
      <c r="BF4" s="572">
        <f>SUM(BD4:BE4)</f>
        <v>0</v>
      </c>
      <c r="BG4" s="569">
        <f t="shared" ref="BG4:BG67" si="12">AL4*Y4</f>
        <v>0</v>
      </c>
      <c r="BH4" s="579"/>
      <c r="BI4" s="580">
        <f>BH4</f>
        <v>0</v>
      </c>
      <c r="BJ4" s="581">
        <f t="shared" ref="BJ4:BJ67" si="13">AL4*AB4</f>
        <v>0</v>
      </c>
      <c r="BK4" s="570">
        <f t="shared" ref="BK4:BK67" si="14">AL4*AC4</f>
        <v>0</v>
      </c>
      <c r="BL4" s="582"/>
      <c r="BM4" s="573">
        <f t="shared" ref="BM4:BM67" si="15">AL4*AE4</f>
        <v>0</v>
      </c>
      <c r="BN4" s="583"/>
      <c r="BO4" s="572">
        <f>BL4+BN4</f>
        <v>0</v>
      </c>
      <c r="BP4" s="573">
        <f t="shared" ref="BP4:BP67" si="16">AL4*AH4</f>
        <v>0</v>
      </c>
      <c r="BQ4" s="574">
        <f t="shared" ref="BQ4:BQ67" si="17">AL4*AI4</f>
        <v>0</v>
      </c>
      <c r="BR4" s="575">
        <f>SUM(BP4:BQ4)</f>
        <v>0</v>
      </c>
      <c r="BS4" s="584">
        <f>BR4+BO4+BI4+BF4+BC4+AY4+AU4+AR4</f>
        <v>1383286</v>
      </c>
    </row>
    <row r="5" spans="1:73" ht="24" x14ac:dyDescent="0.25">
      <c r="A5" s="1054"/>
      <c r="B5" s="339">
        <v>2</v>
      </c>
      <c r="C5" s="228" t="s">
        <v>32</v>
      </c>
      <c r="D5" s="213" t="s">
        <v>33</v>
      </c>
      <c r="E5" s="213" t="s">
        <v>34</v>
      </c>
      <c r="F5" s="216" t="s">
        <v>30</v>
      </c>
      <c r="G5" s="340"/>
      <c r="H5" s="341"/>
      <c r="I5" s="342">
        <v>1</v>
      </c>
      <c r="J5" s="343">
        <f>SUM(G5:I5)</f>
        <v>1</v>
      </c>
      <c r="K5" s="344"/>
      <c r="L5" s="342"/>
      <c r="M5" s="345">
        <f t="shared" ref="M5:M68" si="18">SUM(K5:L5)</f>
        <v>0</v>
      </c>
      <c r="N5" s="346"/>
      <c r="O5" s="347">
        <v>1</v>
      </c>
      <c r="P5" s="347">
        <f>SUM(N5:O5)</f>
        <v>1</v>
      </c>
      <c r="Q5" s="348">
        <f t="shared" ref="Q5:Q68" si="19">SUM(N5:O5)</f>
        <v>1</v>
      </c>
      <c r="R5" s="346"/>
      <c r="S5" s="347"/>
      <c r="T5" s="349"/>
      <c r="U5" s="350">
        <f t="shared" ref="U5:U68" si="20">SUM(R5:S5)</f>
        <v>0</v>
      </c>
      <c r="V5" s="351"/>
      <c r="W5" s="352"/>
      <c r="X5" s="353">
        <f t="shared" ref="X5:X68" si="21">SUM(V5:W5)</f>
        <v>0</v>
      </c>
      <c r="Y5" s="346"/>
      <c r="Z5" s="354"/>
      <c r="AA5" s="355">
        <f t="shared" ref="AA5:AA68" si="22">Z5</f>
        <v>0</v>
      </c>
      <c r="AB5" s="340"/>
      <c r="AC5" s="341"/>
      <c r="AD5" s="356"/>
      <c r="AE5" s="344"/>
      <c r="AF5" s="356"/>
      <c r="AG5" s="353">
        <f t="shared" ref="AG5:AG68" si="23">AD5+AF5</f>
        <v>0</v>
      </c>
      <c r="AH5" s="344"/>
      <c r="AI5" s="357"/>
      <c r="AJ5" s="345">
        <f t="shared" ref="AJ5:AJ68" si="24">SUM(AH5:AI5)</f>
        <v>0</v>
      </c>
      <c r="AK5" s="585">
        <f t="shared" ref="AK5:AK68" si="25">AJ5+AG5+AA5+X5+U5+Q5+M5+J5</f>
        <v>2</v>
      </c>
      <c r="AL5" s="360">
        <v>971678</v>
      </c>
      <c r="AM5" s="361">
        <f t="shared" si="0"/>
        <v>1943356</v>
      </c>
      <c r="AN5" s="1009"/>
      <c r="AO5" s="586">
        <f t="shared" si="1"/>
        <v>0</v>
      </c>
      <c r="AP5" s="587">
        <f t="shared" si="2"/>
        <v>0</v>
      </c>
      <c r="AQ5" s="588">
        <f t="shared" si="3"/>
        <v>971678</v>
      </c>
      <c r="AR5" s="589">
        <f>SUM(AO5:AQ5)</f>
        <v>971678</v>
      </c>
      <c r="AS5" s="590">
        <f t="shared" si="4"/>
        <v>0</v>
      </c>
      <c r="AT5" s="591">
        <f t="shared" si="5"/>
        <v>0</v>
      </c>
      <c r="AU5" s="592">
        <f t="shared" ref="AU5:AU68" si="26">SUM(AS5:AT5)</f>
        <v>0</v>
      </c>
      <c r="AV5" s="586">
        <f t="shared" si="6"/>
        <v>0</v>
      </c>
      <c r="AW5" s="587">
        <f t="shared" si="7"/>
        <v>971678</v>
      </c>
      <c r="AX5" s="593">
        <f>SUM(AV5:AW5)</f>
        <v>971678</v>
      </c>
      <c r="AY5" s="594">
        <f t="shared" ref="AY5:AY68" si="27">SUM(AV5:AW5)</f>
        <v>971678</v>
      </c>
      <c r="AZ5" s="586">
        <f t="shared" si="8"/>
        <v>0</v>
      </c>
      <c r="BA5" s="587">
        <f t="shared" si="9"/>
        <v>0</v>
      </c>
      <c r="BB5" s="593"/>
      <c r="BC5" s="595">
        <f t="shared" ref="BC5:BC68" si="28">SUM(AZ5:BA5)</f>
        <v>0</v>
      </c>
      <c r="BD5" s="596">
        <f t="shared" si="10"/>
        <v>0</v>
      </c>
      <c r="BE5" s="597">
        <f t="shared" si="11"/>
        <v>0</v>
      </c>
      <c r="BF5" s="598">
        <f t="shared" ref="BF5:BF68" si="29">SUM(BD5:BE5)</f>
        <v>0</v>
      </c>
      <c r="BG5" s="586">
        <f t="shared" si="12"/>
        <v>0</v>
      </c>
      <c r="BH5" s="599"/>
      <c r="BI5" s="600">
        <f t="shared" ref="BI5:BI68" si="30">BH5</f>
        <v>0</v>
      </c>
      <c r="BJ5" s="601">
        <f t="shared" si="13"/>
        <v>0</v>
      </c>
      <c r="BK5" s="587">
        <f t="shared" si="14"/>
        <v>0</v>
      </c>
      <c r="BL5" s="602"/>
      <c r="BM5" s="590">
        <f t="shared" si="15"/>
        <v>0</v>
      </c>
      <c r="BN5" s="603"/>
      <c r="BO5" s="598">
        <f t="shared" ref="BO5:BO68" si="31">BL5+BN5</f>
        <v>0</v>
      </c>
      <c r="BP5" s="590">
        <f t="shared" si="16"/>
        <v>0</v>
      </c>
      <c r="BQ5" s="591">
        <f t="shared" si="17"/>
        <v>0</v>
      </c>
      <c r="BR5" s="592">
        <f t="shared" ref="BR5:BR68" si="32">SUM(BP5:BQ5)</f>
        <v>0</v>
      </c>
      <c r="BS5" s="604">
        <f t="shared" ref="BS5:BS68" si="33">BR5+BO5+BI5+BF5+BC5+AY5+AU5+AR5</f>
        <v>1943356</v>
      </c>
    </row>
    <row r="6" spans="1:73" ht="24" x14ac:dyDescent="0.25">
      <c r="A6" s="1054"/>
      <c r="B6" s="339">
        <v>3</v>
      </c>
      <c r="C6" s="228" t="s">
        <v>35</v>
      </c>
      <c r="D6" s="213" t="s">
        <v>36</v>
      </c>
      <c r="E6" s="213" t="s">
        <v>37</v>
      </c>
      <c r="F6" s="217" t="s">
        <v>38</v>
      </c>
      <c r="G6" s="340"/>
      <c r="H6" s="341"/>
      <c r="I6" s="342">
        <v>1</v>
      </c>
      <c r="J6" s="343">
        <f t="shared" ref="J6:J69" si="34">SUM(G6:I6)</f>
        <v>1</v>
      </c>
      <c r="K6" s="344"/>
      <c r="L6" s="342"/>
      <c r="M6" s="345">
        <f t="shared" si="18"/>
        <v>0</v>
      </c>
      <c r="N6" s="346"/>
      <c r="O6" s="347"/>
      <c r="P6" s="347"/>
      <c r="Q6" s="348">
        <f t="shared" si="19"/>
        <v>0</v>
      </c>
      <c r="R6" s="346"/>
      <c r="S6" s="347"/>
      <c r="T6" s="349"/>
      <c r="U6" s="350">
        <f t="shared" si="20"/>
        <v>0</v>
      </c>
      <c r="V6" s="351"/>
      <c r="W6" s="352"/>
      <c r="X6" s="353">
        <f t="shared" si="21"/>
        <v>0</v>
      </c>
      <c r="Y6" s="346"/>
      <c r="Z6" s="354"/>
      <c r="AA6" s="355">
        <f t="shared" si="22"/>
        <v>0</v>
      </c>
      <c r="AB6" s="340"/>
      <c r="AC6" s="341"/>
      <c r="AD6" s="356"/>
      <c r="AE6" s="344"/>
      <c r="AF6" s="356"/>
      <c r="AG6" s="353">
        <f t="shared" si="23"/>
        <v>0</v>
      </c>
      <c r="AH6" s="344"/>
      <c r="AI6" s="357">
        <v>1</v>
      </c>
      <c r="AJ6" s="345">
        <f t="shared" si="24"/>
        <v>1</v>
      </c>
      <c r="AK6" s="585">
        <f t="shared" si="25"/>
        <v>2</v>
      </c>
      <c r="AL6" s="362">
        <v>343262</v>
      </c>
      <c r="AM6" s="361">
        <f t="shared" si="0"/>
        <v>686524</v>
      </c>
      <c r="AN6" s="1009"/>
      <c r="AO6" s="586">
        <f t="shared" si="1"/>
        <v>0</v>
      </c>
      <c r="AP6" s="587">
        <f t="shared" si="2"/>
        <v>0</v>
      </c>
      <c r="AQ6" s="588">
        <f t="shared" si="3"/>
        <v>343262</v>
      </c>
      <c r="AR6" s="589">
        <f t="shared" ref="AR6:AR69" si="35">SUM(AO6:AQ6)</f>
        <v>343262</v>
      </c>
      <c r="AS6" s="590">
        <f t="shared" si="4"/>
        <v>0</v>
      </c>
      <c r="AT6" s="591">
        <f t="shared" si="5"/>
        <v>0</v>
      </c>
      <c r="AU6" s="592">
        <f t="shared" si="26"/>
        <v>0</v>
      </c>
      <c r="AV6" s="586">
        <f t="shared" si="6"/>
        <v>0</v>
      </c>
      <c r="AW6" s="587">
        <f t="shared" si="7"/>
        <v>0</v>
      </c>
      <c r="AX6" s="593"/>
      <c r="AY6" s="594">
        <f t="shared" si="27"/>
        <v>0</v>
      </c>
      <c r="AZ6" s="586">
        <f t="shared" si="8"/>
        <v>0</v>
      </c>
      <c r="BA6" s="587">
        <f t="shared" si="9"/>
        <v>0</v>
      </c>
      <c r="BB6" s="593"/>
      <c r="BC6" s="595">
        <f t="shared" si="28"/>
        <v>0</v>
      </c>
      <c r="BD6" s="596">
        <f t="shared" si="10"/>
        <v>0</v>
      </c>
      <c r="BE6" s="597">
        <f t="shared" si="11"/>
        <v>0</v>
      </c>
      <c r="BF6" s="598">
        <f t="shared" si="29"/>
        <v>0</v>
      </c>
      <c r="BG6" s="586">
        <f t="shared" si="12"/>
        <v>0</v>
      </c>
      <c r="BH6" s="599"/>
      <c r="BI6" s="600">
        <f t="shared" si="30"/>
        <v>0</v>
      </c>
      <c r="BJ6" s="601">
        <f t="shared" si="13"/>
        <v>0</v>
      </c>
      <c r="BK6" s="587">
        <f t="shared" si="14"/>
        <v>0</v>
      </c>
      <c r="BL6" s="602"/>
      <c r="BM6" s="590">
        <f t="shared" si="15"/>
        <v>0</v>
      </c>
      <c r="BN6" s="603"/>
      <c r="BO6" s="598">
        <f t="shared" si="31"/>
        <v>0</v>
      </c>
      <c r="BP6" s="590">
        <f t="shared" si="16"/>
        <v>0</v>
      </c>
      <c r="BQ6" s="591">
        <f t="shared" si="17"/>
        <v>343262</v>
      </c>
      <c r="BR6" s="592">
        <f t="shared" si="32"/>
        <v>343262</v>
      </c>
      <c r="BS6" s="604">
        <f t="shared" si="33"/>
        <v>686524</v>
      </c>
      <c r="BU6" t="s">
        <v>682</v>
      </c>
    </row>
    <row r="7" spans="1:73" ht="24" x14ac:dyDescent="0.25">
      <c r="A7" s="1054"/>
      <c r="B7" s="363">
        <v>4</v>
      </c>
      <c r="C7" s="228" t="s">
        <v>39</v>
      </c>
      <c r="D7" s="213" t="s">
        <v>40</v>
      </c>
      <c r="E7" s="213" t="s">
        <v>41</v>
      </c>
      <c r="F7" s="217" t="s">
        <v>38</v>
      </c>
      <c r="G7" s="340"/>
      <c r="H7" s="341"/>
      <c r="I7" s="342">
        <v>1</v>
      </c>
      <c r="J7" s="343">
        <f t="shared" si="34"/>
        <v>1</v>
      </c>
      <c r="K7" s="344"/>
      <c r="L7" s="342"/>
      <c r="M7" s="345">
        <f t="shared" si="18"/>
        <v>0</v>
      </c>
      <c r="N7" s="346"/>
      <c r="O7" s="347">
        <v>1</v>
      </c>
      <c r="P7" s="347">
        <f t="shared" ref="P7:P13" si="36">SUM(N7:O7)</f>
        <v>1</v>
      </c>
      <c r="Q7" s="348">
        <f t="shared" si="19"/>
        <v>1</v>
      </c>
      <c r="R7" s="346"/>
      <c r="S7" s="347">
        <v>2</v>
      </c>
      <c r="T7" s="349">
        <f>SUM(R7:S7)</f>
        <v>2</v>
      </c>
      <c r="U7" s="350">
        <f t="shared" si="20"/>
        <v>2</v>
      </c>
      <c r="V7" s="351"/>
      <c r="W7" s="352"/>
      <c r="X7" s="353">
        <f t="shared" si="21"/>
        <v>0</v>
      </c>
      <c r="Y7" s="346"/>
      <c r="Z7" s="354"/>
      <c r="AA7" s="355">
        <f t="shared" si="22"/>
        <v>0</v>
      </c>
      <c r="AB7" s="340"/>
      <c r="AC7" s="341"/>
      <c r="AD7" s="356"/>
      <c r="AE7" s="344"/>
      <c r="AF7" s="356"/>
      <c r="AG7" s="353">
        <f t="shared" si="23"/>
        <v>0</v>
      </c>
      <c r="AH7" s="344"/>
      <c r="AI7" s="357"/>
      <c r="AJ7" s="345">
        <f t="shared" si="24"/>
        <v>0</v>
      </c>
      <c r="AK7" s="585">
        <f t="shared" si="25"/>
        <v>4</v>
      </c>
      <c r="AL7" s="362">
        <v>2242251</v>
      </c>
      <c r="AM7" s="361">
        <f t="shared" si="0"/>
        <v>8969004</v>
      </c>
      <c r="AN7" s="1009"/>
      <c r="AO7" s="586">
        <f t="shared" si="1"/>
        <v>0</v>
      </c>
      <c r="AP7" s="587">
        <f t="shared" si="2"/>
        <v>0</v>
      </c>
      <c r="AQ7" s="588">
        <f t="shared" si="3"/>
        <v>2242251</v>
      </c>
      <c r="AR7" s="589">
        <f t="shared" si="35"/>
        <v>2242251</v>
      </c>
      <c r="AS7" s="590">
        <f t="shared" si="4"/>
        <v>0</v>
      </c>
      <c r="AT7" s="591">
        <f t="shared" si="5"/>
        <v>0</v>
      </c>
      <c r="AU7" s="592">
        <f t="shared" si="26"/>
        <v>0</v>
      </c>
      <c r="AV7" s="586">
        <f t="shared" si="6"/>
        <v>0</v>
      </c>
      <c r="AW7" s="587">
        <f t="shared" si="7"/>
        <v>2242251</v>
      </c>
      <c r="AX7" s="593">
        <f t="shared" ref="AX7:AX13" si="37">SUM(AV7:AW7)</f>
        <v>2242251</v>
      </c>
      <c r="AY7" s="594">
        <f t="shared" si="27"/>
        <v>2242251</v>
      </c>
      <c r="AZ7" s="586">
        <f t="shared" si="8"/>
        <v>0</v>
      </c>
      <c r="BA7" s="587">
        <f t="shared" si="9"/>
        <v>4484502</v>
      </c>
      <c r="BB7" s="593">
        <f>SUM(AZ7:BA7)</f>
        <v>4484502</v>
      </c>
      <c r="BC7" s="595">
        <f t="shared" si="28"/>
        <v>4484502</v>
      </c>
      <c r="BD7" s="596">
        <f t="shared" si="10"/>
        <v>0</v>
      </c>
      <c r="BE7" s="597">
        <f t="shared" si="11"/>
        <v>0</v>
      </c>
      <c r="BF7" s="598">
        <f t="shared" si="29"/>
        <v>0</v>
      </c>
      <c r="BG7" s="586">
        <f t="shared" si="12"/>
        <v>0</v>
      </c>
      <c r="BH7" s="599"/>
      <c r="BI7" s="600">
        <f t="shared" si="30"/>
        <v>0</v>
      </c>
      <c r="BJ7" s="601">
        <f t="shared" si="13"/>
        <v>0</v>
      </c>
      <c r="BK7" s="587">
        <f t="shared" si="14"/>
        <v>0</v>
      </c>
      <c r="BL7" s="602"/>
      <c r="BM7" s="590">
        <f t="shared" si="15"/>
        <v>0</v>
      </c>
      <c r="BN7" s="603"/>
      <c r="BO7" s="598">
        <f t="shared" si="31"/>
        <v>0</v>
      </c>
      <c r="BP7" s="590">
        <f t="shared" si="16"/>
        <v>0</v>
      </c>
      <c r="BQ7" s="591">
        <f t="shared" si="17"/>
        <v>0</v>
      </c>
      <c r="BR7" s="592">
        <f t="shared" si="32"/>
        <v>0</v>
      </c>
      <c r="BS7" s="604">
        <f t="shared" si="33"/>
        <v>8969004</v>
      </c>
    </row>
    <row r="8" spans="1:73" ht="24" x14ac:dyDescent="0.25">
      <c r="A8" s="1054"/>
      <c r="B8" s="339">
        <v>5</v>
      </c>
      <c r="C8" s="228" t="s">
        <v>42</v>
      </c>
      <c r="D8" s="213" t="s">
        <v>43</v>
      </c>
      <c r="E8" s="213" t="s">
        <v>44</v>
      </c>
      <c r="F8" s="217" t="s">
        <v>30</v>
      </c>
      <c r="G8" s="340"/>
      <c r="H8" s="341"/>
      <c r="I8" s="342">
        <v>1</v>
      </c>
      <c r="J8" s="343">
        <f t="shared" si="34"/>
        <v>1</v>
      </c>
      <c r="K8" s="344"/>
      <c r="L8" s="342"/>
      <c r="M8" s="345">
        <f t="shared" si="18"/>
        <v>0</v>
      </c>
      <c r="N8" s="346"/>
      <c r="O8" s="347">
        <v>2</v>
      </c>
      <c r="P8" s="347">
        <f t="shared" si="36"/>
        <v>2</v>
      </c>
      <c r="Q8" s="348">
        <f t="shared" si="19"/>
        <v>2</v>
      </c>
      <c r="R8" s="346"/>
      <c r="S8" s="347"/>
      <c r="T8" s="349"/>
      <c r="U8" s="350">
        <f t="shared" si="20"/>
        <v>0</v>
      </c>
      <c r="V8" s="351"/>
      <c r="W8" s="352"/>
      <c r="X8" s="353">
        <f t="shared" si="21"/>
        <v>0</v>
      </c>
      <c r="Y8" s="346"/>
      <c r="Z8" s="354"/>
      <c r="AA8" s="355">
        <f t="shared" si="22"/>
        <v>0</v>
      </c>
      <c r="AB8" s="340"/>
      <c r="AC8" s="341"/>
      <c r="AD8" s="356"/>
      <c r="AE8" s="344"/>
      <c r="AF8" s="356"/>
      <c r="AG8" s="353">
        <f t="shared" si="23"/>
        <v>0</v>
      </c>
      <c r="AH8" s="344"/>
      <c r="AI8" s="357"/>
      <c r="AJ8" s="345">
        <f t="shared" si="24"/>
        <v>0</v>
      </c>
      <c r="AK8" s="585">
        <f t="shared" si="25"/>
        <v>3</v>
      </c>
      <c r="AL8" s="360">
        <v>789078</v>
      </c>
      <c r="AM8" s="361">
        <f t="shared" si="0"/>
        <v>2367234</v>
      </c>
      <c r="AN8" s="1009"/>
      <c r="AO8" s="586">
        <f t="shared" si="1"/>
        <v>0</v>
      </c>
      <c r="AP8" s="587">
        <f t="shared" si="2"/>
        <v>0</v>
      </c>
      <c r="AQ8" s="588">
        <f t="shared" si="3"/>
        <v>789078</v>
      </c>
      <c r="AR8" s="589">
        <f t="shared" si="35"/>
        <v>789078</v>
      </c>
      <c r="AS8" s="590">
        <f t="shared" si="4"/>
        <v>0</v>
      </c>
      <c r="AT8" s="591">
        <f t="shared" si="5"/>
        <v>0</v>
      </c>
      <c r="AU8" s="592">
        <f t="shared" si="26"/>
        <v>0</v>
      </c>
      <c r="AV8" s="586">
        <f t="shared" si="6"/>
        <v>0</v>
      </c>
      <c r="AW8" s="587">
        <f t="shared" si="7"/>
        <v>1578156</v>
      </c>
      <c r="AX8" s="593">
        <f t="shared" si="37"/>
        <v>1578156</v>
      </c>
      <c r="AY8" s="594">
        <f t="shared" si="27"/>
        <v>1578156</v>
      </c>
      <c r="AZ8" s="586">
        <f t="shared" si="8"/>
        <v>0</v>
      </c>
      <c r="BA8" s="587">
        <f t="shared" si="9"/>
        <v>0</v>
      </c>
      <c r="BB8" s="593"/>
      <c r="BC8" s="595">
        <f t="shared" si="28"/>
        <v>0</v>
      </c>
      <c r="BD8" s="596">
        <f t="shared" si="10"/>
        <v>0</v>
      </c>
      <c r="BE8" s="597">
        <f t="shared" si="11"/>
        <v>0</v>
      </c>
      <c r="BF8" s="598">
        <f t="shared" si="29"/>
        <v>0</v>
      </c>
      <c r="BG8" s="586">
        <f t="shared" si="12"/>
        <v>0</v>
      </c>
      <c r="BH8" s="599"/>
      <c r="BI8" s="600">
        <f t="shared" si="30"/>
        <v>0</v>
      </c>
      <c r="BJ8" s="601">
        <f t="shared" si="13"/>
        <v>0</v>
      </c>
      <c r="BK8" s="587">
        <f t="shared" si="14"/>
        <v>0</v>
      </c>
      <c r="BL8" s="602"/>
      <c r="BM8" s="590">
        <f t="shared" si="15"/>
        <v>0</v>
      </c>
      <c r="BN8" s="603"/>
      <c r="BO8" s="598">
        <f t="shared" si="31"/>
        <v>0</v>
      </c>
      <c r="BP8" s="590">
        <f t="shared" si="16"/>
        <v>0</v>
      </c>
      <c r="BQ8" s="591">
        <f t="shared" si="17"/>
        <v>0</v>
      </c>
      <c r="BR8" s="592">
        <f t="shared" si="32"/>
        <v>0</v>
      </c>
      <c r="BS8" s="604">
        <f t="shared" si="33"/>
        <v>2367234</v>
      </c>
    </row>
    <row r="9" spans="1:73" ht="24" x14ac:dyDescent="0.25">
      <c r="A9" s="1054"/>
      <c r="B9" s="339">
        <v>6</v>
      </c>
      <c r="C9" s="228" t="s">
        <v>45</v>
      </c>
      <c r="D9" s="213" t="s">
        <v>46</v>
      </c>
      <c r="E9" s="213" t="s">
        <v>29</v>
      </c>
      <c r="F9" s="217" t="s">
        <v>30</v>
      </c>
      <c r="G9" s="340"/>
      <c r="H9" s="341"/>
      <c r="I9" s="342">
        <v>1</v>
      </c>
      <c r="J9" s="343">
        <f t="shared" si="34"/>
        <v>1</v>
      </c>
      <c r="K9" s="344"/>
      <c r="L9" s="342">
        <v>2</v>
      </c>
      <c r="M9" s="345">
        <f t="shared" si="18"/>
        <v>2</v>
      </c>
      <c r="N9" s="346"/>
      <c r="O9" s="347">
        <v>1</v>
      </c>
      <c r="P9" s="347">
        <f t="shared" si="36"/>
        <v>1</v>
      </c>
      <c r="Q9" s="348">
        <f t="shared" si="19"/>
        <v>1</v>
      </c>
      <c r="R9" s="346"/>
      <c r="S9" s="347">
        <v>3</v>
      </c>
      <c r="T9" s="349">
        <f>SUM(R9:S9)</f>
        <v>3</v>
      </c>
      <c r="U9" s="350">
        <f t="shared" si="20"/>
        <v>3</v>
      </c>
      <c r="V9" s="351"/>
      <c r="W9" s="352">
        <v>1</v>
      </c>
      <c r="X9" s="353">
        <f t="shared" si="21"/>
        <v>1</v>
      </c>
      <c r="Y9" s="346">
        <v>1</v>
      </c>
      <c r="Z9" s="354">
        <f>SUM(Y9:Y9)</f>
        <v>1</v>
      </c>
      <c r="AA9" s="355">
        <f t="shared" si="22"/>
        <v>1</v>
      </c>
      <c r="AB9" s="340"/>
      <c r="AC9" s="341"/>
      <c r="AD9" s="356"/>
      <c r="AE9" s="344"/>
      <c r="AF9" s="356"/>
      <c r="AG9" s="353">
        <f t="shared" si="23"/>
        <v>0</v>
      </c>
      <c r="AH9" s="344"/>
      <c r="AI9" s="357"/>
      <c r="AJ9" s="345">
        <f t="shared" si="24"/>
        <v>0</v>
      </c>
      <c r="AK9" s="585">
        <f t="shared" si="25"/>
        <v>9</v>
      </c>
      <c r="AL9" s="362">
        <v>89385</v>
      </c>
      <c r="AM9" s="361">
        <f t="shared" si="0"/>
        <v>804465</v>
      </c>
      <c r="AN9" s="1009"/>
      <c r="AO9" s="586">
        <f t="shared" si="1"/>
        <v>0</v>
      </c>
      <c r="AP9" s="587">
        <f t="shared" si="2"/>
        <v>0</v>
      </c>
      <c r="AQ9" s="588">
        <f t="shared" si="3"/>
        <v>89385</v>
      </c>
      <c r="AR9" s="589">
        <f t="shared" si="35"/>
        <v>89385</v>
      </c>
      <c r="AS9" s="590">
        <f t="shared" si="4"/>
        <v>0</v>
      </c>
      <c r="AT9" s="591">
        <f t="shared" si="5"/>
        <v>178770</v>
      </c>
      <c r="AU9" s="592">
        <f t="shared" si="26"/>
        <v>178770</v>
      </c>
      <c r="AV9" s="586">
        <f t="shared" si="6"/>
        <v>0</v>
      </c>
      <c r="AW9" s="587">
        <f t="shared" si="7"/>
        <v>89385</v>
      </c>
      <c r="AX9" s="593">
        <f t="shared" si="37"/>
        <v>89385</v>
      </c>
      <c r="AY9" s="594">
        <f t="shared" si="27"/>
        <v>89385</v>
      </c>
      <c r="AZ9" s="586">
        <f t="shared" si="8"/>
        <v>0</v>
      </c>
      <c r="BA9" s="587">
        <f t="shared" si="9"/>
        <v>268155</v>
      </c>
      <c r="BB9" s="593">
        <f>SUM(AZ9:BA9)</f>
        <v>268155</v>
      </c>
      <c r="BC9" s="595">
        <f t="shared" si="28"/>
        <v>268155</v>
      </c>
      <c r="BD9" s="596">
        <f t="shared" si="10"/>
        <v>0</v>
      </c>
      <c r="BE9" s="597">
        <f t="shared" si="11"/>
        <v>89385</v>
      </c>
      <c r="BF9" s="598">
        <f t="shared" si="29"/>
        <v>89385</v>
      </c>
      <c r="BG9" s="586">
        <f t="shared" si="12"/>
        <v>89385</v>
      </c>
      <c r="BH9" s="599">
        <f>SUM(BG9:BG9)</f>
        <v>89385</v>
      </c>
      <c r="BI9" s="600">
        <f t="shared" si="30"/>
        <v>89385</v>
      </c>
      <c r="BJ9" s="601">
        <f t="shared" si="13"/>
        <v>0</v>
      </c>
      <c r="BK9" s="587">
        <f t="shared" si="14"/>
        <v>0</v>
      </c>
      <c r="BL9" s="602"/>
      <c r="BM9" s="590">
        <f t="shared" si="15"/>
        <v>0</v>
      </c>
      <c r="BN9" s="603"/>
      <c r="BO9" s="598">
        <f t="shared" si="31"/>
        <v>0</v>
      </c>
      <c r="BP9" s="590">
        <f t="shared" si="16"/>
        <v>0</v>
      </c>
      <c r="BQ9" s="591">
        <f t="shared" si="17"/>
        <v>0</v>
      </c>
      <c r="BR9" s="592">
        <f t="shared" si="32"/>
        <v>0</v>
      </c>
      <c r="BS9" s="604">
        <f t="shared" si="33"/>
        <v>804465</v>
      </c>
    </row>
    <row r="10" spans="1:73" ht="24" x14ac:dyDescent="0.25">
      <c r="A10" s="1054"/>
      <c r="B10" s="363">
        <v>7</v>
      </c>
      <c r="C10" s="228" t="s">
        <v>47</v>
      </c>
      <c r="D10" s="213" t="s">
        <v>48</v>
      </c>
      <c r="E10" s="213" t="s">
        <v>29</v>
      </c>
      <c r="F10" s="217" t="s">
        <v>30</v>
      </c>
      <c r="G10" s="340"/>
      <c r="H10" s="341"/>
      <c r="I10" s="342">
        <v>1</v>
      </c>
      <c r="J10" s="343">
        <f t="shared" si="34"/>
        <v>1</v>
      </c>
      <c r="K10" s="344"/>
      <c r="L10" s="342"/>
      <c r="M10" s="345">
        <f t="shared" si="18"/>
        <v>0</v>
      </c>
      <c r="N10" s="346"/>
      <c r="O10" s="347">
        <v>1</v>
      </c>
      <c r="P10" s="347">
        <f t="shared" si="36"/>
        <v>1</v>
      </c>
      <c r="Q10" s="348">
        <f t="shared" si="19"/>
        <v>1</v>
      </c>
      <c r="R10" s="346"/>
      <c r="S10" s="347">
        <v>3</v>
      </c>
      <c r="T10" s="349">
        <f>SUM(R10:S10)</f>
        <v>3</v>
      </c>
      <c r="U10" s="350">
        <f t="shared" si="20"/>
        <v>3</v>
      </c>
      <c r="V10" s="351"/>
      <c r="W10" s="352">
        <v>1</v>
      </c>
      <c r="X10" s="353">
        <f t="shared" si="21"/>
        <v>1</v>
      </c>
      <c r="Y10" s="346">
        <v>1</v>
      </c>
      <c r="Z10" s="354">
        <f>SUM(Y10:Y10)</f>
        <v>1</v>
      </c>
      <c r="AA10" s="355">
        <f t="shared" si="22"/>
        <v>1</v>
      </c>
      <c r="AB10" s="340"/>
      <c r="AC10" s="341"/>
      <c r="AD10" s="356"/>
      <c r="AE10" s="344"/>
      <c r="AF10" s="356"/>
      <c r="AG10" s="353">
        <f t="shared" si="23"/>
        <v>0</v>
      </c>
      <c r="AH10" s="344"/>
      <c r="AI10" s="357">
        <v>5</v>
      </c>
      <c r="AJ10" s="345">
        <f t="shared" si="24"/>
        <v>5</v>
      </c>
      <c r="AK10" s="585">
        <f t="shared" si="25"/>
        <v>12</v>
      </c>
      <c r="AL10" s="362">
        <v>559366</v>
      </c>
      <c r="AM10" s="361">
        <f t="shared" si="0"/>
        <v>6712392</v>
      </c>
      <c r="AN10" s="1009"/>
      <c r="AO10" s="586">
        <f t="shared" si="1"/>
        <v>0</v>
      </c>
      <c r="AP10" s="587">
        <f t="shared" si="2"/>
        <v>0</v>
      </c>
      <c r="AQ10" s="588">
        <f t="shared" si="3"/>
        <v>559366</v>
      </c>
      <c r="AR10" s="589">
        <f t="shared" si="35"/>
        <v>559366</v>
      </c>
      <c r="AS10" s="590">
        <f t="shared" si="4"/>
        <v>0</v>
      </c>
      <c r="AT10" s="591">
        <f t="shared" si="5"/>
        <v>0</v>
      </c>
      <c r="AU10" s="592">
        <f t="shared" si="26"/>
        <v>0</v>
      </c>
      <c r="AV10" s="586">
        <f t="shared" si="6"/>
        <v>0</v>
      </c>
      <c r="AW10" s="587">
        <f t="shared" si="7"/>
        <v>559366</v>
      </c>
      <c r="AX10" s="593">
        <f t="shared" si="37"/>
        <v>559366</v>
      </c>
      <c r="AY10" s="594">
        <f t="shared" si="27"/>
        <v>559366</v>
      </c>
      <c r="AZ10" s="586">
        <f t="shared" si="8"/>
        <v>0</v>
      </c>
      <c r="BA10" s="587">
        <f t="shared" si="9"/>
        <v>1678098</v>
      </c>
      <c r="BB10" s="593">
        <f>SUM(AZ10:BA10)</f>
        <v>1678098</v>
      </c>
      <c r="BC10" s="595">
        <f t="shared" si="28"/>
        <v>1678098</v>
      </c>
      <c r="BD10" s="596">
        <f t="shared" si="10"/>
        <v>0</v>
      </c>
      <c r="BE10" s="597">
        <f t="shared" si="11"/>
        <v>559366</v>
      </c>
      <c r="BF10" s="598">
        <f t="shared" si="29"/>
        <v>559366</v>
      </c>
      <c r="BG10" s="586">
        <f t="shared" si="12"/>
        <v>559366</v>
      </c>
      <c r="BH10" s="599">
        <f>SUM(BG10:BG10)</f>
        <v>559366</v>
      </c>
      <c r="BI10" s="600">
        <f t="shared" si="30"/>
        <v>559366</v>
      </c>
      <c r="BJ10" s="601">
        <f t="shared" si="13"/>
        <v>0</v>
      </c>
      <c r="BK10" s="587">
        <f t="shared" si="14"/>
        <v>0</v>
      </c>
      <c r="BL10" s="602"/>
      <c r="BM10" s="590">
        <f t="shared" si="15"/>
        <v>0</v>
      </c>
      <c r="BN10" s="603"/>
      <c r="BO10" s="598">
        <f t="shared" si="31"/>
        <v>0</v>
      </c>
      <c r="BP10" s="590">
        <f t="shared" si="16"/>
        <v>0</v>
      </c>
      <c r="BQ10" s="591">
        <f t="shared" si="17"/>
        <v>2796830</v>
      </c>
      <c r="BR10" s="592">
        <f t="shared" si="32"/>
        <v>2796830</v>
      </c>
      <c r="BS10" s="604">
        <f t="shared" si="33"/>
        <v>6712392</v>
      </c>
    </row>
    <row r="11" spans="1:73" ht="24" x14ac:dyDescent="0.25">
      <c r="A11" s="1054"/>
      <c r="B11" s="339">
        <v>8</v>
      </c>
      <c r="C11" s="228" t="s">
        <v>49</v>
      </c>
      <c r="D11" s="213" t="s">
        <v>50</v>
      </c>
      <c r="E11" s="213" t="s">
        <v>29</v>
      </c>
      <c r="F11" s="217" t="s">
        <v>30</v>
      </c>
      <c r="G11" s="340"/>
      <c r="H11" s="341"/>
      <c r="I11" s="342">
        <v>1</v>
      </c>
      <c r="J11" s="343">
        <f t="shared" si="34"/>
        <v>1</v>
      </c>
      <c r="K11" s="344"/>
      <c r="L11" s="342"/>
      <c r="M11" s="345">
        <f t="shared" si="18"/>
        <v>0</v>
      </c>
      <c r="N11" s="346"/>
      <c r="O11" s="347">
        <v>1</v>
      </c>
      <c r="P11" s="347">
        <f t="shared" si="36"/>
        <v>1</v>
      </c>
      <c r="Q11" s="348">
        <f t="shared" si="19"/>
        <v>1</v>
      </c>
      <c r="R11" s="346"/>
      <c r="S11" s="347">
        <v>3</v>
      </c>
      <c r="T11" s="349">
        <f>SUM(R11:S11)</f>
        <v>3</v>
      </c>
      <c r="U11" s="350">
        <f t="shared" si="20"/>
        <v>3</v>
      </c>
      <c r="V11" s="351"/>
      <c r="W11" s="352">
        <v>1</v>
      </c>
      <c r="X11" s="353">
        <f t="shared" si="21"/>
        <v>1</v>
      </c>
      <c r="Y11" s="346">
        <v>1</v>
      </c>
      <c r="Z11" s="354">
        <f>SUM(Y11:Y11)</f>
        <v>1</v>
      </c>
      <c r="AA11" s="355">
        <f t="shared" si="22"/>
        <v>1</v>
      </c>
      <c r="AB11" s="340"/>
      <c r="AC11" s="341"/>
      <c r="AD11" s="356"/>
      <c r="AE11" s="344"/>
      <c r="AF11" s="356"/>
      <c r="AG11" s="353">
        <f t="shared" si="23"/>
        <v>0</v>
      </c>
      <c r="AH11" s="344"/>
      <c r="AI11" s="357"/>
      <c r="AJ11" s="345">
        <f t="shared" si="24"/>
        <v>0</v>
      </c>
      <c r="AK11" s="585">
        <f t="shared" si="25"/>
        <v>7</v>
      </c>
      <c r="AL11" s="362">
        <v>559366</v>
      </c>
      <c r="AM11" s="361">
        <f t="shared" si="0"/>
        <v>3915562</v>
      </c>
      <c r="AN11" s="1009"/>
      <c r="AO11" s="586">
        <f t="shared" si="1"/>
        <v>0</v>
      </c>
      <c r="AP11" s="587">
        <f t="shared" si="2"/>
        <v>0</v>
      </c>
      <c r="AQ11" s="588">
        <f t="shared" si="3"/>
        <v>559366</v>
      </c>
      <c r="AR11" s="589">
        <f t="shared" si="35"/>
        <v>559366</v>
      </c>
      <c r="AS11" s="590">
        <f t="shared" si="4"/>
        <v>0</v>
      </c>
      <c r="AT11" s="591">
        <f t="shared" si="5"/>
        <v>0</v>
      </c>
      <c r="AU11" s="592">
        <f t="shared" si="26"/>
        <v>0</v>
      </c>
      <c r="AV11" s="586">
        <f t="shared" si="6"/>
        <v>0</v>
      </c>
      <c r="AW11" s="587">
        <f t="shared" si="7"/>
        <v>559366</v>
      </c>
      <c r="AX11" s="593">
        <f t="shared" si="37"/>
        <v>559366</v>
      </c>
      <c r="AY11" s="594">
        <f t="shared" si="27"/>
        <v>559366</v>
      </c>
      <c r="AZ11" s="586">
        <f t="shared" si="8"/>
        <v>0</v>
      </c>
      <c r="BA11" s="587">
        <f t="shared" si="9"/>
        <v>1678098</v>
      </c>
      <c r="BB11" s="593">
        <f>SUM(AZ11:BA11)</f>
        <v>1678098</v>
      </c>
      <c r="BC11" s="595">
        <f t="shared" si="28"/>
        <v>1678098</v>
      </c>
      <c r="BD11" s="596">
        <f t="shared" si="10"/>
        <v>0</v>
      </c>
      <c r="BE11" s="597">
        <f t="shared" si="11"/>
        <v>559366</v>
      </c>
      <c r="BF11" s="598">
        <f t="shared" si="29"/>
        <v>559366</v>
      </c>
      <c r="BG11" s="586">
        <f t="shared" si="12"/>
        <v>559366</v>
      </c>
      <c r="BH11" s="599">
        <f>SUM(BG11:BG11)</f>
        <v>559366</v>
      </c>
      <c r="BI11" s="600">
        <f t="shared" si="30"/>
        <v>559366</v>
      </c>
      <c r="BJ11" s="601">
        <f t="shared" si="13"/>
        <v>0</v>
      </c>
      <c r="BK11" s="587">
        <f t="shared" si="14"/>
        <v>0</v>
      </c>
      <c r="BL11" s="602"/>
      <c r="BM11" s="590">
        <f t="shared" si="15"/>
        <v>0</v>
      </c>
      <c r="BN11" s="603"/>
      <c r="BO11" s="598">
        <f t="shared" si="31"/>
        <v>0</v>
      </c>
      <c r="BP11" s="590">
        <f t="shared" si="16"/>
        <v>0</v>
      </c>
      <c r="BQ11" s="591">
        <f t="shared" si="17"/>
        <v>0</v>
      </c>
      <c r="BR11" s="592">
        <f t="shared" si="32"/>
        <v>0</v>
      </c>
      <c r="BS11" s="604">
        <f t="shared" si="33"/>
        <v>3915562</v>
      </c>
    </row>
    <row r="12" spans="1:73" x14ac:dyDescent="0.25">
      <c r="A12" s="1054"/>
      <c r="B12" s="339">
        <v>9</v>
      </c>
      <c r="C12" s="228" t="s">
        <v>51</v>
      </c>
      <c r="D12" s="213" t="s">
        <v>52</v>
      </c>
      <c r="E12" s="213" t="s">
        <v>53</v>
      </c>
      <c r="F12" s="217" t="s">
        <v>38</v>
      </c>
      <c r="G12" s="340"/>
      <c r="H12" s="341"/>
      <c r="I12" s="342">
        <v>1</v>
      </c>
      <c r="J12" s="343">
        <f t="shared" si="34"/>
        <v>1</v>
      </c>
      <c r="K12" s="344"/>
      <c r="L12" s="342"/>
      <c r="M12" s="345">
        <f t="shared" si="18"/>
        <v>0</v>
      </c>
      <c r="N12" s="346"/>
      <c r="O12" s="347">
        <v>1</v>
      </c>
      <c r="P12" s="347">
        <f t="shared" si="36"/>
        <v>1</v>
      </c>
      <c r="Q12" s="348">
        <f t="shared" si="19"/>
        <v>1</v>
      </c>
      <c r="R12" s="346"/>
      <c r="S12" s="347">
        <v>1</v>
      </c>
      <c r="T12" s="349">
        <f>SUM(R12:S12)</f>
        <v>1</v>
      </c>
      <c r="U12" s="350">
        <f t="shared" si="20"/>
        <v>1</v>
      </c>
      <c r="V12" s="351"/>
      <c r="W12" s="352"/>
      <c r="X12" s="353">
        <f t="shared" si="21"/>
        <v>0</v>
      </c>
      <c r="Y12" s="346"/>
      <c r="Z12" s="354"/>
      <c r="AA12" s="355">
        <f t="shared" si="22"/>
        <v>0</v>
      </c>
      <c r="AB12" s="340"/>
      <c r="AC12" s="341"/>
      <c r="AD12" s="356"/>
      <c r="AE12" s="344"/>
      <c r="AF12" s="356"/>
      <c r="AG12" s="353">
        <f t="shared" si="23"/>
        <v>0</v>
      </c>
      <c r="AH12" s="344"/>
      <c r="AI12" s="357">
        <v>2</v>
      </c>
      <c r="AJ12" s="345">
        <f t="shared" si="24"/>
        <v>2</v>
      </c>
      <c r="AK12" s="585">
        <f t="shared" si="25"/>
        <v>5</v>
      </c>
      <c r="AL12" s="362">
        <v>461768</v>
      </c>
      <c r="AM12" s="361">
        <f t="shared" si="0"/>
        <v>2308840</v>
      </c>
      <c r="AN12" s="1009"/>
      <c r="AO12" s="586">
        <f t="shared" si="1"/>
        <v>0</v>
      </c>
      <c r="AP12" s="587">
        <f t="shared" si="2"/>
        <v>0</v>
      </c>
      <c r="AQ12" s="588">
        <f t="shared" si="3"/>
        <v>461768</v>
      </c>
      <c r="AR12" s="589">
        <f t="shared" si="35"/>
        <v>461768</v>
      </c>
      <c r="AS12" s="590">
        <f t="shared" si="4"/>
        <v>0</v>
      </c>
      <c r="AT12" s="591">
        <f t="shared" si="5"/>
        <v>0</v>
      </c>
      <c r="AU12" s="592">
        <f t="shared" si="26"/>
        <v>0</v>
      </c>
      <c r="AV12" s="586">
        <f t="shared" si="6"/>
        <v>0</v>
      </c>
      <c r="AW12" s="587">
        <f t="shared" si="7"/>
        <v>461768</v>
      </c>
      <c r="AX12" s="593">
        <f t="shared" si="37"/>
        <v>461768</v>
      </c>
      <c r="AY12" s="594">
        <f t="shared" si="27"/>
        <v>461768</v>
      </c>
      <c r="AZ12" s="586">
        <f t="shared" si="8"/>
        <v>0</v>
      </c>
      <c r="BA12" s="587">
        <f t="shared" si="9"/>
        <v>461768</v>
      </c>
      <c r="BB12" s="593">
        <f>SUM(AZ12:BA12)</f>
        <v>461768</v>
      </c>
      <c r="BC12" s="595">
        <f t="shared" si="28"/>
        <v>461768</v>
      </c>
      <c r="BD12" s="596">
        <f t="shared" si="10"/>
        <v>0</v>
      </c>
      <c r="BE12" s="597">
        <f t="shared" si="11"/>
        <v>0</v>
      </c>
      <c r="BF12" s="598">
        <f t="shared" si="29"/>
        <v>0</v>
      </c>
      <c r="BG12" s="586">
        <f t="shared" si="12"/>
        <v>0</v>
      </c>
      <c r="BH12" s="599"/>
      <c r="BI12" s="600">
        <f t="shared" si="30"/>
        <v>0</v>
      </c>
      <c r="BJ12" s="601">
        <f t="shared" si="13"/>
        <v>0</v>
      </c>
      <c r="BK12" s="587">
        <f t="shared" si="14"/>
        <v>0</v>
      </c>
      <c r="BL12" s="602"/>
      <c r="BM12" s="590">
        <f t="shared" si="15"/>
        <v>0</v>
      </c>
      <c r="BN12" s="603"/>
      <c r="BO12" s="598">
        <f t="shared" si="31"/>
        <v>0</v>
      </c>
      <c r="BP12" s="590">
        <f t="shared" si="16"/>
        <v>0</v>
      </c>
      <c r="BQ12" s="591">
        <f t="shared" si="17"/>
        <v>923536</v>
      </c>
      <c r="BR12" s="592">
        <f t="shared" si="32"/>
        <v>923536</v>
      </c>
      <c r="BS12" s="604">
        <f t="shared" si="33"/>
        <v>2308840</v>
      </c>
    </row>
    <row r="13" spans="1:73" ht="24" x14ac:dyDescent="0.25">
      <c r="A13" s="1054"/>
      <c r="B13" s="363">
        <v>10</v>
      </c>
      <c r="C13" s="228" t="s">
        <v>54</v>
      </c>
      <c r="D13" s="213" t="s">
        <v>55</v>
      </c>
      <c r="E13" s="213" t="s">
        <v>29</v>
      </c>
      <c r="F13" s="217" t="s">
        <v>30</v>
      </c>
      <c r="G13" s="340"/>
      <c r="H13" s="341"/>
      <c r="I13" s="342">
        <v>1</v>
      </c>
      <c r="J13" s="343">
        <f t="shared" si="34"/>
        <v>1</v>
      </c>
      <c r="K13" s="344"/>
      <c r="L13" s="342"/>
      <c r="M13" s="345">
        <f t="shared" si="18"/>
        <v>0</v>
      </c>
      <c r="N13" s="346"/>
      <c r="O13" s="347">
        <v>1</v>
      </c>
      <c r="P13" s="347">
        <f t="shared" si="36"/>
        <v>1</v>
      </c>
      <c r="Q13" s="348">
        <f t="shared" si="19"/>
        <v>1</v>
      </c>
      <c r="R13" s="346"/>
      <c r="S13" s="347">
        <v>3</v>
      </c>
      <c r="T13" s="349">
        <f>SUM(R13:S13)</f>
        <v>3</v>
      </c>
      <c r="U13" s="350">
        <f t="shared" si="20"/>
        <v>3</v>
      </c>
      <c r="V13" s="351"/>
      <c r="W13" s="352"/>
      <c r="X13" s="353">
        <f t="shared" si="21"/>
        <v>0</v>
      </c>
      <c r="Y13" s="346">
        <v>1</v>
      </c>
      <c r="Z13" s="354">
        <f>SUM(Y13:Y13)</f>
        <v>1</v>
      </c>
      <c r="AA13" s="355">
        <f t="shared" si="22"/>
        <v>1</v>
      </c>
      <c r="AB13" s="340"/>
      <c r="AC13" s="341"/>
      <c r="AD13" s="356"/>
      <c r="AE13" s="344"/>
      <c r="AF13" s="356"/>
      <c r="AG13" s="353">
        <f t="shared" si="23"/>
        <v>0</v>
      </c>
      <c r="AH13" s="344"/>
      <c r="AI13" s="357"/>
      <c r="AJ13" s="345">
        <f t="shared" si="24"/>
        <v>0</v>
      </c>
      <c r="AK13" s="585">
        <f t="shared" si="25"/>
        <v>6</v>
      </c>
      <c r="AL13" s="360">
        <v>247558</v>
      </c>
      <c r="AM13" s="361">
        <f t="shared" si="0"/>
        <v>1485348</v>
      </c>
      <c r="AN13" s="1009"/>
      <c r="AO13" s="586">
        <f t="shared" si="1"/>
        <v>0</v>
      </c>
      <c r="AP13" s="587">
        <f t="shared" si="2"/>
        <v>0</v>
      </c>
      <c r="AQ13" s="588">
        <f t="shared" si="3"/>
        <v>247558</v>
      </c>
      <c r="AR13" s="589">
        <f t="shared" si="35"/>
        <v>247558</v>
      </c>
      <c r="AS13" s="590">
        <f t="shared" si="4"/>
        <v>0</v>
      </c>
      <c r="AT13" s="591">
        <f t="shared" si="5"/>
        <v>0</v>
      </c>
      <c r="AU13" s="592">
        <f t="shared" si="26"/>
        <v>0</v>
      </c>
      <c r="AV13" s="586">
        <f t="shared" si="6"/>
        <v>0</v>
      </c>
      <c r="AW13" s="587">
        <f t="shared" si="7"/>
        <v>247558</v>
      </c>
      <c r="AX13" s="593">
        <f t="shared" si="37"/>
        <v>247558</v>
      </c>
      <c r="AY13" s="594">
        <f t="shared" si="27"/>
        <v>247558</v>
      </c>
      <c r="AZ13" s="586">
        <f t="shared" si="8"/>
        <v>0</v>
      </c>
      <c r="BA13" s="587">
        <f t="shared" si="9"/>
        <v>742674</v>
      </c>
      <c r="BB13" s="593">
        <f>SUM(AZ13:BA13)</f>
        <v>742674</v>
      </c>
      <c r="BC13" s="595">
        <f t="shared" si="28"/>
        <v>742674</v>
      </c>
      <c r="BD13" s="596">
        <f t="shared" si="10"/>
        <v>0</v>
      </c>
      <c r="BE13" s="597">
        <f t="shared" si="11"/>
        <v>0</v>
      </c>
      <c r="BF13" s="598">
        <f t="shared" si="29"/>
        <v>0</v>
      </c>
      <c r="BG13" s="586">
        <f t="shared" si="12"/>
        <v>247558</v>
      </c>
      <c r="BH13" s="599">
        <f>SUM(BG13:BG13)</f>
        <v>247558</v>
      </c>
      <c r="BI13" s="600">
        <f t="shared" si="30"/>
        <v>247558</v>
      </c>
      <c r="BJ13" s="601">
        <f t="shared" si="13"/>
        <v>0</v>
      </c>
      <c r="BK13" s="587">
        <f t="shared" si="14"/>
        <v>0</v>
      </c>
      <c r="BL13" s="602"/>
      <c r="BM13" s="590">
        <f t="shared" si="15"/>
        <v>0</v>
      </c>
      <c r="BN13" s="603"/>
      <c r="BO13" s="598">
        <f t="shared" si="31"/>
        <v>0</v>
      </c>
      <c r="BP13" s="590">
        <f t="shared" si="16"/>
        <v>0</v>
      </c>
      <c r="BQ13" s="591">
        <f t="shared" si="17"/>
        <v>0</v>
      </c>
      <c r="BR13" s="592">
        <f t="shared" si="32"/>
        <v>0</v>
      </c>
      <c r="BS13" s="604">
        <f t="shared" si="33"/>
        <v>1485348</v>
      </c>
    </row>
    <row r="14" spans="1:73" x14ac:dyDescent="0.25">
      <c r="A14" s="1054"/>
      <c r="B14" s="339">
        <v>11</v>
      </c>
      <c r="C14" s="228" t="s">
        <v>56</v>
      </c>
      <c r="D14" s="213" t="s">
        <v>57</v>
      </c>
      <c r="E14" s="213" t="s">
        <v>58</v>
      </c>
      <c r="F14" s="217" t="s">
        <v>38</v>
      </c>
      <c r="G14" s="340"/>
      <c r="H14" s="341"/>
      <c r="I14" s="342">
        <v>1</v>
      </c>
      <c r="J14" s="343">
        <f t="shared" si="34"/>
        <v>1</v>
      </c>
      <c r="K14" s="344"/>
      <c r="L14" s="342"/>
      <c r="M14" s="345">
        <f t="shared" si="18"/>
        <v>0</v>
      </c>
      <c r="N14" s="346"/>
      <c r="O14" s="347"/>
      <c r="P14" s="347"/>
      <c r="Q14" s="348">
        <f t="shared" si="19"/>
        <v>0</v>
      </c>
      <c r="R14" s="346"/>
      <c r="S14" s="347"/>
      <c r="T14" s="349"/>
      <c r="U14" s="350">
        <f t="shared" si="20"/>
        <v>0</v>
      </c>
      <c r="V14" s="351"/>
      <c r="W14" s="352"/>
      <c r="X14" s="353">
        <f t="shared" si="21"/>
        <v>0</v>
      </c>
      <c r="Y14" s="346"/>
      <c r="Z14" s="354"/>
      <c r="AA14" s="355">
        <f t="shared" si="22"/>
        <v>0</v>
      </c>
      <c r="AB14" s="340"/>
      <c r="AC14" s="341"/>
      <c r="AD14" s="356"/>
      <c r="AE14" s="344"/>
      <c r="AF14" s="356"/>
      <c r="AG14" s="353">
        <f t="shared" si="23"/>
        <v>0</v>
      </c>
      <c r="AH14" s="344"/>
      <c r="AI14" s="357"/>
      <c r="AJ14" s="345">
        <f t="shared" si="24"/>
        <v>0</v>
      </c>
      <c r="AK14" s="585">
        <f t="shared" si="25"/>
        <v>1</v>
      </c>
      <c r="AL14" s="362">
        <v>177065</v>
      </c>
      <c r="AM14" s="361">
        <f t="shared" si="0"/>
        <v>177065</v>
      </c>
      <c r="AN14" s="1009"/>
      <c r="AO14" s="586">
        <f t="shared" si="1"/>
        <v>0</v>
      </c>
      <c r="AP14" s="587">
        <f t="shared" si="2"/>
        <v>0</v>
      </c>
      <c r="AQ14" s="588">
        <f t="shared" si="3"/>
        <v>177065</v>
      </c>
      <c r="AR14" s="589">
        <f t="shared" si="35"/>
        <v>177065</v>
      </c>
      <c r="AS14" s="590">
        <f t="shared" si="4"/>
        <v>0</v>
      </c>
      <c r="AT14" s="591">
        <f t="shared" si="5"/>
        <v>0</v>
      </c>
      <c r="AU14" s="592">
        <f t="shared" si="26"/>
        <v>0</v>
      </c>
      <c r="AV14" s="586">
        <f t="shared" si="6"/>
        <v>0</v>
      </c>
      <c r="AW14" s="587">
        <f t="shared" si="7"/>
        <v>0</v>
      </c>
      <c r="AX14" s="593"/>
      <c r="AY14" s="594">
        <f t="shared" si="27"/>
        <v>0</v>
      </c>
      <c r="AZ14" s="586">
        <f t="shared" si="8"/>
        <v>0</v>
      </c>
      <c r="BA14" s="587">
        <f t="shared" si="9"/>
        <v>0</v>
      </c>
      <c r="BB14" s="593"/>
      <c r="BC14" s="595">
        <f t="shared" si="28"/>
        <v>0</v>
      </c>
      <c r="BD14" s="596">
        <f t="shared" si="10"/>
        <v>0</v>
      </c>
      <c r="BE14" s="597">
        <f t="shared" si="11"/>
        <v>0</v>
      </c>
      <c r="BF14" s="598">
        <f t="shared" si="29"/>
        <v>0</v>
      </c>
      <c r="BG14" s="586">
        <f t="shared" si="12"/>
        <v>0</v>
      </c>
      <c r="BH14" s="599"/>
      <c r="BI14" s="600">
        <f t="shared" si="30"/>
        <v>0</v>
      </c>
      <c r="BJ14" s="601">
        <f t="shared" si="13"/>
        <v>0</v>
      </c>
      <c r="BK14" s="587">
        <f t="shared" si="14"/>
        <v>0</v>
      </c>
      <c r="BL14" s="602"/>
      <c r="BM14" s="590">
        <f t="shared" si="15"/>
        <v>0</v>
      </c>
      <c r="BN14" s="603"/>
      <c r="BO14" s="598">
        <f t="shared" si="31"/>
        <v>0</v>
      </c>
      <c r="BP14" s="590">
        <f t="shared" si="16"/>
        <v>0</v>
      </c>
      <c r="BQ14" s="591">
        <f t="shared" si="17"/>
        <v>0</v>
      </c>
      <c r="BR14" s="592">
        <f t="shared" si="32"/>
        <v>0</v>
      </c>
      <c r="BS14" s="604">
        <f t="shared" si="33"/>
        <v>177065</v>
      </c>
    </row>
    <row r="15" spans="1:73" x14ac:dyDescent="0.25">
      <c r="A15" s="1054"/>
      <c r="B15" s="339">
        <v>12</v>
      </c>
      <c r="C15" s="228" t="s">
        <v>59</v>
      </c>
      <c r="D15" s="213" t="s">
        <v>60</v>
      </c>
      <c r="E15" s="213" t="s">
        <v>37</v>
      </c>
      <c r="F15" s="217" t="s">
        <v>38</v>
      </c>
      <c r="G15" s="340"/>
      <c r="H15" s="341"/>
      <c r="I15" s="342">
        <v>1</v>
      </c>
      <c r="J15" s="343">
        <f t="shared" si="34"/>
        <v>1</v>
      </c>
      <c r="K15" s="344"/>
      <c r="L15" s="342"/>
      <c r="M15" s="345">
        <f t="shared" si="18"/>
        <v>0</v>
      </c>
      <c r="N15" s="346"/>
      <c r="O15" s="347">
        <v>1</v>
      </c>
      <c r="P15" s="347">
        <f>SUM(N15:O15)</f>
        <v>1</v>
      </c>
      <c r="Q15" s="348">
        <f t="shared" si="19"/>
        <v>1</v>
      </c>
      <c r="R15" s="346"/>
      <c r="S15" s="347"/>
      <c r="T15" s="349"/>
      <c r="U15" s="350">
        <f t="shared" si="20"/>
        <v>0</v>
      </c>
      <c r="V15" s="351"/>
      <c r="W15" s="352"/>
      <c r="X15" s="353">
        <f t="shared" si="21"/>
        <v>0</v>
      </c>
      <c r="Y15" s="346"/>
      <c r="Z15" s="354"/>
      <c r="AA15" s="355">
        <f t="shared" si="22"/>
        <v>0</v>
      </c>
      <c r="AB15" s="340"/>
      <c r="AC15" s="341"/>
      <c r="AD15" s="356"/>
      <c r="AE15" s="344"/>
      <c r="AF15" s="356"/>
      <c r="AG15" s="353">
        <f t="shared" si="23"/>
        <v>0</v>
      </c>
      <c r="AH15" s="344"/>
      <c r="AI15" s="357"/>
      <c r="AJ15" s="345">
        <f t="shared" si="24"/>
        <v>0</v>
      </c>
      <c r="AK15" s="585">
        <f t="shared" si="25"/>
        <v>2</v>
      </c>
      <c r="AL15" s="360">
        <v>1036346</v>
      </c>
      <c r="AM15" s="361">
        <f t="shared" si="0"/>
        <v>2072692</v>
      </c>
      <c r="AN15" s="1009"/>
      <c r="AO15" s="586">
        <f t="shared" si="1"/>
        <v>0</v>
      </c>
      <c r="AP15" s="587">
        <f t="shared" si="2"/>
        <v>0</v>
      </c>
      <c r="AQ15" s="588">
        <f t="shared" si="3"/>
        <v>1036346</v>
      </c>
      <c r="AR15" s="589">
        <f t="shared" si="35"/>
        <v>1036346</v>
      </c>
      <c r="AS15" s="590">
        <f t="shared" si="4"/>
        <v>0</v>
      </c>
      <c r="AT15" s="591">
        <f t="shared" si="5"/>
        <v>0</v>
      </c>
      <c r="AU15" s="592">
        <f t="shared" si="26"/>
        <v>0</v>
      </c>
      <c r="AV15" s="586">
        <f t="shared" si="6"/>
        <v>0</v>
      </c>
      <c r="AW15" s="587">
        <f t="shared" si="7"/>
        <v>1036346</v>
      </c>
      <c r="AX15" s="593">
        <f>SUM(AV15:AW15)</f>
        <v>1036346</v>
      </c>
      <c r="AY15" s="594">
        <f t="shared" si="27"/>
        <v>1036346</v>
      </c>
      <c r="AZ15" s="586">
        <f t="shared" si="8"/>
        <v>0</v>
      </c>
      <c r="BA15" s="587">
        <f t="shared" si="9"/>
        <v>0</v>
      </c>
      <c r="BB15" s="593"/>
      <c r="BC15" s="595">
        <f t="shared" si="28"/>
        <v>0</v>
      </c>
      <c r="BD15" s="596">
        <f t="shared" si="10"/>
        <v>0</v>
      </c>
      <c r="BE15" s="597">
        <f t="shared" si="11"/>
        <v>0</v>
      </c>
      <c r="BF15" s="598">
        <f t="shared" si="29"/>
        <v>0</v>
      </c>
      <c r="BG15" s="586">
        <f t="shared" si="12"/>
        <v>0</v>
      </c>
      <c r="BH15" s="599"/>
      <c r="BI15" s="600">
        <f t="shared" si="30"/>
        <v>0</v>
      </c>
      <c r="BJ15" s="601">
        <f t="shared" si="13"/>
        <v>0</v>
      </c>
      <c r="BK15" s="587">
        <f t="shared" si="14"/>
        <v>0</v>
      </c>
      <c r="BL15" s="602"/>
      <c r="BM15" s="590">
        <f t="shared" si="15"/>
        <v>0</v>
      </c>
      <c r="BN15" s="603"/>
      <c r="BO15" s="598">
        <f t="shared" si="31"/>
        <v>0</v>
      </c>
      <c r="BP15" s="590">
        <f t="shared" si="16"/>
        <v>0</v>
      </c>
      <c r="BQ15" s="591">
        <f t="shared" si="17"/>
        <v>0</v>
      </c>
      <c r="BR15" s="592">
        <f t="shared" si="32"/>
        <v>0</v>
      </c>
      <c r="BS15" s="604">
        <f t="shared" si="33"/>
        <v>2072692</v>
      </c>
    </row>
    <row r="16" spans="1:73" x14ac:dyDescent="0.25">
      <c r="A16" s="1054"/>
      <c r="B16" s="363">
        <v>13</v>
      </c>
      <c r="C16" s="228" t="s">
        <v>61</v>
      </c>
      <c r="D16" s="213" t="s">
        <v>62</v>
      </c>
      <c r="E16" s="213" t="s">
        <v>37</v>
      </c>
      <c r="F16" s="217" t="s">
        <v>38</v>
      </c>
      <c r="G16" s="340"/>
      <c r="H16" s="341"/>
      <c r="I16" s="342">
        <v>1</v>
      </c>
      <c r="J16" s="343">
        <f t="shared" si="34"/>
        <v>1</v>
      </c>
      <c r="K16" s="344"/>
      <c r="L16" s="342"/>
      <c r="M16" s="345">
        <f t="shared" si="18"/>
        <v>0</v>
      </c>
      <c r="N16" s="346"/>
      <c r="O16" s="347">
        <v>1</v>
      </c>
      <c r="P16" s="347">
        <f>SUM(N16:O16)</f>
        <v>1</v>
      </c>
      <c r="Q16" s="348">
        <f t="shared" si="19"/>
        <v>1</v>
      </c>
      <c r="R16" s="346"/>
      <c r="S16" s="347"/>
      <c r="T16" s="349"/>
      <c r="U16" s="350">
        <f t="shared" si="20"/>
        <v>0</v>
      </c>
      <c r="V16" s="351"/>
      <c r="W16" s="352"/>
      <c r="X16" s="353">
        <f t="shared" si="21"/>
        <v>0</v>
      </c>
      <c r="Y16" s="346"/>
      <c r="Z16" s="354"/>
      <c r="AA16" s="355">
        <f t="shared" si="22"/>
        <v>0</v>
      </c>
      <c r="AB16" s="340"/>
      <c r="AC16" s="341"/>
      <c r="AD16" s="356"/>
      <c r="AE16" s="344"/>
      <c r="AF16" s="356"/>
      <c r="AG16" s="353">
        <f t="shared" si="23"/>
        <v>0</v>
      </c>
      <c r="AH16" s="344"/>
      <c r="AI16" s="357"/>
      <c r="AJ16" s="345">
        <f t="shared" si="24"/>
        <v>0</v>
      </c>
      <c r="AK16" s="585">
        <f t="shared" si="25"/>
        <v>2</v>
      </c>
      <c r="AL16" s="362">
        <v>513182</v>
      </c>
      <c r="AM16" s="361">
        <f t="shared" si="0"/>
        <v>1026364</v>
      </c>
      <c r="AN16" s="1009"/>
      <c r="AO16" s="586">
        <f t="shared" si="1"/>
        <v>0</v>
      </c>
      <c r="AP16" s="587">
        <f t="shared" si="2"/>
        <v>0</v>
      </c>
      <c r="AQ16" s="588">
        <f t="shared" si="3"/>
        <v>513182</v>
      </c>
      <c r="AR16" s="589">
        <f t="shared" si="35"/>
        <v>513182</v>
      </c>
      <c r="AS16" s="590">
        <f t="shared" si="4"/>
        <v>0</v>
      </c>
      <c r="AT16" s="591">
        <f t="shared" si="5"/>
        <v>0</v>
      </c>
      <c r="AU16" s="592">
        <f t="shared" si="26"/>
        <v>0</v>
      </c>
      <c r="AV16" s="586">
        <f t="shared" si="6"/>
        <v>0</v>
      </c>
      <c r="AW16" s="587">
        <f t="shared" si="7"/>
        <v>513182</v>
      </c>
      <c r="AX16" s="593">
        <f>SUM(AV16:AW16)</f>
        <v>513182</v>
      </c>
      <c r="AY16" s="594">
        <f t="shared" si="27"/>
        <v>513182</v>
      </c>
      <c r="AZ16" s="586">
        <f t="shared" si="8"/>
        <v>0</v>
      </c>
      <c r="BA16" s="587">
        <f t="shared" si="9"/>
        <v>0</v>
      </c>
      <c r="BB16" s="593"/>
      <c r="BC16" s="595">
        <f t="shared" si="28"/>
        <v>0</v>
      </c>
      <c r="BD16" s="596">
        <f t="shared" si="10"/>
        <v>0</v>
      </c>
      <c r="BE16" s="597">
        <f t="shared" si="11"/>
        <v>0</v>
      </c>
      <c r="BF16" s="598">
        <f t="shared" si="29"/>
        <v>0</v>
      </c>
      <c r="BG16" s="586">
        <f t="shared" si="12"/>
        <v>0</v>
      </c>
      <c r="BH16" s="599"/>
      <c r="BI16" s="600">
        <f t="shared" si="30"/>
        <v>0</v>
      </c>
      <c r="BJ16" s="601">
        <f t="shared" si="13"/>
        <v>0</v>
      </c>
      <c r="BK16" s="587">
        <f t="shared" si="14"/>
        <v>0</v>
      </c>
      <c r="BL16" s="602"/>
      <c r="BM16" s="590">
        <f t="shared" si="15"/>
        <v>0</v>
      </c>
      <c r="BN16" s="603"/>
      <c r="BO16" s="598">
        <f t="shared" si="31"/>
        <v>0</v>
      </c>
      <c r="BP16" s="590">
        <f t="shared" si="16"/>
        <v>0</v>
      </c>
      <c r="BQ16" s="591">
        <f t="shared" si="17"/>
        <v>0</v>
      </c>
      <c r="BR16" s="592">
        <f t="shared" si="32"/>
        <v>0</v>
      </c>
      <c r="BS16" s="604">
        <f t="shared" si="33"/>
        <v>1026364</v>
      </c>
    </row>
    <row r="17" spans="1:71" ht="24" x14ac:dyDescent="0.25">
      <c r="A17" s="1054"/>
      <c r="B17" s="339">
        <v>14</v>
      </c>
      <c r="C17" s="228" t="s">
        <v>63</v>
      </c>
      <c r="D17" s="213" t="s">
        <v>64</v>
      </c>
      <c r="E17" s="213" t="s">
        <v>29</v>
      </c>
      <c r="F17" s="217" t="s">
        <v>30</v>
      </c>
      <c r="G17" s="340"/>
      <c r="H17" s="341"/>
      <c r="I17" s="342">
        <v>1</v>
      </c>
      <c r="J17" s="343">
        <f t="shared" si="34"/>
        <v>1</v>
      </c>
      <c r="K17" s="344"/>
      <c r="L17" s="342"/>
      <c r="M17" s="345">
        <f t="shared" si="18"/>
        <v>0</v>
      </c>
      <c r="N17" s="346"/>
      <c r="O17" s="347">
        <v>1</v>
      </c>
      <c r="P17" s="347">
        <f>SUM(N17:O17)</f>
        <v>1</v>
      </c>
      <c r="Q17" s="348">
        <f t="shared" si="19"/>
        <v>1</v>
      </c>
      <c r="R17" s="346"/>
      <c r="S17" s="347">
        <v>3</v>
      </c>
      <c r="T17" s="349">
        <f>SUM(R17:S17)</f>
        <v>3</v>
      </c>
      <c r="U17" s="350">
        <f t="shared" si="20"/>
        <v>3</v>
      </c>
      <c r="V17" s="351"/>
      <c r="W17" s="352"/>
      <c r="X17" s="353">
        <f t="shared" si="21"/>
        <v>0</v>
      </c>
      <c r="Y17" s="346">
        <v>1</v>
      </c>
      <c r="Z17" s="354">
        <f>SUM(Y17:Y17)</f>
        <v>1</v>
      </c>
      <c r="AA17" s="355">
        <f t="shared" si="22"/>
        <v>1</v>
      </c>
      <c r="AB17" s="340"/>
      <c r="AC17" s="341"/>
      <c r="AD17" s="356"/>
      <c r="AE17" s="344"/>
      <c r="AF17" s="356"/>
      <c r="AG17" s="353">
        <f t="shared" si="23"/>
        <v>0</v>
      </c>
      <c r="AH17" s="344"/>
      <c r="AI17" s="357"/>
      <c r="AJ17" s="345">
        <f t="shared" si="24"/>
        <v>0</v>
      </c>
      <c r="AK17" s="585">
        <f t="shared" si="25"/>
        <v>6</v>
      </c>
      <c r="AL17" s="360">
        <v>233380</v>
      </c>
      <c r="AM17" s="361">
        <f t="shared" si="0"/>
        <v>1400280</v>
      </c>
      <c r="AN17" s="1009"/>
      <c r="AO17" s="586">
        <f t="shared" si="1"/>
        <v>0</v>
      </c>
      <c r="AP17" s="587">
        <f t="shared" si="2"/>
        <v>0</v>
      </c>
      <c r="AQ17" s="588">
        <f t="shared" si="3"/>
        <v>233380</v>
      </c>
      <c r="AR17" s="589">
        <f t="shared" si="35"/>
        <v>233380</v>
      </c>
      <c r="AS17" s="590">
        <f t="shared" si="4"/>
        <v>0</v>
      </c>
      <c r="AT17" s="591">
        <f t="shared" si="5"/>
        <v>0</v>
      </c>
      <c r="AU17" s="592">
        <f t="shared" si="26"/>
        <v>0</v>
      </c>
      <c r="AV17" s="586">
        <f t="shared" si="6"/>
        <v>0</v>
      </c>
      <c r="AW17" s="587">
        <f t="shared" si="7"/>
        <v>233380</v>
      </c>
      <c r="AX17" s="593">
        <f>SUM(AV17:AW17)</f>
        <v>233380</v>
      </c>
      <c r="AY17" s="594">
        <f t="shared" si="27"/>
        <v>233380</v>
      </c>
      <c r="AZ17" s="586">
        <f t="shared" si="8"/>
        <v>0</v>
      </c>
      <c r="BA17" s="587">
        <f t="shared" si="9"/>
        <v>700140</v>
      </c>
      <c r="BB17" s="593">
        <f>SUM(AZ17:BA17)</f>
        <v>700140</v>
      </c>
      <c r="BC17" s="595">
        <f t="shared" si="28"/>
        <v>700140</v>
      </c>
      <c r="BD17" s="596">
        <f t="shared" si="10"/>
        <v>0</v>
      </c>
      <c r="BE17" s="597">
        <f t="shared" si="11"/>
        <v>0</v>
      </c>
      <c r="BF17" s="598">
        <f t="shared" si="29"/>
        <v>0</v>
      </c>
      <c r="BG17" s="586">
        <f t="shared" si="12"/>
        <v>233380</v>
      </c>
      <c r="BH17" s="599">
        <f>SUM(BG17:BG17)</f>
        <v>233380</v>
      </c>
      <c r="BI17" s="600">
        <f t="shared" si="30"/>
        <v>233380</v>
      </c>
      <c r="BJ17" s="601">
        <f t="shared" si="13"/>
        <v>0</v>
      </c>
      <c r="BK17" s="587">
        <f t="shared" si="14"/>
        <v>0</v>
      </c>
      <c r="BL17" s="602"/>
      <c r="BM17" s="590">
        <f t="shared" si="15"/>
        <v>0</v>
      </c>
      <c r="BN17" s="603"/>
      <c r="BO17" s="598">
        <f t="shared" si="31"/>
        <v>0</v>
      </c>
      <c r="BP17" s="590">
        <f t="shared" si="16"/>
        <v>0</v>
      </c>
      <c r="BQ17" s="591">
        <f t="shared" si="17"/>
        <v>0</v>
      </c>
      <c r="BR17" s="592">
        <f t="shared" si="32"/>
        <v>0</v>
      </c>
      <c r="BS17" s="604">
        <f t="shared" si="33"/>
        <v>1400280</v>
      </c>
    </row>
    <row r="18" spans="1:71" x14ac:dyDescent="0.25">
      <c r="A18" s="1054"/>
      <c r="B18" s="339">
        <v>15</v>
      </c>
      <c r="C18" s="228" t="s">
        <v>65</v>
      </c>
      <c r="D18" s="213" t="s">
        <v>66</v>
      </c>
      <c r="E18" s="213" t="s">
        <v>67</v>
      </c>
      <c r="F18" s="217" t="s">
        <v>38</v>
      </c>
      <c r="G18" s="340"/>
      <c r="H18" s="341"/>
      <c r="I18" s="342"/>
      <c r="J18" s="343">
        <f t="shared" si="34"/>
        <v>0</v>
      </c>
      <c r="K18" s="344"/>
      <c r="L18" s="342"/>
      <c r="M18" s="345">
        <f t="shared" si="18"/>
        <v>0</v>
      </c>
      <c r="N18" s="346"/>
      <c r="O18" s="347"/>
      <c r="P18" s="347"/>
      <c r="Q18" s="348">
        <f t="shared" si="19"/>
        <v>0</v>
      </c>
      <c r="R18" s="346"/>
      <c r="S18" s="347">
        <v>1</v>
      </c>
      <c r="T18" s="349">
        <f>SUM(R18:S18)</f>
        <v>1</v>
      </c>
      <c r="U18" s="350">
        <f t="shared" si="20"/>
        <v>1</v>
      </c>
      <c r="V18" s="351"/>
      <c r="W18" s="352"/>
      <c r="X18" s="353">
        <f t="shared" si="21"/>
        <v>0</v>
      </c>
      <c r="Y18" s="346"/>
      <c r="Z18" s="354"/>
      <c r="AA18" s="355">
        <f t="shared" si="22"/>
        <v>0</v>
      </c>
      <c r="AB18" s="340"/>
      <c r="AC18" s="341"/>
      <c r="AD18" s="356"/>
      <c r="AE18" s="344"/>
      <c r="AF18" s="356"/>
      <c r="AG18" s="353">
        <f t="shared" si="23"/>
        <v>0</v>
      </c>
      <c r="AH18" s="344"/>
      <c r="AI18" s="357">
        <v>2</v>
      </c>
      <c r="AJ18" s="345">
        <f t="shared" si="24"/>
        <v>2</v>
      </c>
      <c r="AK18" s="585">
        <f t="shared" si="25"/>
        <v>3</v>
      </c>
      <c r="AL18" s="367">
        <v>177065</v>
      </c>
      <c r="AM18" s="361">
        <f t="shared" si="0"/>
        <v>531195</v>
      </c>
      <c r="AN18" s="1009"/>
      <c r="AO18" s="586">
        <f t="shared" si="1"/>
        <v>0</v>
      </c>
      <c r="AP18" s="587">
        <f t="shared" si="2"/>
        <v>0</v>
      </c>
      <c r="AQ18" s="588">
        <f t="shared" si="3"/>
        <v>0</v>
      </c>
      <c r="AR18" s="589">
        <f t="shared" si="35"/>
        <v>0</v>
      </c>
      <c r="AS18" s="590">
        <f t="shared" si="4"/>
        <v>0</v>
      </c>
      <c r="AT18" s="591">
        <f t="shared" si="5"/>
        <v>0</v>
      </c>
      <c r="AU18" s="592">
        <f t="shared" si="26"/>
        <v>0</v>
      </c>
      <c r="AV18" s="586">
        <f t="shared" si="6"/>
        <v>0</v>
      </c>
      <c r="AW18" s="587">
        <f t="shared" si="7"/>
        <v>0</v>
      </c>
      <c r="AX18" s="593"/>
      <c r="AY18" s="594">
        <f t="shared" si="27"/>
        <v>0</v>
      </c>
      <c r="AZ18" s="586">
        <f t="shared" si="8"/>
        <v>0</v>
      </c>
      <c r="BA18" s="587">
        <f t="shared" si="9"/>
        <v>177065</v>
      </c>
      <c r="BB18" s="593">
        <f>SUM(AZ18:BA18)</f>
        <v>177065</v>
      </c>
      <c r="BC18" s="595">
        <f t="shared" si="28"/>
        <v>177065</v>
      </c>
      <c r="BD18" s="596">
        <f t="shared" si="10"/>
        <v>0</v>
      </c>
      <c r="BE18" s="597">
        <f t="shared" si="11"/>
        <v>0</v>
      </c>
      <c r="BF18" s="598">
        <f t="shared" si="29"/>
        <v>0</v>
      </c>
      <c r="BG18" s="586">
        <f t="shared" si="12"/>
        <v>0</v>
      </c>
      <c r="BH18" s="599"/>
      <c r="BI18" s="600">
        <f t="shared" si="30"/>
        <v>0</v>
      </c>
      <c r="BJ18" s="601">
        <f t="shared" si="13"/>
        <v>0</v>
      </c>
      <c r="BK18" s="587">
        <f t="shared" si="14"/>
        <v>0</v>
      </c>
      <c r="BL18" s="602"/>
      <c r="BM18" s="590">
        <f t="shared" si="15"/>
        <v>0</v>
      </c>
      <c r="BN18" s="603"/>
      <c r="BO18" s="598">
        <f t="shared" si="31"/>
        <v>0</v>
      </c>
      <c r="BP18" s="590">
        <f t="shared" si="16"/>
        <v>0</v>
      </c>
      <c r="BQ18" s="591">
        <f t="shared" si="17"/>
        <v>354130</v>
      </c>
      <c r="BR18" s="592">
        <f t="shared" si="32"/>
        <v>354130</v>
      </c>
      <c r="BS18" s="604">
        <f t="shared" si="33"/>
        <v>531195</v>
      </c>
    </row>
    <row r="19" spans="1:71" ht="24" x14ac:dyDescent="0.25">
      <c r="A19" s="1054"/>
      <c r="B19" s="363">
        <v>16</v>
      </c>
      <c r="C19" s="228" t="s">
        <v>68</v>
      </c>
      <c r="D19" s="213" t="s">
        <v>69</v>
      </c>
      <c r="E19" s="213" t="s">
        <v>70</v>
      </c>
      <c r="F19" s="217" t="s">
        <v>30</v>
      </c>
      <c r="G19" s="340"/>
      <c r="H19" s="341"/>
      <c r="I19" s="342">
        <v>1</v>
      </c>
      <c r="J19" s="343">
        <f t="shared" si="34"/>
        <v>1</v>
      </c>
      <c r="K19" s="344"/>
      <c r="L19" s="342"/>
      <c r="M19" s="345">
        <f t="shared" si="18"/>
        <v>0</v>
      </c>
      <c r="N19" s="346"/>
      <c r="O19" s="347">
        <v>1</v>
      </c>
      <c r="P19" s="347">
        <f>SUM(N19:O19)</f>
        <v>1</v>
      </c>
      <c r="Q19" s="348">
        <f t="shared" si="19"/>
        <v>1</v>
      </c>
      <c r="R19" s="346"/>
      <c r="S19" s="347">
        <v>3</v>
      </c>
      <c r="T19" s="349">
        <f>SUM(R19:S19)</f>
        <v>3</v>
      </c>
      <c r="U19" s="350">
        <f t="shared" si="20"/>
        <v>3</v>
      </c>
      <c r="V19" s="351"/>
      <c r="W19" s="352">
        <v>1</v>
      </c>
      <c r="X19" s="353">
        <f t="shared" si="21"/>
        <v>1</v>
      </c>
      <c r="Y19" s="346"/>
      <c r="Z19" s="354"/>
      <c r="AA19" s="355">
        <f t="shared" si="22"/>
        <v>0</v>
      </c>
      <c r="AB19" s="340"/>
      <c r="AC19" s="341"/>
      <c r="AD19" s="356"/>
      <c r="AE19" s="344"/>
      <c r="AF19" s="356"/>
      <c r="AG19" s="353">
        <f t="shared" si="23"/>
        <v>0</v>
      </c>
      <c r="AH19" s="344"/>
      <c r="AI19" s="357"/>
      <c r="AJ19" s="345">
        <f t="shared" si="24"/>
        <v>0</v>
      </c>
      <c r="AK19" s="585">
        <f t="shared" si="25"/>
        <v>6</v>
      </c>
      <c r="AL19" s="362">
        <v>541226</v>
      </c>
      <c r="AM19" s="361">
        <f t="shared" si="0"/>
        <v>3247356</v>
      </c>
      <c r="AN19" s="1009"/>
      <c r="AO19" s="586">
        <f t="shared" si="1"/>
        <v>0</v>
      </c>
      <c r="AP19" s="587">
        <f t="shared" si="2"/>
        <v>0</v>
      </c>
      <c r="AQ19" s="588">
        <f t="shared" si="3"/>
        <v>541226</v>
      </c>
      <c r="AR19" s="589">
        <f t="shared" si="35"/>
        <v>541226</v>
      </c>
      <c r="AS19" s="590">
        <f t="shared" si="4"/>
        <v>0</v>
      </c>
      <c r="AT19" s="591">
        <f t="shared" si="5"/>
        <v>0</v>
      </c>
      <c r="AU19" s="592">
        <f t="shared" si="26"/>
        <v>0</v>
      </c>
      <c r="AV19" s="586">
        <f t="shared" si="6"/>
        <v>0</v>
      </c>
      <c r="AW19" s="587">
        <f t="shared" si="7"/>
        <v>541226</v>
      </c>
      <c r="AX19" s="593">
        <f>SUM(AV19:AW19)</f>
        <v>541226</v>
      </c>
      <c r="AY19" s="594">
        <f t="shared" si="27"/>
        <v>541226</v>
      </c>
      <c r="AZ19" s="586">
        <f t="shared" si="8"/>
        <v>0</v>
      </c>
      <c r="BA19" s="587">
        <f t="shared" si="9"/>
        <v>1623678</v>
      </c>
      <c r="BB19" s="593">
        <f>SUM(AZ19:BA19)</f>
        <v>1623678</v>
      </c>
      <c r="BC19" s="595">
        <f t="shared" si="28"/>
        <v>1623678</v>
      </c>
      <c r="BD19" s="596">
        <f t="shared" si="10"/>
        <v>0</v>
      </c>
      <c r="BE19" s="597">
        <f t="shared" si="11"/>
        <v>541226</v>
      </c>
      <c r="BF19" s="598">
        <f t="shared" si="29"/>
        <v>541226</v>
      </c>
      <c r="BG19" s="586">
        <f t="shared" si="12"/>
        <v>0</v>
      </c>
      <c r="BH19" s="599"/>
      <c r="BI19" s="600">
        <f t="shared" si="30"/>
        <v>0</v>
      </c>
      <c r="BJ19" s="601">
        <f t="shared" si="13"/>
        <v>0</v>
      </c>
      <c r="BK19" s="587">
        <f t="shared" si="14"/>
        <v>0</v>
      </c>
      <c r="BL19" s="602"/>
      <c r="BM19" s="590">
        <f t="shared" si="15"/>
        <v>0</v>
      </c>
      <c r="BN19" s="603"/>
      <c r="BO19" s="598">
        <f t="shared" si="31"/>
        <v>0</v>
      </c>
      <c r="BP19" s="590">
        <f t="shared" si="16"/>
        <v>0</v>
      </c>
      <c r="BQ19" s="591">
        <f t="shared" si="17"/>
        <v>0</v>
      </c>
      <c r="BR19" s="592">
        <f t="shared" si="32"/>
        <v>0</v>
      </c>
      <c r="BS19" s="604">
        <f t="shared" si="33"/>
        <v>3247356</v>
      </c>
    </row>
    <row r="20" spans="1:71" x14ac:dyDescent="0.25">
      <c r="A20" s="1054"/>
      <c r="B20" s="339">
        <v>17</v>
      </c>
      <c r="C20" s="228" t="s">
        <v>71</v>
      </c>
      <c r="D20" s="213" t="s">
        <v>72</v>
      </c>
      <c r="E20" s="213" t="s">
        <v>53</v>
      </c>
      <c r="F20" s="217" t="s">
        <v>38</v>
      </c>
      <c r="G20" s="340"/>
      <c r="H20" s="341"/>
      <c r="I20" s="342"/>
      <c r="J20" s="343">
        <f t="shared" si="34"/>
        <v>0</v>
      </c>
      <c r="K20" s="344"/>
      <c r="L20" s="342"/>
      <c r="M20" s="345">
        <f t="shared" si="18"/>
        <v>0</v>
      </c>
      <c r="N20" s="346"/>
      <c r="O20" s="347"/>
      <c r="P20" s="347"/>
      <c r="Q20" s="348">
        <f t="shared" si="19"/>
        <v>0</v>
      </c>
      <c r="R20" s="346"/>
      <c r="S20" s="347"/>
      <c r="T20" s="349"/>
      <c r="U20" s="350">
        <f t="shared" si="20"/>
        <v>0</v>
      </c>
      <c r="V20" s="351"/>
      <c r="W20" s="352"/>
      <c r="X20" s="353">
        <f t="shared" si="21"/>
        <v>0</v>
      </c>
      <c r="Y20" s="346"/>
      <c r="Z20" s="354"/>
      <c r="AA20" s="355">
        <f t="shared" si="22"/>
        <v>0</v>
      </c>
      <c r="AB20" s="340"/>
      <c r="AC20" s="341"/>
      <c r="AD20" s="356"/>
      <c r="AE20" s="344"/>
      <c r="AF20" s="356"/>
      <c r="AG20" s="353">
        <f t="shared" si="23"/>
        <v>0</v>
      </c>
      <c r="AH20" s="344"/>
      <c r="AI20" s="357">
        <v>2</v>
      </c>
      <c r="AJ20" s="345">
        <f t="shared" si="24"/>
        <v>2</v>
      </c>
      <c r="AK20" s="585">
        <f t="shared" si="25"/>
        <v>2</v>
      </c>
      <c r="AL20" s="362">
        <v>448534</v>
      </c>
      <c r="AM20" s="361">
        <f t="shared" si="0"/>
        <v>897068</v>
      </c>
      <c r="AN20" s="1009"/>
      <c r="AO20" s="586">
        <f t="shared" si="1"/>
        <v>0</v>
      </c>
      <c r="AP20" s="587">
        <f t="shared" si="2"/>
        <v>0</v>
      </c>
      <c r="AQ20" s="588">
        <f t="shared" si="3"/>
        <v>0</v>
      </c>
      <c r="AR20" s="589">
        <f t="shared" si="35"/>
        <v>0</v>
      </c>
      <c r="AS20" s="590">
        <f t="shared" si="4"/>
        <v>0</v>
      </c>
      <c r="AT20" s="591">
        <f t="shared" si="5"/>
        <v>0</v>
      </c>
      <c r="AU20" s="592">
        <f t="shared" si="26"/>
        <v>0</v>
      </c>
      <c r="AV20" s="586">
        <f t="shared" si="6"/>
        <v>0</v>
      </c>
      <c r="AW20" s="587">
        <f t="shared" si="7"/>
        <v>0</v>
      </c>
      <c r="AX20" s="593"/>
      <c r="AY20" s="594">
        <f t="shared" si="27"/>
        <v>0</v>
      </c>
      <c r="AZ20" s="586">
        <f t="shared" si="8"/>
        <v>0</v>
      </c>
      <c r="BA20" s="587">
        <f t="shared" si="9"/>
        <v>0</v>
      </c>
      <c r="BB20" s="593"/>
      <c r="BC20" s="595">
        <f t="shared" si="28"/>
        <v>0</v>
      </c>
      <c r="BD20" s="596">
        <f t="shared" si="10"/>
        <v>0</v>
      </c>
      <c r="BE20" s="597">
        <f t="shared" si="11"/>
        <v>0</v>
      </c>
      <c r="BF20" s="598">
        <f t="shared" si="29"/>
        <v>0</v>
      </c>
      <c r="BG20" s="586">
        <f t="shared" si="12"/>
        <v>0</v>
      </c>
      <c r="BH20" s="599"/>
      <c r="BI20" s="600">
        <f t="shared" si="30"/>
        <v>0</v>
      </c>
      <c r="BJ20" s="601">
        <f t="shared" si="13"/>
        <v>0</v>
      </c>
      <c r="BK20" s="587">
        <f t="shared" si="14"/>
        <v>0</v>
      </c>
      <c r="BL20" s="602"/>
      <c r="BM20" s="590">
        <f t="shared" si="15"/>
        <v>0</v>
      </c>
      <c r="BN20" s="603"/>
      <c r="BO20" s="598">
        <f t="shared" si="31"/>
        <v>0</v>
      </c>
      <c r="BP20" s="590">
        <f t="shared" si="16"/>
        <v>0</v>
      </c>
      <c r="BQ20" s="591">
        <f t="shared" si="17"/>
        <v>897068</v>
      </c>
      <c r="BR20" s="592">
        <f t="shared" si="32"/>
        <v>897068</v>
      </c>
      <c r="BS20" s="604">
        <f t="shared" si="33"/>
        <v>897068</v>
      </c>
    </row>
    <row r="21" spans="1:71" ht="24" x14ac:dyDescent="0.25">
      <c r="A21" s="1054"/>
      <c r="B21" s="339">
        <v>18</v>
      </c>
      <c r="C21" s="228" t="s">
        <v>73</v>
      </c>
      <c r="D21" s="213" t="s">
        <v>74</v>
      </c>
      <c r="E21" s="213" t="s">
        <v>29</v>
      </c>
      <c r="F21" s="217" t="s">
        <v>30</v>
      </c>
      <c r="G21" s="340"/>
      <c r="H21" s="341"/>
      <c r="I21" s="342">
        <v>1</v>
      </c>
      <c r="J21" s="343">
        <f t="shared" si="34"/>
        <v>1</v>
      </c>
      <c r="K21" s="344"/>
      <c r="L21" s="342"/>
      <c r="M21" s="345">
        <f t="shared" si="18"/>
        <v>0</v>
      </c>
      <c r="N21" s="346"/>
      <c r="O21" s="347">
        <v>1</v>
      </c>
      <c r="P21" s="347">
        <f t="shared" ref="P21:P26" si="38">SUM(N21:O21)</f>
        <v>1</v>
      </c>
      <c r="Q21" s="348">
        <f t="shared" si="19"/>
        <v>1</v>
      </c>
      <c r="R21" s="346"/>
      <c r="S21" s="347">
        <v>3</v>
      </c>
      <c r="T21" s="349">
        <f>SUM(R21:S21)</f>
        <v>3</v>
      </c>
      <c r="U21" s="350">
        <f t="shared" si="20"/>
        <v>3</v>
      </c>
      <c r="V21" s="351"/>
      <c r="W21" s="352"/>
      <c r="X21" s="353">
        <f t="shared" si="21"/>
        <v>0</v>
      </c>
      <c r="Y21" s="346">
        <v>1</v>
      </c>
      <c r="Z21" s="354">
        <f>SUM(Y21:Y21)</f>
        <v>1</v>
      </c>
      <c r="AA21" s="355">
        <f t="shared" si="22"/>
        <v>1</v>
      </c>
      <c r="AB21" s="340"/>
      <c r="AC21" s="341"/>
      <c r="AD21" s="356"/>
      <c r="AE21" s="344"/>
      <c r="AF21" s="356"/>
      <c r="AG21" s="353">
        <f t="shared" si="23"/>
        <v>0</v>
      </c>
      <c r="AH21" s="344"/>
      <c r="AI21" s="357"/>
      <c r="AJ21" s="345">
        <f t="shared" si="24"/>
        <v>0</v>
      </c>
      <c r="AK21" s="585">
        <f t="shared" si="25"/>
        <v>6</v>
      </c>
      <c r="AL21" s="360">
        <v>247558</v>
      </c>
      <c r="AM21" s="361">
        <f t="shared" si="0"/>
        <v>1485348</v>
      </c>
      <c r="AN21" s="1009"/>
      <c r="AO21" s="586">
        <f t="shared" si="1"/>
        <v>0</v>
      </c>
      <c r="AP21" s="587">
        <f t="shared" si="2"/>
        <v>0</v>
      </c>
      <c r="AQ21" s="588">
        <f t="shared" si="3"/>
        <v>247558</v>
      </c>
      <c r="AR21" s="589">
        <f t="shared" si="35"/>
        <v>247558</v>
      </c>
      <c r="AS21" s="590">
        <f t="shared" si="4"/>
        <v>0</v>
      </c>
      <c r="AT21" s="591">
        <f t="shared" si="5"/>
        <v>0</v>
      </c>
      <c r="AU21" s="592">
        <f t="shared" si="26"/>
        <v>0</v>
      </c>
      <c r="AV21" s="586">
        <f t="shared" si="6"/>
        <v>0</v>
      </c>
      <c r="AW21" s="587">
        <f t="shared" si="7"/>
        <v>247558</v>
      </c>
      <c r="AX21" s="593">
        <f t="shared" ref="AX21:AX26" si="39">SUM(AV21:AW21)</f>
        <v>247558</v>
      </c>
      <c r="AY21" s="594">
        <f t="shared" si="27"/>
        <v>247558</v>
      </c>
      <c r="AZ21" s="586">
        <f t="shared" si="8"/>
        <v>0</v>
      </c>
      <c r="BA21" s="587">
        <f t="shared" si="9"/>
        <v>742674</v>
      </c>
      <c r="BB21" s="593">
        <f>SUM(AZ21:BA21)</f>
        <v>742674</v>
      </c>
      <c r="BC21" s="595">
        <f t="shared" si="28"/>
        <v>742674</v>
      </c>
      <c r="BD21" s="596">
        <f t="shared" si="10"/>
        <v>0</v>
      </c>
      <c r="BE21" s="597">
        <f t="shared" si="11"/>
        <v>0</v>
      </c>
      <c r="BF21" s="598">
        <f t="shared" si="29"/>
        <v>0</v>
      </c>
      <c r="BG21" s="586">
        <f t="shared" si="12"/>
        <v>247558</v>
      </c>
      <c r="BH21" s="599">
        <f>SUM(BG21:BG21)</f>
        <v>247558</v>
      </c>
      <c r="BI21" s="600">
        <f t="shared" si="30"/>
        <v>247558</v>
      </c>
      <c r="BJ21" s="601">
        <f t="shared" si="13"/>
        <v>0</v>
      </c>
      <c r="BK21" s="587">
        <f t="shared" si="14"/>
        <v>0</v>
      </c>
      <c r="BL21" s="602"/>
      <c r="BM21" s="590">
        <f t="shared" si="15"/>
        <v>0</v>
      </c>
      <c r="BN21" s="603"/>
      <c r="BO21" s="598">
        <f t="shared" si="31"/>
        <v>0</v>
      </c>
      <c r="BP21" s="590">
        <f t="shared" si="16"/>
        <v>0</v>
      </c>
      <c r="BQ21" s="591">
        <f t="shared" si="17"/>
        <v>0</v>
      </c>
      <c r="BR21" s="592">
        <f t="shared" si="32"/>
        <v>0</v>
      </c>
      <c r="BS21" s="604">
        <f t="shared" si="33"/>
        <v>1485348</v>
      </c>
    </row>
    <row r="22" spans="1:71" ht="24" x14ac:dyDescent="0.25">
      <c r="A22" s="1054"/>
      <c r="B22" s="363">
        <v>19</v>
      </c>
      <c r="C22" s="228" t="s">
        <v>75</v>
      </c>
      <c r="D22" s="213" t="s">
        <v>76</v>
      </c>
      <c r="E22" s="213" t="s">
        <v>29</v>
      </c>
      <c r="F22" s="217" t="s">
        <v>30</v>
      </c>
      <c r="G22" s="340"/>
      <c r="H22" s="341"/>
      <c r="I22" s="342">
        <v>1</v>
      </c>
      <c r="J22" s="343">
        <f t="shared" si="34"/>
        <v>1</v>
      </c>
      <c r="K22" s="344"/>
      <c r="L22" s="342">
        <v>2</v>
      </c>
      <c r="M22" s="345">
        <f t="shared" si="18"/>
        <v>2</v>
      </c>
      <c r="N22" s="346"/>
      <c r="O22" s="347">
        <v>1</v>
      </c>
      <c r="P22" s="347">
        <f t="shared" si="38"/>
        <v>1</v>
      </c>
      <c r="Q22" s="348">
        <f t="shared" si="19"/>
        <v>1</v>
      </c>
      <c r="R22" s="346"/>
      <c r="S22" s="347">
        <v>3</v>
      </c>
      <c r="T22" s="349">
        <f>SUM(R22:S22)</f>
        <v>3</v>
      </c>
      <c r="U22" s="350">
        <f t="shared" si="20"/>
        <v>3</v>
      </c>
      <c r="V22" s="351"/>
      <c r="W22" s="352">
        <v>1</v>
      </c>
      <c r="X22" s="353">
        <f t="shared" si="21"/>
        <v>1</v>
      </c>
      <c r="Y22" s="346">
        <v>1</v>
      </c>
      <c r="Z22" s="354">
        <f>SUM(Y22:Y22)</f>
        <v>1</v>
      </c>
      <c r="AA22" s="355">
        <f t="shared" si="22"/>
        <v>1</v>
      </c>
      <c r="AB22" s="340"/>
      <c r="AC22" s="341">
        <v>1</v>
      </c>
      <c r="AD22" s="356">
        <f t="shared" ref="AD22:AD59" si="40">SUM(AB22:AC22)</f>
        <v>1</v>
      </c>
      <c r="AE22" s="344"/>
      <c r="AF22" s="356"/>
      <c r="AG22" s="353">
        <f t="shared" si="23"/>
        <v>1</v>
      </c>
      <c r="AH22" s="344"/>
      <c r="AI22" s="357">
        <v>3</v>
      </c>
      <c r="AJ22" s="345">
        <f t="shared" si="24"/>
        <v>3</v>
      </c>
      <c r="AK22" s="585">
        <f t="shared" si="25"/>
        <v>13</v>
      </c>
      <c r="AL22" s="360">
        <v>750814</v>
      </c>
      <c r="AM22" s="361">
        <f t="shared" si="0"/>
        <v>9760582</v>
      </c>
      <c r="AN22" s="1009"/>
      <c r="AO22" s="586">
        <f t="shared" si="1"/>
        <v>0</v>
      </c>
      <c r="AP22" s="587">
        <f t="shared" si="2"/>
        <v>0</v>
      </c>
      <c r="AQ22" s="588">
        <f t="shared" si="3"/>
        <v>750814</v>
      </c>
      <c r="AR22" s="589">
        <f t="shared" si="35"/>
        <v>750814</v>
      </c>
      <c r="AS22" s="590">
        <f t="shared" si="4"/>
        <v>0</v>
      </c>
      <c r="AT22" s="591">
        <f t="shared" si="5"/>
        <v>1501628</v>
      </c>
      <c r="AU22" s="592">
        <f t="shared" si="26"/>
        <v>1501628</v>
      </c>
      <c r="AV22" s="586">
        <f t="shared" si="6"/>
        <v>0</v>
      </c>
      <c r="AW22" s="587">
        <f t="shared" si="7"/>
        <v>750814</v>
      </c>
      <c r="AX22" s="593">
        <f t="shared" si="39"/>
        <v>750814</v>
      </c>
      <c r="AY22" s="594">
        <f t="shared" si="27"/>
        <v>750814</v>
      </c>
      <c r="AZ22" s="586">
        <f t="shared" si="8"/>
        <v>0</v>
      </c>
      <c r="BA22" s="587">
        <f t="shared" si="9"/>
        <v>2252442</v>
      </c>
      <c r="BB22" s="593">
        <f>SUM(AZ22:BA22)</f>
        <v>2252442</v>
      </c>
      <c r="BC22" s="595">
        <f t="shared" si="28"/>
        <v>2252442</v>
      </c>
      <c r="BD22" s="596">
        <f t="shared" si="10"/>
        <v>0</v>
      </c>
      <c r="BE22" s="597">
        <f t="shared" si="11"/>
        <v>750814</v>
      </c>
      <c r="BF22" s="598">
        <f t="shared" si="29"/>
        <v>750814</v>
      </c>
      <c r="BG22" s="586">
        <f t="shared" si="12"/>
        <v>750814</v>
      </c>
      <c r="BH22" s="599">
        <f>SUM(BG22:BG22)</f>
        <v>750814</v>
      </c>
      <c r="BI22" s="600">
        <f t="shared" si="30"/>
        <v>750814</v>
      </c>
      <c r="BJ22" s="601">
        <f t="shared" si="13"/>
        <v>0</v>
      </c>
      <c r="BK22" s="587">
        <f t="shared" si="14"/>
        <v>750814</v>
      </c>
      <c r="BL22" s="602">
        <f t="shared" ref="BL22" si="41">SUM(BJ22:BK22)</f>
        <v>750814</v>
      </c>
      <c r="BM22" s="590">
        <f t="shared" si="15"/>
        <v>0</v>
      </c>
      <c r="BN22" s="603"/>
      <c r="BO22" s="598">
        <f t="shared" si="31"/>
        <v>750814</v>
      </c>
      <c r="BP22" s="590">
        <f t="shared" si="16"/>
        <v>0</v>
      </c>
      <c r="BQ22" s="591">
        <f t="shared" si="17"/>
        <v>2252442</v>
      </c>
      <c r="BR22" s="592">
        <f t="shared" si="32"/>
        <v>2252442</v>
      </c>
      <c r="BS22" s="604">
        <f t="shared" si="33"/>
        <v>9760582</v>
      </c>
    </row>
    <row r="23" spans="1:71" ht="36" x14ac:dyDescent="0.25">
      <c r="A23" s="1054"/>
      <c r="B23" s="339">
        <v>20</v>
      </c>
      <c r="C23" s="228" t="s">
        <v>77</v>
      </c>
      <c r="D23" s="213" t="s">
        <v>78</v>
      </c>
      <c r="E23" s="213" t="s">
        <v>29</v>
      </c>
      <c r="F23" s="217" t="s">
        <v>30</v>
      </c>
      <c r="G23" s="340"/>
      <c r="H23" s="341"/>
      <c r="I23" s="342">
        <v>1</v>
      </c>
      <c r="J23" s="343">
        <f t="shared" si="34"/>
        <v>1</v>
      </c>
      <c r="K23" s="344"/>
      <c r="L23" s="342"/>
      <c r="M23" s="345">
        <f t="shared" si="18"/>
        <v>0</v>
      </c>
      <c r="N23" s="346"/>
      <c r="O23" s="347">
        <v>1</v>
      </c>
      <c r="P23" s="347">
        <f t="shared" si="38"/>
        <v>1</v>
      </c>
      <c r="Q23" s="348">
        <f t="shared" si="19"/>
        <v>1</v>
      </c>
      <c r="R23" s="346"/>
      <c r="S23" s="347">
        <v>3</v>
      </c>
      <c r="T23" s="349">
        <f>SUM(R23:S23)</f>
        <v>3</v>
      </c>
      <c r="U23" s="350">
        <f t="shared" si="20"/>
        <v>3</v>
      </c>
      <c r="V23" s="351"/>
      <c r="W23" s="352"/>
      <c r="X23" s="353">
        <f t="shared" si="21"/>
        <v>0</v>
      </c>
      <c r="Y23" s="346">
        <v>1</v>
      </c>
      <c r="Z23" s="354">
        <f>SUM(Y23:Y23)</f>
        <v>1</v>
      </c>
      <c r="AA23" s="355">
        <f t="shared" si="22"/>
        <v>1</v>
      </c>
      <c r="AB23" s="340"/>
      <c r="AC23" s="341"/>
      <c r="AD23" s="356"/>
      <c r="AE23" s="344"/>
      <c r="AF23" s="356"/>
      <c r="AG23" s="353">
        <f t="shared" si="23"/>
        <v>0</v>
      </c>
      <c r="AH23" s="344"/>
      <c r="AI23" s="357"/>
      <c r="AJ23" s="345">
        <f t="shared" si="24"/>
        <v>0</v>
      </c>
      <c r="AK23" s="585">
        <f t="shared" si="25"/>
        <v>6</v>
      </c>
      <c r="AL23" s="360">
        <v>286002</v>
      </c>
      <c r="AM23" s="361">
        <f t="shared" si="0"/>
        <v>1716012</v>
      </c>
      <c r="AN23" s="1009"/>
      <c r="AO23" s="586">
        <f t="shared" si="1"/>
        <v>0</v>
      </c>
      <c r="AP23" s="587">
        <f t="shared" si="2"/>
        <v>0</v>
      </c>
      <c r="AQ23" s="588">
        <f t="shared" si="3"/>
        <v>286002</v>
      </c>
      <c r="AR23" s="589">
        <f t="shared" si="35"/>
        <v>286002</v>
      </c>
      <c r="AS23" s="590">
        <f t="shared" si="4"/>
        <v>0</v>
      </c>
      <c r="AT23" s="591">
        <f t="shared" si="5"/>
        <v>0</v>
      </c>
      <c r="AU23" s="592">
        <f t="shared" si="26"/>
        <v>0</v>
      </c>
      <c r="AV23" s="586">
        <f t="shared" si="6"/>
        <v>0</v>
      </c>
      <c r="AW23" s="587">
        <f t="shared" si="7"/>
        <v>286002</v>
      </c>
      <c r="AX23" s="593">
        <f t="shared" si="39"/>
        <v>286002</v>
      </c>
      <c r="AY23" s="594">
        <f t="shared" si="27"/>
        <v>286002</v>
      </c>
      <c r="AZ23" s="586">
        <f t="shared" si="8"/>
        <v>0</v>
      </c>
      <c r="BA23" s="587">
        <f t="shared" si="9"/>
        <v>858006</v>
      </c>
      <c r="BB23" s="593">
        <f>SUM(AZ23:BA23)</f>
        <v>858006</v>
      </c>
      <c r="BC23" s="595">
        <f t="shared" si="28"/>
        <v>858006</v>
      </c>
      <c r="BD23" s="596">
        <f t="shared" si="10"/>
        <v>0</v>
      </c>
      <c r="BE23" s="597">
        <f t="shared" si="11"/>
        <v>0</v>
      </c>
      <c r="BF23" s="598">
        <f t="shared" si="29"/>
        <v>0</v>
      </c>
      <c r="BG23" s="586">
        <f t="shared" si="12"/>
        <v>286002</v>
      </c>
      <c r="BH23" s="599">
        <f>SUM(BG23:BG23)</f>
        <v>286002</v>
      </c>
      <c r="BI23" s="600">
        <f t="shared" si="30"/>
        <v>286002</v>
      </c>
      <c r="BJ23" s="601">
        <f t="shared" si="13"/>
        <v>0</v>
      </c>
      <c r="BK23" s="587">
        <f t="shared" si="14"/>
        <v>0</v>
      </c>
      <c r="BL23" s="602"/>
      <c r="BM23" s="590">
        <f t="shared" si="15"/>
        <v>0</v>
      </c>
      <c r="BN23" s="603"/>
      <c r="BO23" s="598">
        <f t="shared" si="31"/>
        <v>0</v>
      </c>
      <c r="BP23" s="590">
        <f t="shared" si="16"/>
        <v>0</v>
      </c>
      <c r="BQ23" s="591">
        <f t="shared" si="17"/>
        <v>0</v>
      </c>
      <c r="BR23" s="592">
        <f t="shared" si="32"/>
        <v>0</v>
      </c>
      <c r="BS23" s="604">
        <f t="shared" si="33"/>
        <v>1716012</v>
      </c>
    </row>
    <row r="24" spans="1:71" x14ac:dyDescent="0.25">
      <c r="A24" s="1054"/>
      <c r="B24" s="339">
        <v>21</v>
      </c>
      <c r="C24" s="228" t="s">
        <v>79</v>
      </c>
      <c r="D24" s="213" t="s">
        <v>80</v>
      </c>
      <c r="E24" s="213" t="s">
        <v>81</v>
      </c>
      <c r="F24" s="217" t="s">
        <v>38</v>
      </c>
      <c r="G24" s="340"/>
      <c r="H24" s="341"/>
      <c r="I24" s="342">
        <v>1</v>
      </c>
      <c r="J24" s="343">
        <f t="shared" si="34"/>
        <v>1</v>
      </c>
      <c r="K24" s="344"/>
      <c r="L24" s="342"/>
      <c r="M24" s="345">
        <f t="shared" si="18"/>
        <v>0</v>
      </c>
      <c r="N24" s="346"/>
      <c r="O24" s="347">
        <v>1</v>
      </c>
      <c r="P24" s="347">
        <f t="shared" si="38"/>
        <v>1</v>
      </c>
      <c r="Q24" s="348">
        <f t="shared" si="19"/>
        <v>1</v>
      </c>
      <c r="R24" s="346"/>
      <c r="S24" s="347"/>
      <c r="T24" s="349"/>
      <c r="U24" s="350">
        <f t="shared" si="20"/>
        <v>0</v>
      </c>
      <c r="V24" s="351"/>
      <c r="W24" s="352"/>
      <c r="X24" s="353">
        <f t="shared" si="21"/>
        <v>0</v>
      </c>
      <c r="Y24" s="346"/>
      <c r="Z24" s="354"/>
      <c r="AA24" s="355">
        <f t="shared" si="22"/>
        <v>0</v>
      </c>
      <c r="AB24" s="340"/>
      <c r="AC24" s="341"/>
      <c r="AD24" s="356"/>
      <c r="AE24" s="344"/>
      <c r="AF24" s="356"/>
      <c r="AG24" s="353">
        <f t="shared" si="23"/>
        <v>0</v>
      </c>
      <c r="AH24" s="344"/>
      <c r="AI24" s="357"/>
      <c r="AJ24" s="345">
        <f t="shared" si="24"/>
        <v>0</v>
      </c>
      <c r="AK24" s="585">
        <f t="shared" si="25"/>
        <v>2</v>
      </c>
      <c r="AL24" s="362">
        <v>368607</v>
      </c>
      <c r="AM24" s="361">
        <f t="shared" si="0"/>
        <v>737214</v>
      </c>
      <c r="AN24" s="1009"/>
      <c r="AO24" s="586">
        <f t="shared" si="1"/>
        <v>0</v>
      </c>
      <c r="AP24" s="587">
        <f t="shared" si="2"/>
        <v>0</v>
      </c>
      <c r="AQ24" s="588">
        <f t="shared" si="3"/>
        <v>368607</v>
      </c>
      <c r="AR24" s="589">
        <f t="shared" si="35"/>
        <v>368607</v>
      </c>
      <c r="AS24" s="590">
        <f t="shared" si="4"/>
        <v>0</v>
      </c>
      <c r="AT24" s="591">
        <f t="shared" si="5"/>
        <v>0</v>
      </c>
      <c r="AU24" s="592">
        <f t="shared" si="26"/>
        <v>0</v>
      </c>
      <c r="AV24" s="586">
        <f t="shared" si="6"/>
        <v>0</v>
      </c>
      <c r="AW24" s="587">
        <f t="shared" si="7"/>
        <v>368607</v>
      </c>
      <c r="AX24" s="593">
        <f t="shared" si="39"/>
        <v>368607</v>
      </c>
      <c r="AY24" s="594">
        <f t="shared" si="27"/>
        <v>368607</v>
      </c>
      <c r="AZ24" s="586">
        <f t="shared" si="8"/>
        <v>0</v>
      </c>
      <c r="BA24" s="587">
        <f t="shared" si="9"/>
        <v>0</v>
      </c>
      <c r="BB24" s="593"/>
      <c r="BC24" s="595">
        <f t="shared" si="28"/>
        <v>0</v>
      </c>
      <c r="BD24" s="596">
        <f t="shared" si="10"/>
        <v>0</v>
      </c>
      <c r="BE24" s="597">
        <f t="shared" si="11"/>
        <v>0</v>
      </c>
      <c r="BF24" s="598">
        <f t="shared" si="29"/>
        <v>0</v>
      </c>
      <c r="BG24" s="586">
        <f t="shared" si="12"/>
        <v>0</v>
      </c>
      <c r="BH24" s="599"/>
      <c r="BI24" s="600">
        <f t="shared" si="30"/>
        <v>0</v>
      </c>
      <c r="BJ24" s="601">
        <f t="shared" si="13"/>
        <v>0</v>
      </c>
      <c r="BK24" s="587">
        <f t="shared" si="14"/>
        <v>0</v>
      </c>
      <c r="BL24" s="602"/>
      <c r="BM24" s="590">
        <f t="shared" si="15"/>
        <v>0</v>
      </c>
      <c r="BN24" s="603"/>
      <c r="BO24" s="598">
        <f t="shared" si="31"/>
        <v>0</v>
      </c>
      <c r="BP24" s="590">
        <f t="shared" si="16"/>
        <v>0</v>
      </c>
      <c r="BQ24" s="591">
        <f t="shared" si="17"/>
        <v>0</v>
      </c>
      <c r="BR24" s="592">
        <f t="shared" si="32"/>
        <v>0</v>
      </c>
      <c r="BS24" s="604">
        <f t="shared" si="33"/>
        <v>737214</v>
      </c>
    </row>
    <row r="25" spans="1:71" ht="24" x14ac:dyDescent="0.25">
      <c r="A25" s="1054"/>
      <c r="B25" s="363">
        <v>22</v>
      </c>
      <c r="C25" s="228" t="s">
        <v>82</v>
      </c>
      <c r="D25" s="213" t="s">
        <v>83</v>
      </c>
      <c r="E25" s="213" t="s">
        <v>29</v>
      </c>
      <c r="F25" s="217" t="s">
        <v>30</v>
      </c>
      <c r="G25" s="340"/>
      <c r="H25" s="341"/>
      <c r="I25" s="342">
        <v>1</v>
      </c>
      <c r="J25" s="343">
        <f t="shared" si="34"/>
        <v>1</v>
      </c>
      <c r="K25" s="344"/>
      <c r="L25" s="342"/>
      <c r="M25" s="345">
        <f t="shared" si="18"/>
        <v>0</v>
      </c>
      <c r="N25" s="346"/>
      <c r="O25" s="347">
        <v>1</v>
      </c>
      <c r="P25" s="347">
        <f t="shared" si="38"/>
        <v>1</v>
      </c>
      <c r="Q25" s="348">
        <f t="shared" si="19"/>
        <v>1</v>
      </c>
      <c r="R25" s="346"/>
      <c r="S25" s="347">
        <v>3</v>
      </c>
      <c r="T25" s="349">
        <f>SUM(R25:S25)</f>
        <v>3</v>
      </c>
      <c r="U25" s="350">
        <f t="shared" si="20"/>
        <v>3</v>
      </c>
      <c r="V25" s="351"/>
      <c r="W25" s="352"/>
      <c r="X25" s="353">
        <f t="shared" si="21"/>
        <v>0</v>
      </c>
      <c r="Y25" s="346"/>
      <c r="Z25" s="354"/>
      <c r="AA25" s="355">
        <f t="shared" si="22"/>
        <v>0</v>
      </c>
      <c r="AB25" s="340"/>
      <c r="AC25" s="341">
        <v>1</v>
      </c>
      <c r="AD25" s="356">
        <f t="shared" si="40"/>
        <v>1</v>
      </c>
      <c r="AE25" s="344"/>
      <c r="AF25" s="356"/>
      <c r="AG25" s="353">
        <f t="shared" si="23"/>
        <v>1</v>
      </c>
      <c r="AH25" s="344"/>
      <c r="AI25" s="357"/>
      <c r="AJ25" s="345">
        <f t="shared" si="24"/>
        <v>0</v>
      </c>
      <c r="AK25" s="585">
        <f t="shared" si="25"/>
        <v>6</v>
      </c>
      <c r="AL25" s="360">
        <v>878249</v>
      </c>
      <c r="AM25" s="361">
        <f t="shared" si="0"/>
        <v>5269494</v>
      </c>
      <c r="AN25" s="1009"/>
      <c r="AO25" s="586">
        <f t="shared" si="1"/>
        <v>0</v>
      </c>
      <c r="AP25" s="587">
        <f t="shared" si="2"/>
        <v>0</v>
      </c>
      <c r="AQ25" s="588">
        <f t="shared" si="3"/>
        <v>878249</v>
      </c>
      <c r="AR25" s="589">
        <f t="shared" si="35"/>
        <v>878249</v>
      </c>
      <c r="AS25" s="590">
        <f t="shared" si="4"/>
        <v>0</v>
      </c>
      <c r="AT25" s="591">
        <f t="shared" si="5"/>
        <v>0</v>
      </c>
      <c r="AU25" s="592">
        <f t="shared" si="26"/>
        <v>0</v>
      </c>
      <c r="AV25" s="586">
        <f t="shared" si="6"/>
        <v>0</v>
      </c>
      <c r="AW25" s="587">
        <f t="shared" si="7"/>
        <v>878249</v>
      </c>
      <c r="AX25" s="593">
        <f t="shared" si="39"/>
        <v>878249</v>
      </c>
      <c r="AY25" s="594">
        <f t="shared" si="27"/>
        <v>878249</v>
      </c>
      <c r="AZ25" s="586">
        <f t="shared" si="8"/>
        <v>0</v>
      </c>
      <c r="BA25" s="587">
        <f t="shared" si="9"/>
        <v>2634747</v>
      </c>
      <c r="BB25" s="593">
        <f>SUM(AZ25:BA25)</f>
        <v>2634747</v>
      </c>
      <c r="BC25" s="595">
        <f t="shared" si="28"/>
        <v>2634747</v>
      </c>
      <c r="BD25" s="596">
        <f t="shared" si="10"/>
        <v>0</v>
      </c>
      <c r="BE25" s="597">
        <f t="shared" si="11"/>
        <v>0</v>
      </c>
      <c r="BF25" s="598">
        <f t="shared" si="29"/>
        <v>0</v>
      </c>
      <c r="BG25" s="586">
        <f t="shared" si="12"/>
        <v>0</v>
      </c>
      <c r="BH25" s="599"/>
      <c r="BI25" s="600">
        <f t="shared" si="30"/>
        <v>0</v>
      </c>
      <c r="BJ25" s="601">
        <f t="shared" si="13"/>
        <v>0</v>
      </c>
      <c r="BK25" s="587">
        <f t="shared" si="14"/>
        <v>878249</v>
      </c>
      <c r="BL25" s="602">
        <f t="shared" ref="BL25" si="42">SUM(BJ25:BK25)</f>
        <v>878249</v>
      </c>
      <c r="BM25" s="590">
        <f t="shared" si="15"/>
        <v>0</v>
      </c>
      <c r="BN25" s="603"/>
      <c r="BO25" s="598">
        <f t="shared" si="31"/>
        <v>878249</v>
      </c>
      <c r="BP25" s="590">
        <f t="shared" si="16"/>
        <v>0</v>
      </c>
      <c r="BQ25" s="591">
        <f t="shared" si="17"/>
        <v>0</v>
      </c>
      <c r="BR25" s="592">
        <f t="shared" si="32"/>
        <v>0</v>
      </c>
      <c r="BS25" s="604">
        <f t="shared" si="33"/>
        <v>5269494</v>
      </c>
    </row>
    <row r="26" spans="1:71" x14ac:dyDescent="0.25">
      <c r="A26" s="1054"/>
      <c r="B26" s="339">
        <v>23</v>
      </c>
      <c r="C26" s="228" t="s">
        <v>84</v>
      </c>
      <c r="D26" s="213" t="s">
        <v>85</v>
      </c>
      <c r="E26" s="213" t="s">
        <v>37</v>
      </c>
      <c r="F26" s="217" t="s">
        <v>38</v>
      </c>
      <c r="G26" s="340"/>
      <c r="H26" s="341"/>
      <c r="I26" s="342">
        <v>1</v>
      </c>
      <c r="J26" s="343">
        <f t="shared" si="34"/>
        <v>1</v>
      </c>
      <c r="K26" s="344"/>
      <c r="L26" s="342"/>
      <c r="M26" s="345">
        <f t="shared" si="18"/>
        <v>0</v>
      </c>
      <c r="N26" s="346"/>
      <c r="O26" s="347">
        <v>1</v>
      </c>
      <c r="P26" s="347">
        <f t="shared" si="38"/>
        <v>1</v>
      </c>
      <c r="Q26" s="348">
        <f t="shared" si="19"/>
        <v>1</v>
      </c>
      <c r="R26" s="346"/>
      <c r="S26" s="347">
        <v>1</v>
      </c>
      <c r="T26" s="349">
        <f>SUM(R26:S26)</f>
        <v>1</v>
      </c>
      <c r="U26" s="350">
        <f t="shared" si="20"/>
        <v>1</v>
      </c>
      <c r="V26" s="351"/>
      <c r="W26" s="352">
        <v>1</v>
      </c>
      <c r="X26" s="353">
        <f t="shared" si="21"/>
        <v>1</v>
      </c>
      <c r="Y26" s="346"/>
      <c r="Z26" s="354"/>
      <c r="AA26" s="355">
        <f t="shared" si="22"/>
        <v>0</v>
      </c>
      <c r="AB26" s="340"/>
      <c r="AC26" s="341"/>
      <c r="AD26" s="356"/>
      <c r="AE26" s="344"/>
      <c r="AF26" s="356"/>
      <c r="AG26" s="353">
        <f t="shared" si="23"/>
        <v>0</v>
      </c>
      <c r="AH26" s="344"/>
      <c r="AI26" s="357">
        <v>1</v>
      </c>
      <c r="AJ26" s="345">
        <f t="shared" si="24"/>
        <v>1</v>
      </c>
      <c r="AK26" s="585">
        <f t="shared" si="25"/>
        <v>5</v>
      </c>
      <c r="AL26" s="362">
        <v>422341</v>
      </c>
      <c r="AM26" s="361">
        <f t="shared" si="0"/>
        <v>2111705</v>
      </c>
      <c r="AN26" s="1009"/>
      <c r="AO26" s="586">
        <f t="shared" si="1"/>
        <v>0</v>
      </c>
      <c r="AP26" s="587">
        <f t="shared" si="2"/>
        <v>0</v>
      </c>
      <c r="AQ26" s="588">
        <f t="shared" si="3"/>
        <v>422341</v>
      </c>
      <c r="AR26" s="589">
        <f t="shared" si="35"/>
        <v>422341</v>
      </c>
      <c r="AS26" s="590">
        <f t="shared" si="4"/>
        <v>0</v>
      </c>
      <c r="AT26" s="591">
        <f t="shared" si="5"/>
        <v>0</v>
      </c>
      <c r="AU26" s="592">
        <f t="shared" si="26"/>
        <v>0</v>
      </c>
      <c r="AV26" s="586">
        <f t="shared" si="6"/>
        <v>0</v>
      </c>
      <c r="AW26" s="587">
        <f t="shared" si="7"/>
        <v>422341</v>
      </c>
      <c r="AX26" s="593">
        <f t="shared" si="39"/>
        <v>422341</v>
      </c>
      <c r="AY26" s="594">
        <f t="shared" si="27"/>
        <v>422341</v>
      </c>
      <c r="AZ26" s="586">
        <f t="shared" si="8"/>
        <v>0</v>
      </c>
      <c r="BA26" s="587">
        <f t="shared" si="9"/>
        <v>422341</v>
      </c>
      <c r="BB26" s="593">
        <f>SUM(AZ26:BA26)</f>
        <v>422341</v>
      </c>
      <c r="BC26" s="595">
        <f t="shared" si="28"/>
        <v>422341</v>
      </c>
      <c r="BD26" s="596">
        <f t="shared" si="10"/>
        <v>0</v>
      </c>
      <c r="BE26" s="597">
        <f t="shared" si="11"/>
        <v>422341</v>
      </c>
      <c r="BF26" s="598">
        <f t="shared" si="29"/>
        <v>422341</v>
      </c>
      <c r="BG26" s="586">
        <f t="shared" si="12"/>
        <v>0</v>
      </c>
      <c r="BH26" s="599"/>
      <c r="BI26" s="600">
        <f t="shared" si="30"/>
        <v>0</v>
      </c>
      <c r="BJ26" s="601">
        <f t="shared" si="13"/>
        <v>0</v>
      </c>
      <c r="BK26" s="587">
        <f t="shared" si="14"/>
        <v>0</v>
      </c>
      <c r="BL26" s="602"/>
      <c r="BM26" s="590">
        <f t="shared" si="15"/>
        <v>0</v>
      </c>
      <c r="BN26" s="603"/>
      <c r="BO26" s="598">
        <f t="shared" si="31"/>
        <v>0</v>
      </c>
      <c r="BP26" s="590">
        <f t="shared" si="16"/>
        <v>0</v>
      </c>
      <c r="BQ26" s="591">
        <f t="shared" si="17"/>
        <v>422341</v>
      </c>
      <c r="BR26" s="592">
        <f t="shared" si="32"/>
        <v>422341</v>
      </c>
      <c r="BS26" s="604">
        <f t="shared" si="33"/>
        <v>2111705</v>
      </c>
    </row>
    <row r="27" spans="1:71" x14ac:dyDescent="0.25">
      <c r="A27" s="1054"/>
      <c r="B27" s="339">
        <v>24</v>
      </c>
      <c r="C27" s="228" t="s">
        <v>86</v>
      </c>
      <c r="D27" s="213" t="s">
        <v>87</v>
      </c>
      <c r="E27" s="213" t="s">
        <v>58</v>
      </c>
      <c r="F27" s="217" t="s">
        <v>38</v>
      </c>
      <c r="G27" s="340"/>
      <c r="H27" s="341"/>
      <c r="I27" s="342"/>
      <c r="J27" s="343">
        <f t="shared" si="34"/>
        <v>0</v>
      </c>
      <c r="K27" s="344"/>
      <c r="L27" s="342"/>
      <c r="M27" s="345">
        <f t="shared" si="18"/>
        <v>0</v>
      </c>
      <c r="N27" s="346"/>
      <c r="O27" s="347"/>
      <c r="P27" s="347"/>
      <c r="Q27" s="348">
        <f t="shared" si="19"/>
        <v>0</v>
      </c>
      <c r="R27" s="346"/>
      <c r="S27" s="347">
        <v>1</v>
      </c>
      <c r="T27" s="349">
        <f>SUM(R27:S27)</f>
        <v>1</v>
      </c>
      <c r="U27" s="350">
        <f t="shared" si="20"/>
        <v>1</v>
      </c>
      <c r="V27" s="351"/>
      <c r="W27" s="352"/>
      <c r="X27" s="353">
        <f t="shared" si="21"/>
        <v>0</v>
      </c>
      <c r="Y27" s="346"/>
      <c r="Z27" s="354"/>
      <c r="AA27" s="355">
        <f t="shared" si="22"/>
        <v>0</v>
      </c>
      <c r="AB27" s="340"/>
      <c r="AC27" s="341"/>
      <c r="AD27" s="356"/>
      <c r="AE27" s="344"/>
      <c r="AF27" s="356"/>
      <c r="AG27" s="353">
        <f t="shared" si="23"/>
        <v>0</v>
      </c>
      <c r="AH27" s="344"/>
      <c r="AI27" s="357">
        <v>2</v>
      </c>
      <c r="AJ27" s="345">
        <f t="shared" si="24"/>
        <v>2</v>
      </c>
      <c r="AK27" s="585">
        <f t="shared" si="25"/>
        <v>3</v>
      </c>
      <c r="AL27" s="362">
        <v>198621</v>
      </c>
      <c r="AM27" s="361">
        <f t="shared" si="0"/>
        <v>595863</v>
      </c>
      <c r="AN27" s="1009"/>
      <c r="AO27" s="586">
        <f t="shared" si="1"/>
        <v>0</v>
      </c>
      <c r="AP27" s="587">
        <f t="shared" si="2"/>
        <v>0</v>
      </c>
      <c r="AQ27" s="588">
        <f t="shared" si="3"/>
        <v>0</v>
      </c>
      <c r="AR27" s="589">
        <f t="shared" si="35"/>
        <v>0</v>
      </c>
      <c r="AS27" s="590">
        <f t="shared" si="4"/>
        <v>0</v>
      </c>
      <c r="AT27" s="591">
        <f t="shared" si="5"/>
        <v>0</v>
      </c>
      <c r="AU27" s="592">
        <f t="shared" si="26"/>
        <v>0</v>
      </c>
      <c r="AV27" s="586">
        <f t="shared" si="6"/>
        <v>0</v>
      </c>
      <c r="AW27" s="587">
        <f t="shared" si="7"/>
        <v>0</v>
      </c>
      <c r="AX27" s="593"/>
      <c r="AY27" s="594">
        <f t="shared" si="27"/>
        <v>0</v>
      </c>
      <c r="AZ27" s="586">
        <f t="shared" si="8"/>
        <v>0</v>
      </c>
      <c r="BA27" s="587">
        <f t="shared" si="9"/>
        <v>198621</v>
      </c>
      <c r="BB27" s="593">
        <f>SUM(AZ27:BA27)</f>
        <v>198621</v>
      </c>
      <c r="BC27" s="595">
        <f t="shared" si="28"/>
        <v>198621</v>
      </c>
      <c r="BD27" s="596">
        <f t="shared" si="10"/>
        <v>0</v>
      </c>
      <c r="BE27" s="597">
        <f t="shared" si="11"/>
        <v>0</v>
      </c>
      <c r="BF27" s="598">
        <f t="shared" si="29"/>
        <v>0</v>
      </c>
      <c r="BG27" s="586">
        <f t="shared" si="12"/>
        <v>0</v>
      </c>
      <c r="BH27" s="599"/>
      <c r="BI27" s="600">
        <f t="shared" si="30"/>
        <v>0</v>
      </c>
      <c r="BJ27" s="601">
        <f t="shared" si="13"/>
        <v>0</v>
      </c>
      <c r="BK27" s="587">
        <f t="shared" si="14"/>
        <v>0</v>
      </c>
      <c r="BL27" s="602"/>
      <c r="BM27" s="590">
        <f t="shared" si="15"/>
        <v>0</v>
      </c>
      <c r="BN27" s="603"/>
      <c r="BO27" s="598">
        <f t="shared" si="31"/>
        <v>0</v>
      </c>
      <c r="BP27" s="590">
        <f t="shared" si="16"/>
        <v>0</v>
      </c>
      <c r="BQ27" s="591">
        <f t="shared" si="17"/>
        <v>397242</v>
      </c>
      <c r="BR27" s="592">
        <f t="shared" si="32"/>
        <v>397242</v>
      </c>
      <c r="BS27" s="604">
        <f t="shared" si="33"/>
        <v>595863</v>
      </c>
    </row>
    <row r="28" spans="1:71" x14ac:dyDescent="0.25">
      <c r="A28" s="1054"/>
      <c r="B28" s="363">
        <v>25</v>
      </c>
      <c r="C28" s="228" t="s">
        <v>88</v>
      </c>
      <c r="D28" s="213" t="s">
        <v>89</v>
      </c>
      <c r="E28" s="213" t="s">
        <v>90</v>
      </c>
      <c r="F28" s="217" t="s">
        <v>38</v>
      </c>
      <c r="G28" s="340"/>
      <c r="H28" s="341"/>
      <c r="I28" s="342"/>
      <c r="J28" s="343">
        <f t="shared" si="34"/>
        <v>0</v>
      </c>
      <c r="K28" s="344"/>
      <c r="L28" s="342"/>
      <c r="M28" s="345">
        <f t="shared" si="18"/>
        <v>0</v>
      </c>
      <c r="N28" s="346"/>
      <c r="O28" s="347"/>
      <c r="P28" s="347"/>
      <c r="Q28" s="348">
        <f t="shared" si="19"/>
        <v>0</v>
      </c>
      <c r="R28" s="346"/>
      <c r="S28" s="347">
        <v>1</v>
      </c>
      <c r="T28" s="349">
        <f>SUM(R28:S28)</f>
        <v>1</v>
      </c>
      <c r="U28" s="350">
        <f t="shared" si="20"/>
        <v>1</v>
      </c>
      <c r="V28" s="351"/>
      <c r="W28" s="352"/>
      <c r="X28" s="353">
        <f t="shared" si="21"/>
        <v>0</v>
      </c>
      <c r="Y28" s="346"/>
      <c r="Z28" s="354"/>
      <c r="AA28" s="355">
        <f t="shared" si="22"/>
        <v>0</v>
      </c>
      <c r="AB28" s="340"/>
      <c r="AC28" s="341"/>
      <c r="AD28" s="356"/>
      <c r="AE28" s="344"/>
      <c r="AF28" s="356"/>
      <c r="AG28" s="353">
        <f t="shared" si="23"/>
        <v>0</v>
      </c>
      <c r="AH28" s="344"/>
      <c r="AI28" s="357">
        <v>2</v>
      </c>
      <c r="AJ28" s="345">
        <f t="shared" si="24"/>
        <v>2</v>
      </c>
      <c r="AK28" s="585">
        <f t="shared" si="25"/>
        <v>3</v>
      </c>
      <c r="AL28" s="362">
        <v>397378</v>
      </c>
      <c r="AM28" s="361">
        <f t="shared" si="0"/>
        <v>1192134</v>
      </c>
      <c r="AN28" s="1009"/>
      <c r="AO28" s="586">
        <f t="shared" si="1"/>
        <v>0</v>
      </c>
      <c r="AP28" s="587">
        <f t="shared" si="2"/>
        <v>0</v>
      </c>
      <c r="AQ28" s="588">
        <f t="shared" si="3"/>
        <v>0</v>
      </c>
      <c r="AR28" s="589">
        <f t="shared" si="35"/>
        <v>0</v>
      </c>
      <c r="AS28" s="590">
        <f t="shared" si="4"/>
        <v>0</v>
      </c>
      <c r="AT28" s="591">
        <f t="shared" si="5"/>
        <v>0</v>
      </c>
      <c r="AU28" s="592">
        <f t="shared" si="26"/>
        <v>0</v>
      </c>
      <c r="AV28" s="586">
        <f t="shared" si="6"/>
        <v>0</v>
      </c>
      <c r="AW28" s="587">
        <f t="shared" si="7"/>
        <v>0</v>
      </c>
      <c r="AX28" s="593"/>
      <c r="AY28" s="594">
        <f t="shared" si="27"/>
        <v>0</v>
      </c>
      <c r="AZ28" s="586">
        <f t="shared" si="8"/>
        <v>0</v>
      </c>
      <c r="BA28" s="587">
        <f t="shared" si="9"/>
        <v>397378</v>
      </c>
      <c r="BB28" s="593">
        <f>SUM(AZ28:BA28)</f>
        <v>397378</v>
      </c>
      <c r="BC28" s="595">
        <f t="shared" si="28"/>
        <v>397378</v>
      </c>
      <c r="BD28" s="596">
        <f t="shared" si="10"/>
        <v>0</v>
      </c>
      <c r="BE28" s="597">
        <f t="shared" si="11"/>
        <v>0</v>
      </c>
      <c r="BF28" s="598">
        <f t="shared" si="29"/>
        <v>0</v>
      </c>
      <c r="BG28" s="586">
        <f t="shared" si="12"/>
        <v>0</v>
      </c>
      <c r="BH28" s="599"/>
      <c r="BI28" s="600">
        <f t="shared" si="30"/>
        <v>0</v>
      </c>
      <c r="BJ28" s="601">
        <f t="shared" si="13"/>
        <v>0</v>
      </c>
      <c r="BK28" s="587">
        <f t="shared" si="14"/>
        <v>0</v>
      </c>
      <c r="BL28" s="602"/>
      <c r="BM28" s="590">
        <f t="shared" si="15"/>
        <v>0</v>
      </c>
      <c r="BN28" s="603"/>
      <c r="BO28" s="598">
        <f t="shared" si="31"/>
        <v>0</v>
      </c>
      <c r="BP28" s="590">
        <f t="shared" si="16"/>
        <v>0</v>
      </c>
      <c r="BQ28" s="591">
        <f t="shared" si="17"/>
        <v>794756</v>
      </c>
      <c r="BR28" s="592">
        <f t="shared" si="32"/>
        <v>794756</v>
      </c>
      <c r="BS28" s="604">
        <f t="shared" si="33"/>
        <v>1192134</v>
      </c>
    </row>
    <row r="29" spans="1:71" ht="24" x14ac:dyDescent="0.25">
      <c r="A29" s="1054"/>
      <c r="B29" s="339">
        <v>26</v>
      </c>
      <c r="C29" s="228" t="s">
        <v>91</v>
      </c>
      <c r="D29" s="213" t="s">
        <v>92</v>
      </c>
      <c r="E29" s="213" t="s">
        <v>29</v>
      </c>
      <c r="F29" s="217" t="s">
        <v>30</v>
      </c>
      <c r="G29" s="340"/>
      <c r="H29" s="341"/>
      <c r="I29" s="342">
        <v>1</v>
      </c>
      <c r="J29" s="343">
        <f t="shared" si="34"/>
        <v>1</v>
      </c>
      <c r="K29" s="344"/>
      <c r="L29" s="342">
        <v>1</v>
      </c>
      <c r="M29" s="345">
        <f t="shared" si="18"/>
        <v>1</v>
      </c>
      <c r="N29" s="346"/>
      <c r="O29" s="347">
        <v>1</v>
      </c>
      <c r="P29" s="347">
        <f>SUM(N29:O29)</f>
        <v>1</v>
      </c>
      <c r="Q29" s="348">
        <f t="shared" si="19"/>
        <v>1</v>
      </c>
      <c r="R29" s="346"/>
      <c r="S29" s="347">
        <v>1</v>
      </c>
      <c r="T29" s="349">
        <f>SUM(R29:S29)</f>
        <v>1</v>
      </c>
      <c r="U29" s="350">
        <f t="shared" si="20"/>
        <v>1</v>
      </c>
      <c r="V29" s="351"/>
      <c r="W29" s="352">
        <v>1</v>
      </c>
      <c r="X29" s="353">
        <f t="shared" si="21"/>
        <v>1</v>
      </c>
      <c r="Y29" s="346"/>
      <c r="Z29" s="354"/>
      <c r="AA29" s="355">
        <f t="shared" si="22"/>
        <v>0</v>
      </c>
      <c r="AB29" s="340"/>
      <c r="AC29" s="341"/>
      <c r="AD29" s="356"/>
      <c r="AE29" s="344"/>
      <c r="AF29" s="356"/>
      <c r="AG29" s="353">
        <f t="shared" si="23"/>
        <v>0</v>
      </c>
      <c r="AH29" s="344"/>
      <c r="AI29" s="357"/>
      <c r="AJ29" s="345">
        <f t="shared" si="24"/>
        <v>0</v>
      </c>
      <c r="AK29" s="585">
        <f t="shared" si="25"/>
        <v>5</v>
      </c>
      <c r="AL29" s="360">
        <v>182937</v>
      </c>
      <c r="AM29" s="361">
        <f t="shared" si="0"/>
        <v>914685</v>
      </c>
      <c r="AN29" s="1009"/>
      <c r="AO29" s="586">
        <f t="shared" si="1"/>
        <v>0</v>
      </c>
      <c r="AP29" s="587">
        <f t="shared" si="2"/>
        <v>0</v>
      </c>
      <c r="AQ29" s="588">
        <f t="shared" si="3"/>
        <v>182937</v>
      </c>
      <c r="AR29" s="589">
        <f t="shared" si="35"/>
        <v>182937</v>
      </c>
      <c r="AS29" s="590">
        <f t="shared" si="4"/>
        <v>0</v>
      </c>
      <c r="AT29" s="591">
        <f t="shared" si="5"/>
        <v>182937</v>
      </c>
      <c r="AU29" s="592">
        <f t="shared" si="26"/>
        <v>182937</v>
      </c>
      <c r="AV29" s="586">
        <f t="shared" si="6"/>
        <v>0</v>
      </c>
      <c r="AW29" s="587">
        <f t="shared" si="7"/>
        <v>182937</v>
      </c>
      <c r="AX29" s="593">
        <f>SUM(AV29:AW29)</f>
        <v>182937</v>
      </c>
      <c r="AY29" s="594">
        <f t="shared" si="27"/>
        <v>182937</v>
      </c>
      <c r="AZ29" s="586">
        <f t="shared" si="8"/>
        <v>0</v>
      </c>
      <c r="BA29" s="587">
        <f t="shared" si="9"/>
        <v>182937</v>
      </c>
      <c r="BB29" s="593">
        <f>SUM(AZ29:BA29)</f>
        <v>182937</v>
      </c>
      <c r="BC29" s="595">
        <f t="shared" si="28"/>
        <v>182937</v>
      </c>
      <c r="BD29" s="596">
        <f t="shared" si="10"/>
        <v>0</v>
      </c>
      <c r="BE29" s="597">
        <f t="shared" si="11"/>
        <v>182937</v>
      </c>
      <c r="BF29" s="598">
        <f t="shared" si="29"/>
        <v>182937</v>
      </c>
      <c r="BG29" s="586">
        <f t="shared" si="12"/>
        <v>0</v>
      </c>
      <c r="BH29" s="599"/>
      <c r="BI29" s="600">
        <f t="shared" si="30"/>
        <v>0</v>
      </c>
      <c r="BJ29" s="601">
        <f t="shared" si="13"/>
        <v>0</v>
      </c>
      <c r="BK29" s="587">
        <f t="shared" si="14"/>
        <v>0</v>
      </c>
      <c r="BL29" s="602"/>
      <c r="BM29" s="590">
        <f t="shared" si="15"/>
        <v>0</v>
      </c>
      <c r="BN29" s="603"/>
      <c r="BO29" s="598">
        <f t="shared" si="31"/>
        <v>0</v>
      </c>
      <c r="BP29" s="590">
        <f t="shared" si="16"/>
        <v>0</v>
      </c>
      <c r="BQ29" s="591">
        <f t="shared" si="17"/>
        <v>0</v>
      </c>
      <c r="BR29" s="592">
        <f t="shared" si="32"/>
        <v>0</v>
      </c>
      <c r="BS29" s="604">
        <f t="shared" si="33"/>
        <v>914685</v>
      </c>
    </row>
    <row r="30" spans="1:71" x14ac:dyDescent="0.25">
      <c r="A30" s="1054"/>
      <c r="B30" s="339">
        <v>27</v>
      </c>
      <c r="C30" s="228" t="s">
        <v>93</v>
      </c>
      <c r="D30" s="213" t="s">
        <v>94</v>
      </c>
      <c r="E30" s="213" t="s">
        <v>53</v>
      </c>
      <c r="F30" s="217" t="s">
        <v>38</v>
      </c>
      <c r="G30" s="340"/>
      <c r="H30" s="341"/>
      <c r="I30" s="342"/>
      <c r="J30" s="343">
        <f t="shared" si="34"/>
        <v>0</v>
      </c>
      <c r="K30" s="344"/>
      <c r="L30" s="342"/>
      <c r="M30" s="345">
        <f t="shared" si="18"/>
        <v>0</v>
      </c>
      <c r="N30" s="346"/>
      <c r="O30" s="347"/>
      <c r="P30" s="347"/>
      <c r="Q30" s="348">
        <f t="shared" si="19"/>
        <v>0</v>
      </c>
      <c r="R30" s="346"/>
      <c r="S30" s="347"/>
      <c r="T30" s="349"/>
      <c r="U30" s="350">
        <f t="shared" si="20"/>
        <v>0</v>
      </c>
      <c r="V30" s="351"/>
      <c r="W30" s="352"/>
      <c r="X30" s="353">
        <f t="shared" si="21"/>
        <v>0</v>
      </c>
      <c r="Y30" s="346"/>
      <c r="Z30" s="354"/>
      <c r="AA30" s="355">
        <f t="shared" si="22"/>
        <v>0</v>
      </c>
      <c r="AB30" s="340"/>
      <c r="AC30" s="341"/>
      <c r="AD30" s="356"/>
      <c r="AE30" s="344"/>
      <c r="AF30" s="356"/>
      <c r="AG30" s="353">
        <f t="shared" si="23"/>
        <v>0</v>
      </c>
      <c r="AH30" s="344"/>
      <c r="AI30" s="357">
        <v>2</v>
      </c>
      <c r="AJ30" s="345">
        <f t="shared" si="24"/>
        <v>2</v>
      </c>
      <c r="AK30" s="585">
        <f t="shared" si="25"/>
        <v>2</v>
      </c>
      <c r="AL30" s="362">
        <v>326315</v>
      </c>
      <c r="AM30" s="361">
        <f t="shared" si="0"/>
        <v>652630</v>
      </c>
      <c r="AN30" s="1009"/>
      <c r="AO30" s="586">
        <f t="shared" si="1"/>
        <v>0</v>
      </c>
      <c r="AP30" s="587">
        <f t="shared" si="2"/>
        <v>0</v>
      </c>
      <c r="AQ30" s="588">
        <f t="shared" si="3"/>
        <v>0</v>
      </c>
      <c r="AR30" s="589">
        <f t="shared" si="35"/>
        <v>0</v>
      </c>
      <c r="AS30" s="590">
        <f t="shared" si="4"/>
        <v>0</v>
      </c>
      <c r="AT30" s="591">
        <f t="shared" si="5"/>
        <v>0</v>
      </c>
      <c r="AU30" s="592">
        <f t="shared" si="26"/>
        <v>0</v>
      </c>
      <c r="AV30" s="586">
        <f t="shared" si="6"/>
        <v>0</v>
      </c>
      <c r="AW30" s="587">
        <f t="shared" si="7"/>
        <v>0</v>
      </c>
      <c r="AX30" s="593"/>
      <c r="AY30" s="594">
        <f t="shared" si="27"/>
        <v>0</v>
      </c>
      <c r="AZ30" s="586">
        <f t="shared" si="8"/>
        <v>0</v>
      </c>
      <c r="BA30" s="587">
        <f t="shared" si="9"/>
        <v>0</v>
      </c>
      <c r="BB30" s="593"/>
      <c r="BC30" s="595">
        <f t="shared" si="28"/>
        <v>0</v>
      </c>
      <c r="BD30" s="596">
        <f t="shared" si="10"/>
        <v>0</v>
      </c>
      <c r="BE30" s="597">
        <f t="shared" si="11"/>
        <v>0</v>
      </c>
      <c r="BF30" s="598">
        <f t="shared" si="29"/>
        <v>0</v>
      </c>
      <c r="BG30" s="586">
        <f t="shared" si="12"/>
        <v>0</v>
      </c>
      <c r="BH30" s="599"/>
      <c r="BI30" s="600">
        <f t="shared" si="30"/>
        <v>0</v>
      </c>
      <c r="BJ30" s="601">
        <f t="shared" si="13"/>
        <v>0</v>
      </c>
      <c r="BK30" s="587">
        <f t="shared" si="14"/>
        <v>0</v>
      </c>
      <c r="BL30" s="602"/>
      <c r="BM30" s="590">
        <f t="shared" si="15"/>
        <v>0</v>
      </c>
      <c r="BN30" s="603"/>
      <c r="BO30" s="598">
        <f t="shared" si="31"/>
        <v>0</v>
      </c>
      <c r="BP30" s="590">
        <f t="shared" si="16"/>
        <v>0</v>
      </c>
      <c r="BQ30" s="591">
        <f t="shared" si="17"/>
        <v>652630</v>
      </c>
      <c r="BR30" s="592">
        <f t="shared" si="32"/>
        <v>652630</v>
      </c>
      <c r="BS30" s="604">
        <f t="shared" si="33"/>
        <v>652630</v>
      </c>
    </row>
    <row r="31" spans="1:71" ht="24" x14ac:dyDescent="0.25">
      <c r="A31" s="1054"/>
      <c r="B31" s="363">
        <v>28</v>
      </c>
      <c r="C31" s="228" t="s">
        <v>95</v>
      </c>
      <c r="D31" s="213" t="s">
        <v>96</v>
      </c>
      <c r="E31" s="213" t="s">
        <v>29</v>
      </c>
      <c r="F31" s="217" t="s">
        <v>30</v>
      </c>
      <c r="G31" s="340"/>
      <c r="H31" s="341"/>
      <c r="I31" s="342">
        <v>1</v>
      </c>
      <c r="J31" s="343">
        <f t="shared" si="34"/>
        <v>1</v>
      </c>
      <c r="K31" s="344"/>
      <c r="L31" s="342"/>
      <c r="M31" s="345">
        <f t="shared" si="18"/>
        <v>0</v>
      </c>
      <c r="N31" s="346"/>
      <c r="O31" s="347">
        <v>1</v>
      </c>
      <c r="P31" s="347">
        <f>SUM(N31:O31)</f>
        <v>1</v>
      </c>
      <c r="Q31" s="348">
        <f t="shared" si="19"/>
        <v>1</v>
      </c>
      <c r="R31" s="346"/>
      <c r="S31" s="347"/>
      <c r="T31" s="349"/>
      <c r="U31" s="350">
        <f t="shared" si="20"/>
        <v>0</v>
      </c>
      <c r="V31" s="351"/>
      <c r="W31" s="352"/>
      <c r="X31" s="353">
        <f t="shared" si="21"/>
        <v>0</v>
      </c>
      <c r="Y31" s="346"/>
      <c r="Z31" s="354"/>
      <c r="AA31" s="355">
        <f t="shared" si="22"/>
        <v>0</v>
      </c>
      <c r="AB31" s="340"/>
      <c r="AC31" s="341"/>
      <c r="AD31" s="356"/>
      <c r="AE31" s="344"/>
      <c r="AF31" s="356"/>
      <c r="AG31" s="353">
        <f t="shared" si="23"/>
        <v>0</v>
      </c>
      <c r="AH31" s="344"/>
      <c r="AI31" s="357"/>
      <c r="AJ31" s="345">
        <f t="shared" si="24"/>
        <v>0</v>
      </c>
      <c r="AK31" s="585">
        <f t="shared" si="25"/>
        <v>2</v>
      </c>
      <c r="AL31" s="360">
        <v>247558</v>
      </c>
      <c r="AM31" s="361">
        <f t="shared" si="0"/>
        <v>495116</v>
      </c>
      <c r="AN31" s="1009"/>
      <c r="AO31" s="586">
        <f t="shared" si="1"/>
        <v>0</v>
      </c>
      <c r="AP31" s="587">
        <f t="shared" si="2"/>
        <v>0</v>
      </c>
      <c r="AQ31" s="588">
        <f t="shared" si="3"/>
        <v>247558</v>
      </c>
      <c r="AR31" s="589">
        <f t="shared" si="35"/>
        <v>247558</v>
      </c>
      <c r="AS31" s="590">
        <f t="shared" si="4"/>
        <v>0</v>
      </c>
      <c r="AT31" s="591">
        <f t="shared" si="5"/>
        <v>0</v>
      </c>
      <c r="AU31" s="592">
        <f t="shared" si="26"/>
        <v>0</v>
      </c>
      <c r="AV31" s="586">
        <f t="shared" si="6"/>
        <v>0</v>
      </c>
      <c r="AW31" s="587">
        <f t="shared" si="7"/>
        <v>247558</v>
      </c>
      <c r="AX31" s="593">
        <f>SUM(AV31:AW31)</f>
        <v>247558</v>
      </c>
      <c r="AY31" s="594">
        <f t="shared" si="27"/>
        <v>247558</v>
      </c>
      <c r="AZ31" s="586">
        <f t="shared" si="8"/>
        <v>0</v>
      </c>
      <c r="BA31" s="587">
        <f t="shared" si="9"/>
        <v>0</v>
      </c>
      <c r="BB31" s="593"/>
      <c r="BC31" s="595">
        <f t="shared" si="28"/>
        <v>0</v>
      </c>
      <c r="BD31" s="596">
        <f t="shared" si="10"/>
        <v>0</v>
      </c>
      <c r="BE31" s="597">
        <f t="shared" si="11"/>
        <v>0</v>
      </c>
      <c r="BF31" s="598">
        <f t="shared" si="29"/>
        <v>0</v>
      </c>
      <c r="BG31" s="586">
        <f t="shared" si="12"/>
        <v>0</v>
      </c>
      <c r="BH31" s="599"/>
      <c r="BI31" s="600">
        <f t="shared" si="30"/>
        <v>0</v>
      </c>
      <c r="BJ31" s="601">
        <f t="shared" si="13"/>
        <v>0</v>
      </c>
      <c r="BK31" s="587">
        <f t="shared" si="14"/>
        <v>0</v>
      </c>
      <c r="BL31" s="602"/>
      <c r="BM31" s="590">
        <f t="shared" si="15"/>
        <v>0</v>
      </c>
      <c r="BN31" s="603"/>
      <c r="BO31" s="598">
        <f t="shared" si="31"/>
        <v>0</v>
      </c>
      <c r="BP31" s="590">
        <f t="shared" si="16"/>
        <v>0</v>
      </c>
      <c r="BQ31" s="591">
        <f t="shared" si="17"/>
        <v>0</v>
      </c>
      <c r="BR31" s="592">
        <f t="shared" si="32"/>
        <v>0</v>
      </c>
      <c r="BS31" s="604">
        <f t="shared" si="33"/>
        <v>495116</v>
      </c>
    </row>
    <row r="32" spans="1:71" ht="24" x14ac:dyDescent="0.25">
      <c r="A32" s="1054"/>
      <c r="B32" s="339">
        <v>29</v>
      </c>
      <c r="C32" s="228" t="s">
        <v>97</v>
      </c>
      <c r="D32" s="213" t="s">
        <v>98</v>
      </c>
      <c r="E32" s="213" t="s">
        <v>29</v>
      </c>
      <c r="F32" s="217" t="s">
        <v>38</v>
      </c>
      <c r="G32" s="340"/>
      <c r="H32" s="341"/>
      <c r="I32" s="342">
        <v>1</v>
      </c>
      <c r="J32" s="343">
        <f t="shared" si="34"/>
        <v>1</v>
      </c>
      <c r="K32" s="344"/>
      <c r="L32" s="342"/>
      <c r="M32" s="345">
        <f t="shared" si="18"/>
        <v>0</v>
      </c>
      <c r="N32" s="346"/>
      <c r="O32" s="347">
        <v>1</v>
      </c>
      <c r="P32" s="347">
        <f>SUM(N32:O32)</f>
        <v>1</v>
      </c>
      <c r="Q32" s="348">
        <f t="shared" si="19"/>
        <v>1</v>
      </c>
      <c r="R32" s="346"/>
      <c r="S32" s="347">
        <v>3</v>
      </c>
      <c r="T32" s="349">
        <f>SUM(R32:S32)</f>
        <v>3</v>
      </c>
      <c r="U32" s="350">
        <f t="shared" si="20"/>
        <v>3</v>
      </c>
      <c r="V32" s="351"/>
      <c r="W32" s="352">
        <v>1</v>
      </c>
      <c r="X32" s="353">
        <f t="shared" si="21"/>
        <v>1</v>
      </c>
      <c r="Y32" s="346">
        <v>1</v>
      </c>
      <c r="Z32" s="354">
        <f>SUM(Y32:Y32)</f>
        <v>1</v>
      </c>
      <c r="AA32" s="355">
        <f t="shared" si="22"/>
        <v>1</v>
      </c>
      <c r="AB32" s="340"/>
      <c r="AC32" s="341"/>
      <c r="AD32" s="356"/>
      <c r="AE32" s="344"/>
      <c r="AF32" s="356"/>
      <c r="AG32" s="353">
        <f t="shared" si="23"/>
        <v>0</v>
      </c>
      <c r="AH32" s="344"/>
      <c r="AI32" s="357"/>
      <c r="AJ32" s="345">
        <f t="shared" si="24"/>
        <v>0</v>
      </c>
      <c r="AK32" s="585">
        <f t="shared" si="25"/>
        <v>7</v>
      </c>
      <c r="AL32" s="360">
        <v>353430</v>
      </c>
      <c r="AM32" s="361">
        <f t="shared" si="0"/>
        <v>2474010</v>
      </c>
      <c r="AN32" s="1009"/>
      <c r="AO32" s="586">
        <f t="shared" si="1"/>
        <v>0</v>
      </c>
      <c r="AP32" s="587">
        <f t="shared" si="2"/>
        <v>0</v>
      </c>
      <c r="AQ32" s="588">
        <f t="shared" si="3"/>
        <v>353430</v>
      </c>
      <c r="AR32" s="589">
        <f t="shared" si="35"/>
        <v>353430</v>
      </c>
      <c r="AS32" s="590">
        <f t="shared" si="4"/>
        <v>0</v>
      </c>
      <c r="AT32" s="591">
        <f t="shared" si="5"/>
        <v>0</v>
      </c>
      <c r="AU32" s="592">
        <f t="shared" si="26"/>
        <v>0</v>
      </c>
      <c r="AV32" s="586">
        <f t="shared" si="6"/>
        <v>0</v>
      </c>
      <c r="AW32" s="587">
        <f t="shared" si="7"/>
        <v>353430</v>
      </c>
      <c r="AX32" s="593">
        <f>SUM(AV32:AW32)</f>
        <v>353430</v>
      </c>
      <c r="AY32" s="594">
        <f t="shared" si="27"/>
        <v>353430</v>
      </c>
      <c r="AZ32" s="586">
        <f t="shared" si="8"/>
        <v>0</v>
      </c>
      <c r="BA32" s="587">
        <f t="shared" si="9"/>
        <v>1060290</v>
      </c>
      <c r="BB32" s="593">
        <f>SUM(AZ32:BA32)</f>
        <v>1060290</v>
      </c>
      <c r="BC32" s="595">
        <f t="shared" si="28"/>
        <v>1060290</v>
      </c>
      <c r="BD32" s="596">
        <f t="shared" si="10"/>
        <v>0</v>
      </c>
      <c r="BE32" s="597">
        <f t="shared" si="11"/>
        <v>353430</v>
      </c>
      <c r="BF32" s="598">
        <f t="shared" si="29"/>
        <v>353430</v>
      </c>
      <c r="BG32" s="586">
        <f t="shared" si="12"/>
        <v>353430</v>
      </c>
      <c r="BH32" s="599">
        <f>SUM(BG32:BG32)</f>
        <v>353430</v>
      </c>
      <c r="BI32" s="600">
        <f t="shared" si="30"/>
        <v>353430</v>
      </c>
      <c r="BJ32" s="601">
        <f t="shared" si="13"/>
        <v>0</v>
      </c>
      <c r="BK32" s="587">
        <f t="shared" si="14"/>
        <v>0</v>
      </c>
      <c r="BL32" s="602"/>
      <c r="BM32" s="590">
        <f t="shared" si="15"/>
        <v>0</v>
      </c>
      <c r="BN32" s="603"/>
      <c r="BO32" s="598">
        <f t="shared" si="31"/>
        <v>0</v>
      </c>
      <c r="BP32" s="590">
        <f t="shared" si="16"/>
        <v>0</v>
      </c>
      <c r="BQ32" s="591">
        <f t="shared" si="17"/>
        <v>0</v>
      </c>
      <c r="BR32" s="592">
        <f t="shared" si="32"/>
        <v>0</v>
      </c>
      <c r="BS32" s="604">
        <f t="shared" si="33"/>
        <v>2474010</v>
      </c>
    </row>
    <row r="33" spans="1:71" x14ac:dyDescent="0.25">
      <c r="A33" s="1054"/>
      <c r="B33" s="339">
        <v>30</v>
      </c>
      <c r="C33" s="228" t="s">
        <v>99</v>
      </c>
      <c r="D33" s="213" t="s">
        <v>100</v>
      </c>
      <c r="E33" s="213" t="s">
        <v>53</v>
      </c>
      <c r="F33" s="217" t="s">
        <v>38</v>
      </c>
      <c r="G33" s="340"/>
      <c r="H33" s="341"/>
      <c r="I33" s="342"/>
      <c r="J33" s="343">
        <f t="shared" si="34"/>
        <v>0</v>
      </c>
      <c r="K33" s="344"/>
      <c r="L33" s="342"/>
      <c r="M33" s="345">
        <f t="shared" si="18"/>
        <v>0</v>
      </c>
      <c r="N33" s="346"/>
      <c r="O33" s="347"/>
      <c r="P33" s="347"/>
      <c r="Q33" s="348">
        <f t="shared" si="19"/>
        <v>0</v>
      </c>
      <c r="R33" s="346"/>
      <c r="S33" s="347">
        <v>1</v>
      </c>
      <c r="T33" s="349">
        <f>SUM(R33:S33)</f>
        <v>1</v>
      </c>
      <c r="U33" s="350">
        <f t="shared" si="20"/>
        <v>1</v>
      </c>
      <c r="V33" s="351"/>
      <c r="W33" s="352"/>
      <c r="X33" s="353">
        <f t="shared" si="21"/>
        <v>0</v>
      </c>
      <c r="Y33" s="346"/>
      <c r="Z33" s="354"/>
      <c r="AA33" s="355">
        <f t="shared" si="22"/>
        <v>0</v>
      </c>
      <c r="AB33" s="340"/>
      <c r="AC33" s="341"/>
      <c r="AD33" s="356"/>
      <c r="AE33" s="344"/>
      <c r="AF33" s="356"/>
      <c r="AG33" s="353">
        <f t="shared" si="23"/>
        <v>0</v>
      </c>
      <c r="AH33" s="344"/>
      <c r="AI33" s="357">
        <v>2</v>
      </c>
      <c r="AJ33" s="345">
        <f t="shared" si="24"/>
        <v>2</v>
      </c>
      <c r="AK33" s="585">
        <f t="shared" si="25"/>
        <v>3</v>
      </c>
      <c r="AL33" s="362">
        <v>466569</v>
      </c>
      <c r="AM33" s="361">
        <f t="shared" si="0"/>
        <v>1399707</v>
      </c>
      <c r="AN33" s="1009"/>
      <c r="AO33" s="586">
        <f t="shared" si="1"/>
        <v>0</v>
      </c>
      <c r="AP33" s="587">
        <f t="shared" si="2"/>
        <v>0</v>
      </c>
      <c r="AQ33" s="588">
        <f t="shared" si="3"/>
        <v>0</v>
      </c>
      <c r="AR33" s="589">
        <f t="shared" si="35"/>
        <v>0</v>
      </c>
      <c r="AS33" s="590">
        <f t="shared" si="4"/>
        <v>0</v>
      </c>
      <c r="AT33" s="591">
        <f t="shared" si="5"/>
        <v>0</v>
      </c>
      <c r="AU33" s="592">
        <f t="shared" si="26"/>
        <v>0</v>
      </c>
      <c r="AV33" s="586">
        <f t="shared" si="6"/>
        <v>0</v>
      </c>
      <c r="AW33" s="587">
        <f t="shared" si="7"/>
        <v>0</v>
      </c>
      <c r="AX33" s="593"/>
      <c r="AY33" s="594">
        <f t="shared" si="27"/>
        <v>0</v>
      </c>
      <c r="AZ33" s="586">
        <f t="shared" si="8"/>
        <v>0</v>
      </c>
      <c r="BA33" s="587">
        <f t="shared" si="9"/>
        <v>466569</v>
      </c>
      <c r="BB33" s="593">
        <f>SUM(AZ33:BA33)</f>
        <v>466569</v>
      </c>
      <c r="BC33" s="595">
        <f t="shared" si="28"/>
        <v>466569</v>
      </c>
      <c r="BD33" s="596">
        <f t="shared" si="10"/>
        <v>0</v>
      </c>
      <c r="BE33" s="597">
        <f t="shared" si="11"/>
        <v>0</v>
      </c>
      <c r="BF33" s="598">
        <f t="shared" si="29"/>
        <v>0</v>
      </c>
      <c r="BG33" s="586">
        <f t="shared" si="12"/>
        <v>0</v>
      </c>
      <c r="BH33" s="599"/>
      <c r="BI33" s="600">
        <f t="shared" si="30"/>
        <v>0</v>
      </c>
      <c r="BJ33" s="601">
        <f t="shared" si="13"/>
        <v>0</v>
      </c>
      <c r="BK33" s="587">
        <f t="shared" si="14"/>
        <v>0</v>
      </c>
      <c r="BL33" s="602"/>
      <c r="BM33" s="590">
        <f t="shared" si="15"/>
        <v>0</v>
      </c>
      <c r="BN33" s="603"/>
      <c r="BO33" s="598">
        <f t="shared" si="31"/>
        <v>0</v>
      </c>
      <c r="BP33" s="590">
        <f t="shared" si="16"/>
        <v>0</v>
      </c>
      <c r="BQ33" s="591">
        <f t="shared" si="17"/>
        <v>933138</v>
      </c>
      <c r="BR33" s="592">
        <f t="shared" si="32"/>
        <v>933138</v>
      </c>
      <c r="BS33" s="604">
        <f t="shared" si="33"/>
        <v>1399707</v>
      </c>
    </row>
    <row r="34" spans="1:71" ht="36" x14ac:dyDescent="0.25">
      <c r="A34" s="1054"/>
      <c r="B34" s="363">
        <v>31</v>
      </c>
      <c r="C34" s="228" t="s">
        <v>101</v>
      </c>
      <c r="D34" s="213" t="s">
        <v>102</v>
      </c>
      <c r="E34" s="213" t="s">
        <v>29</v>
      </c>
      <c r="F34" s="217" t="s">
        <v>30</v>
      </c>
      <c r="G34" s="340"/>
      <c r="H34" s="341"/>
      <c r="I34" s="342"/>
      <c r="J34" s="343">
        <f t="shared" si="34"/>
        <v>0</v>
      </c>
      <c r="K34" s="344"/>
      <c r="L34" s="342"/>
      <c r="M34" s="345">
        <f t="shared" si="18"/>
        <v>0</v>
      </c>
      <c r="N34" s="346"/>
      <c r="O34" s="347"/>
      <c r="P34" s="347"/>
      <c r="Q34" s="348">
        <f t="shared" si="19"/>
        <v>0</v>
      </c>
      <c r="R34" s="346"/>
      <c r="S34" s="347">
        <v>1</v>
      </c>
      <c r="T34" s="349">
        <f>SUM(R34:S34)</f>
        <v>1</v>
      </c>
      <c r="U34" s="350">
        <f t="shared" si="20"/>
        <v>1</v>
      </c>
      <c r="V34" s="351"/>
      <c r="W34" s="352"/>
      <c r="X34" s="353">
        <f t="shared" si="21"/>
        <v>0</v>
      </c>
      <c r="Y34" s="346"/>
      <c r="Z34" s="354"/>
      <c r="AA34" s="355">
        <f t="shared" si="22"/>
        <v>0</v>
      </c>
      <c r="AB34" s="340"/>
      <c r="AC34" s="341"/>
      <c r="AD34" s="356"/>
      <c r="AE34" s="344"/>
      <c r="AF34" s="356"/>
      <c r="AG34" s="353">
        <f t="shared" si="23"/>
        <v>0</v>
      </c>
      <c r="AH34" s="344"/>
      <c r="AI34" s="357"/>
      <c r="AJ34" s="345">
        <f t="shared" si="24"/>
        <v>0</v>
      </c>
      <c r="AK34" s="585">
        <f t="shared" si="25"/>
        <v>1</v>
      </c>
      <c r="AL34" s="362">
        <v>522109</v>
      </c>
      <c r="AM34" s="361">
        <f t="shared" si="0"/>
        <v>522109</v>
      </c>
      <c r="AN34" s="1009"/>
      <c r="AO34" s="586">
        <f t="shared" si="1"/>
        <v>0</v>
      </c>
      <c r="AP34" s="587">
        <f t="shared" si="2"/>
        <v>0</v>
      </c>
      <c r="AQ34" s="588">
        <f t="shared" si="3"/>
        <v>0</v>
      </c>
      <c r="AR34" s="589">
        <f t="shared" si="35"/>
        <v>0</v>
      </c>
      <c r="AS34" s="590">
        <f t="shared" si="4"/>
        <v>0</v>
      </c>
      <c r="AT34" s="591">
        <f t="shared" si="5"/>
        <v>0</v>
      </c>
      <c r="AU34" s="592">
        <f t="shared" si="26"/>
        <v>0</v>
      </c>
      <c r="AV34" s="586">
        <f t="shared" si="6"/>
        <v>0</v>
      </c>
      <c r="AW34" s="587">
        <f t="shared" si="7"/>
        <v>0</v>
      </c>
      <c r="AX34" s="593"/>
      <c r="AY34" s="594">
        <f t="shared" si="27"/>
        <v>0</v>
      </c>
      <c r="AZ34" s="586">
        <f t="shared" si="8"/>
        <v>0</v>
      </c>
      <c r="BA34" s="587">
        <f t="shared" si="9"/>
        <v>522109</v>
      </c>
      <c r="BB34" s="593">
        <f>SUM(AZ34:BA34)</f>
        <v>522109</v>
      </c>
      <c r="BC34" s="595">
        <f t="shared" si="28"/>
        <v>522109</v>
      </c>
      <c r="BD34" s="596">
        <f t="shared" si="10"/>
        <v>0</v>
      </c>
      <c r="BE34" s="597">
        <f t="shared" si="11"/>
        <v>0</v>
      </c>
      <c r="BF34" s="598">
        <f t="shared" si="29"/>
        <v>0</v>
      </c>
      <c r="BG34" s="586">
        <f t="shared" si="12"/>
        <v>0</v>
      </c>
      <c r="BH34" s="599"/>
      <c r="BI34" s="600">
        <f t="shared" si="30"/>
        <v>0</v>
      </c>
      <c r="BJ34" s="601">
        <f t="shared" si="13"/>
        <v>0</v>
      </c>
      <c r="BK34" s="587">
        <f t="shared" si="14"/>
        <v>0</v>
      </c>
      <c r="BL34" s="602"/>
      <c r="BM34" s="590">
        <f t="shared" si="15"/>
        <v>0</v>
      </c>
      <c r="BN34" s="603"/>
      <c r="BO34" s="598">
        <f t="shared" si="31"/>
        <v>0</v>
      </c>
      <c r="BP34" s="590">
        <f t="shared" si="16"/>
        <v>0</v>
      </c>
      <c r="BQ34" s="591">
        <f t="shared" si="17"/>
        <v>0</v>
      </c>
      <c r="BR34" s="592">
        <f t="shared" si="32"/>
        <v>0</v>
      </c>
      <c r="BS34" s="604">
        <f t="shared" si="33"/>
        <v>522109</v>
      </c>
    </row>
    <row r="35" spans="1:71" x14ac:dyDescent="0.25">
      <c r="A35" s="1054"/>
      <c r="B35" s="339">
        <v>32</v>
      </c>
      <c r="C35" s="228" t="s">
        <v>103</v>
      </c>
      <c r="D35" s="213" t="s">
        <v>104</v>
      </c>
      <c r="E35" s="213" t="s">
        <v>58</v>
      </c>
      <c r="F35" s="217" t="s">
        <v>38</v>
      </c>
      <c r="G35" s="340"/>
      <c r="H35" s="341"/>
      <c r="I35" s="342"/>
      <c r="J35" s="343">
        <f t="shared" si="34"/>
        <v>0</v>
      </c>
      <c r="K35" s="344"/>
      <c r="L35" s="342"/>
      <c r="M35" s="345">
        <f t="shared" si="18"/>
        <v>0</v>
      </c>
      <c r="N35" s="346"/>
      <c r="O35" s="347"/>
      <c r="P35" s="347"/>
      <c r="Q35" s="348">
        <f t="shared" si="19"/>
        <v>0</v>
      </c>
      <c r="R35" s="346"/>
      <c r="S35" s="347">
        <v>1</v>
      </c>
      <c r="T35" s="349">
        <f>SUM(R35:S35)</f>
        <v>1</v>
      </c>
      <c r="U35" s="350">
        <f t="shared" si="20"/>
        <v>1</v>
      </c>
      <c r="V35" s="351"/>
      <c r="W35" s="352"/>
      <c r="X35" s="353">
        <f t="shared" si="21"/>
        <v>0</v>
      </c>
      <c r="Y35" s="346"/>
      <c r="Z35" s="354"/>
      <c r="AA35" s="355">
        <f t="shared" si="22"/>
        <v>0</v>
      </c>
      <c r="AB35" s="340"/>
      <c r="AC35" s="341"/>
      <c r="AD35" s="356"/>
      <c r="AE35" s="344"/>
      <c r="AF35" s="356"/>
      <c r="AG35" s="353">
        <f t="shared" si="23"/>
        <v>0</v>
      </c>
      <c r="AH35" s="344"/>
      <c r="AI35" s="357">
        <v>2</v>
      </c>
      <c r="AJ35" s="345">
        <f t="shared" si="24"/>
        <v>2</v>
      </c>
      <c r="AK35" s="585">
        <f t="shared" si="25"/>
        <v>3</v>
      </c>
      <c r="AL35" s="362">
        <v>169207</v>
      </c>
      <c r="AM35" s="361">
        <f t="shared" si="0"/>
        <v>507621</v>
      </c>
      <c r="AN35" s="1009"/>
      <c r="AO35" s="586">
        <f t="shared" si="1"/>
        <v>0</v>
      </c>
      <c r="AP35" s="587">
        <f t="shared" si="2"/>
        <v>0</v>
      </c>
      <c r="AQ35" s="588">
        <f t="shared" si="3"/>
        <v>0</v>
      </c>
      <c r="AR35" s="589">
        <f t="shared" si="35"/>
        <v>0</v>
      </c>
      <c r="AS35" s="590">
        <f t="shared" si="4"/>
        <v>0</v>
      </c>
      <c r="AT35" s="591">
        <f t="shared" si="5"/>
        <v>0</v>
      </c>
      <c r="AU35" s="592">
        <f t="shared" si="26"/>
        <v>0</v>
      </c>
      <c r="AV35" s="586">
        <f t="shared" si="6"/>
        <v>0</v>
      </c>
      <c r="AW35" s="587">
        <f t="shared" si="7"/>
        <v>0</v>
      </c>
      <c r="AX35" s="593"/>
      <c r="AY35" s="594">
        <f t="shared" si="27"/>
        <v>0</v>
      </c>
      <c r="AZ35" s="586">
        <f t="shared" si="8"/>
        <v>0</v>
      </c>
      <c r="BA35" s="587">
        <f t="shared" si="9"/>
        <v>169207</v>
      </c>
      <c r="BB35" s="593">
        <f>SUM(AZ35:BA35)</f>
        <v>169207</v>
      </c>
      <c r="BC35" s="595">
        <f t="shared" si="28"/>
        <v>169207</v>
      </c>
      <c r="BD35" s="596">
        <f t="shared" si="10"/>
        <v>0</v>
      </c>
      <c r="BE35" s="597">
        <f t="shared" si="11"/>
        <v>0</v>
      </c>
      <c r="BF35" s="598">
        <f t="shared" si="29"/>
        <v>0</v>
      </c>
      <c r="BG35" s="586">
        <f t="shared" si="12"/>
        <v>0</v>
      </c>
      <c r="BH35" s="599"/>
      <c r="BI35" s="600">
        <f t="shared" si="30"/>
        <v>0</v>
      </c>
      <c r="BJ35" s="601">
        <f t="shared" si="13"/>
        <v>0</v>
      </c>
      <c r="BK35" s="587">
        <f t="shared" si="14"/>
        <v>0</v>
      </c>
      <c r="BL35" s="602"/>
      <c r="BM35" s="590">
        <f t="shared" si="15"/>
        <v>0</v>
      </c>
      <c r="BN35" s="603"/>
      <c r="BO35" s="598">
        <f t="shared" si="31"/>
        <v>0</v>
      </c>
      <c r="BP35" s="590">
        <f t="shared" si="16"/>
        <v>0</v>
      </c>
      <c r="BQ35" s="591">
        <f t="shared" si="17"/>
        <v>338414</v>
      </c>
      <c r="BR35" s="592">
        <f t="shared" si="32"/>
        <v>338414</v>
      </c>
      <c r="BS35" s="604">
        <f t="shared" si="33"/>
        <v>507621</v>
      </c>
    </row>
    <row r="36" spans="1:71" ht="24" x14ac:dyDescent="0.25">
      <c r="A36" s="1054"/>
      <c r="B36" s="339">
        <v>33</v>
      </c>
      <c r="C36" s="228" t="s">
        <v>105</v>
      </c>
      <c r="D36" s="213" t="s">
        <v>106</v>
      </c>
      <c r="E36" s="213" t="s">
        <v>29</v>
      </c>
      <c r="F36" s="217" t="s">
        <v>30</v>
      </c>
      <c r="G36" s="340"/>
      <c r="H36" s="341"/>
      <c r="I36" s="342"/>
      <c r="J36" s="343">
        <f t="shared" si="34"/>
        <v>0</v>
      </c>
      <c r="K36" s="344"/>
      <c r="L36" s="342"/>
      <c r="M36" s="345">
        <f t="shared" si="18"/>
        <v>0</v>
      </c>
      <c r="N36" s="346"/>
      <c r="O36" s="347">
        <v>1</v>
      </c>
      <c r="P36" s="347">
        <f>SUM(N36:O36)</f>
        <v>1</v>
      </c>
      <c r="Q36" s="348">
        <f t="shared" si="19"/>
        <v>1</v>
      </c>
      <c r="R36" s="346"/>
      <c r="S36" s="347"/>
      <c r="T36" s="349"/>
      <c r="U36" s="350">
        <f t="shared" si="20"/>
        <v>0</v>
      </c>
      <c r="V36" s="351"/>
      <c r="W36" s="352">
        <v>1</v>
      </c>
      <c r="X36" s="353">
        <f t="shared" si="21"/>
        <v>1</v>
      </c>
      <c r="Y36" s="346"/>
      <c r="Z36" s="354"/>
      <c r="AA36" s="355">
        <f t="shared" si="22"/>
        <v>0</v>
      </c>
      <c r="AB36" s="340"/>
      <c r="AC36" s="341"/>
      <c r="AD36" s="356"/>
      <c r="AE36" s="344"/>
      <c r="AF36" s="356"/>
      <c r="AG36" s="353">
        <f t="shared" si="23"/>
        <v>0</v>
      </c>
      <c r="AH36" s="344"/>
      <c r="AI36" s="357"/>
      <c r="AJ36" s="345">
        <f t="shared" si="24"/>
        <v>0</v>
      </c>
      <c r="AK36" s="585">
        <f t="shared" si="25"/>
        <v>2</v>
      </c>
      <c r="AL36" s="360">
        <v>2058744</v>
      </c>
      <c r="AM36" s="361">
        <f t="shared" si="0"/>
        <v>4117488</v>
      </c>
      <c r="AN36" s="1009"/>
      <c r="AO36" s="586">
        <f t="shared" si="1"/>
        <v>0</v>
      </c>
      <c r="AP36" s="587">
        <f t="shared" si="2"/>
        <v>0</v>
      </c>
      <c r="AQ36" s="588">
        <f t="shared" si="3"/>
        <v>0</v>
      </c>
      <c r="AR36" s="589">
        <f t="shared" si="35"/>
        <v>0</v>
      </c>
      <c r="AS36" s="590">
        <f t="shared" si="4"/>
        <v>0</v>
      </c>
      <c r="AT36" s="591">
        <f t="shared" si="5"/>
        <v>0</v>
      </c>
      <c r="AU36" s="592">
        <f t="shared" si="26"/>
        <v>0</v>
      </c>
      <c r="AV36" s="586">
        <f t="shared" si="6"/>
        <v>0</v>
      </c>
      <c r="AW36" s="587">
        <f t="shared" si="7"/>
        <v>2058744</v>
      </c>
      <c r="AX36" s="593">
        <f>SUM(AV36:AW36)</f>
        <v>2058744</v>
      </c>
      <c r="AY36" s="594">
        <f t="shared" si="27"/>
        <v>2058744</v>
      </c>
      <c r="AZ36" s="586">
        <f t="shared" si="8"/>
        <v>0</v>
      </c>
      <c r="BA36" s="587">
        <f t="shared" si="9"/>
        <v>0</v>
      </c>
      <c r="BB36" s="593"/>
      <c r="BC36" s="595">
        <f t="shared" si="28"/>
        <v>0</v>
      </c>
      <c r="BD36" s="596">
        <f t="shared" si="10"/>
        <v>0</v>
      </c>
      <c r="BE36" s="597">
        <f t="shared" si="11"/>
        <v>2058744</v>
      </c>
      <c r="BF36" s="598">
        <f t="shared" si="29"/>
        <v>2058744</v>
      </c>
      <c r="BG36" s="586">
        <f t="shared" si="12"/>
        <v>0</v>
      </c>
      <c r="BH36" s="599"/>
      <c r="BI36" s="600">
        <f t="shared" si="30"/>
        <v>0</v>
      </c>
      <c r="BJ36" s="601">
        <f t="shared" si="13"/>
        <v>0</v>
      </c>
      <c r="BK36" s="587">
        <f t="shared" si="14"/>
        <v>0</v>
      </c>
      <c r="BL36" s="602"/>
      <c r="BM36" s="590">
        <f t="shared" si="15"/>
        <v>0</v>
      </c>
      <c r="BN36" s="603"/>
      <c r="BO36" s="598">
        <f t="shared" si="31"/>
        <v>0</v>
      </c>
      <c r="BP36" s="590">
        <f t="shared" si="16"/>
        <v>0</v>
      </c>
      <c r="BQ36" s="591">
        <f t="shared" si="17"/>
        <v>0</v>
      </c>
      <c r="BR36" s="592">
        <f t="shared" si="32"/>
        <v>0</v>
      </c>
      <c r="BS36" s="604">
        <f t="shared" si="33"/>
        <v>4117488</v>
      </c>
    </row>
    <row r="37" spans="1:71" ht="24" x14ac:dyDescent="0.25">
      <c r="A37" s="1054"/>
      <c r="B37" s="363">
        <v>34</v>
      </c>
      <c r="C37" s="228" t="s">
        <v>107</v>
      </c>
      <c r="D37" s="213" t="s">
        <v>108</v>
      </c>
      <c r="E37" s="213" t="s">
        <v>29</v>
      </c>
      <c r="F37" s="217" t="s">
        <v>30</v>
      </c>
      <c r="G37" s="340"/>
      <c r="H37" s="341"/>
      <c r="I37" s="342">
        <v>1</v>
      </c>
      <c r="J37" s="343">
        <f t="shared" si="34"/>
        <v>1</v>
      </c>
      <c r="K37" s="344"/>
      <c r="L37" s="342"/>
      <c r="M37" s="345">
        <f t="shared" si="18"/>
        <v>0</v>
      </c>
      <c r="N37" s="346"/>
      <c r="O37" s="347">
        <v>1</v>
      </c>
      <c r="P37" s="347">
        <f>SUM(N37:O37)</f>
        <v>1</v>
      </c>
      <c r="Q37" s="348">
        <f t="shared" si="19"/>
        <v>1</v>
      </c>
      <c r="R37" s="346"/>
      <c r="S37" s="347">
        <v>1</v>
      </c>
      <c r="T37" s="349">
        <f>SUM(R37:S37)</f>
        <v>1</v>
      </c>
      <c r="U37" s="350">
        <f t="shared" si="20"/>
        <v>1</v>
      </c>
      <c r="V37" s="351"/>
      <c r="W37" s="352">
        <v>1</v>
      </c>
      <c r="X37" s="353">
        <f t="shared" si="21"/>
        <v>1</v>
      </c>
      <c r="Y37" s="346"/>
      <c r="Z37" s="354"/>
      <c r="AA37" s="355">
        <f t="shared" si="22"/>
        <v>0</v>
      </c>
      <c r="AB37" s="340"/>
      <c r="AC37" s="341"/>
      <c r="AD37" s="356"/>
      <c r="AE37" s="344"/>
      <c r="AF37" s="356"/>
      <c r="AG37" s="353">
        <f t="shared" si="23"/>
        <v>0</v>
      </c>
      <c r="AH37" s="344"/>
      <c r="AI37" s="357">
        <v>3</v>
      </c>
      <c r="AJ37" s="345">
        <f t="shared" si="24"/>
        <v>3</v>
      </c>
      <c r="AK37" s="585">
        <f t="shared" si="25"/>
        <v>7</v>
      </c>
      <c r="AL37" s="360">
        <v>259206</v>
      </c>
      <c r="AM37" s="361">
        <f t="shared" si="0"/>
        <v>1814442</v>
      </c>
      <c r="AN37" s="1009"/>
      <c r="AO37" s="586">
        <f t="shared" si="1"/>
        <v>0</v>
      </c>
      <c r="AP37" s="587">
        <f t="shared" si="2"/>
        <v>0</v>
      </c>
      <c r="AQ37" s="588">
        <f t="shared" si="3"/>
        <v>259206</v>
      </c>
      <c r="AR37" s="589">
        <f t="shared" si="35"/>
        <v>259206</v>
      </c>
      <c r="AS37" s="590">
        <f t="shared" si="4"/>
        <v>0</v>
      </c>
      <c r="AT37" s="591">
        <f t="shared" si="5"/>
        <v>0</v>
      </c>
      <c r="AU37" s="592">
        <f t="shared" si="26"/>
        <v>0</v>
      </c>
      <c r="AV37" s="586">
        <f t="shared" si="6"/>
        <v>0</v>
      </c>
      <c r="AW37" s="587">
        <f t="shared" si="7"/>
        <v>259206</v>
      </c>
      <c r="AX37" s="593">
        <f>SUM(AV37:AW37)</f>
        <v>259206</v>
      </c>
      <c r="AY37" s="594">
        <f t="shared" si="27"/>
        <v>259206</v>
      </c>
      <c r="AZ37" s="586">
        <f t="shared" si="8"/>
        <v>0</v>
      </c>
      <c r="BA37" s="587">
        <f t="shared" si="9"/>
        <v>259206</v>
      </c>
      <c r="BB37" s="593">
        <f>SUM(AZ37:BA37)</f>
        <v>259206</v>
      </c>
      <c r="BC37" s="595">
        <f t="shared" si="28"/>
        <v>259206</v>
      </c>
      <c r="BD37" s="596">
        <f t="shared" si="10"/>
        <v>0</v>
      </c>
      <c r="BE37" s="597">
        <f t="shared" si="11"/>
        <v>259206</v>
      </c>
      <c r="BF37" s="598">
        <f t="shared" si="29"/>
        <v>259206</v>
      </c>
      <c r="BG37" s="586">
        <f t="shared" si="12"/>
        <v>0</v>
      </c>
      <c r="BH37" s="599"/>
      <c r="BI37" s="600">
        <f t="shared" si="30"/>
        <v>0</v>
      </c>
      <c r="BJ37" s="601">
        <f t="shared" si="13"/>
        <v>0</v>
      </c>
      <c r="BK37" s="587">
        <f t="shared" si="14"/>
        <v>0</v>
      </c>
      <c r="BL37" s="602"/>
      <c r="BM37" s="590">
        <f t="shared" si="15"/>
        <v>0</v>
      </c>
      <c r="BN37" s="603"/>
      <c r="BO37" s="598">
        <f t="shared" si="31"/>
        <v>0</v>
      </c>
      <c r="BP37" s="590">
        <f t="shared" si="16"/>
        <v>0</v>
      </c>
      <c r="BQ37" s="591">
        <f t="shared" si="17"/>
        <v>777618</v>
      </c>
      <c r="BR37" s="592">
        <f t="shared" si="32"/>
        <v>777618</v>
      </c>
      <c r="BS37" s="604">
        <f t="shared" si="33"/>
        <v>1814442</v>
      </c>
    </row>
    <row r="38" spans="1:71" x14ac:dyDescent="0.25">
      <c r="A38" s="1054"/>
      <c r="B38" s="339">
        <v>35</v>
      </c>
      <c r="C38" s="228" t="s">
        <v>109</v>
      </c>
      <c r="D38" s="213" t="s">
        <v>110</v>
      </c>
      <c r="E38" s="213" t="s">
        <v>67</v>
      </c>
      <c r="F38" s="217" t="s">
        <v>38</v>
      </c>
      <c r="G38" s="340"/>
      <c r="H38" s="341"/>
      <c r="I38" s="342"/>
      <c r="J38" s="343">
        <f t="shared" si="34"/>
        <v>0</v>
      </c>
      <c r="K38" s="344"/>
      <c r="L38" s="342"/>
      <c r="M38" s="345">
        <f t="shared" si="18"/>
        <v>0</v>
      </c>
      <c r="N38" s="346"/>
      <c r="O38" s="347"/>
      <c r="P38" s="347"/>
      <c r="Q38" s="348">
        <f t="shared" si="19"/>
        <v>0</v>
      </c>
      <c r="R38" s="346"/>
      <c r="S38" s="347">
        <v>1</v>
      </c>
      <c r="T38" s="349">
        <f>SUM(R38:S38)</f>
        <v>1</v>
      </c>
      <c r="U38" s="350">
        <f t="shared" si="20"/>
        <v>1</v>
      </c>
      <c r="V38" s="351"/>
      <c r="W38" s="352"/>
      <c r="X38" s="353">
        <f t="shared" si="21"/>
        <v>0</v>
      </c>
      <c r="Y38" s="346"/>
      <c r="Z38" s="354"/>
      <c r="AA38" s="355">
        <f t="shared" si="22"/>
        <v>0</v>
      </c>
      <c r="AB38" s="340"/>
      <c r="AC38" s="341"/>
      <c r="AD38" s="356"/>
      <c r="AE38" s="344"/>
      <c r="AF38" s="356"/>
      <c r="AG38" s="353">
        <f t="shared" si="23"/>
        <v>0</v>
      </c>
      <c r="AH38" s="344"/>
      <c r="AI38" s="357"/>
      <c r="AJ38" s="345">
        <f t="shared" si="24"/>
        <v>0</v>
      </c>
      <c r="AK38" s="585">
        <f t="shared" si="25"/>
        <v>1</v>
      </c>
      <c r="AL38" s="362">
        <v>177065</v>
      </c>
      <c r="AM38" s="361">
        <f t="shared" si="0"/>
        <v>177065</v>
      </c>
      <c r="AN38" s="1009"/>
      <c r="AO38" s="586">
        <f t="shared" si="1"/>
        <v>0</v>
      </c>
      <c r="AP38" s="587">
        <f t="shared" si="2"/>
        <v>0</v>
      </c>
      <c r="AQ38" s="588">
        <f t="shared" si="3"/>
        <v>0</v>
      </c>
      <c r="AR38" s="589">
        <f t="shared" si="35"/>
        <v>0</v>
      </c>
      <c r="AS38" s="590">
        <f t="shared" si="4"/>
        <v>0</v>
      </c>
      <c r="AT38" s="591">
        <f t="shared" si="5"/>
        <v>0</v>
      </c>
      <c r="AU38" s="592">
        <f t="shared" si="26"/>
        <v>0</v>
      </c>
      <c r="AV38" s="586">
        <f t="shared" si="6"/>
        <v>0</v>
      </c>
      <c r="AW38" s="587">
        <f t="shared" si="7"/>
        <v>0</v>
      </c>
      <c r="AX38" s="593"/>
      <c r="AY38" s="594">
        <f t="shared" si="27"/>
        <v>0</v>
      </c>
      <c r="AZ38" s="586">
        <f t="shared" si="8"/>
        <v>0</v>
      </c>
      <c r="BA38" s="587">
        <f t="shared" si="9"/>
        <v>177065</v>
      </c>
      <c r="BB38" s="593">
        <f>SUM(AZ38:BA38)</f>
        <v>177065</v>
      </c>
      <c r="BC38" s="595">
        <f t="shared" si="28"/>
        <v>177065</v>
      </c>
      <c r="BD38" s="596">
        <f t="shared" si="10"/>
        <v>0</v>
      </c>
      <c r="BE38" s="597">
        <f t="shared" si="11"/>
        <v>0</v>
      </c>
      <c r="BF38" s="598">
        <f t="shared" si="29"/>
        <v>0</v>
      </c>
      <c r="BG38" s="586">
        <f t="shared" si="12"/>
        <v>0</v>
      </c>
      <c r="BH38" s="599"/>
      <c r="BI38" s="600">
        <f t="shared" si="30"/>
        <v>0</v>
      </c>
      <c r="BJ38" s="601">
        <f t="shared" si="13"/>
        <v>0</v>
      </c>
      <c r="BK38" s="587">
        <f t="shared" si="14"/>
        <v>0</v>
      </c>
      <c r="BL38" s="602"/>
      <c r="BM38" s="590">
        <f t="shared" si="15"/>
        <v>0</v>
      </c>
      <c r="BN38" s="603"/>
      <c r="BO38" s="598">
        <f t="shared" si="31"/>
        <v>0</v>
      </c>
      <c r="BP38" s="590">
        <f t="shared" si="16"/>
        <v>0</v>
      </c>
      <c r="BQ38" s="591">
        <f t="shared" si="17"/>
        <v>0</v>
      </c>
      <c r="BR38" s="592">
        <f t="shared" si="32"/>
        <v>0</v>
      </c>
      <c r="BS38" s="604">
        <f t="shared" si="33"/>
        <v>177065</v>
      </c>
    </row>
    <row r="39" spans="1:71" x14ac:dyDescent="0.25">
      <c r="A39" s="1054"/>
      <c r="B39" s="339">
        <v>36</v>
      </c>
      <c r="C39" s="228" t="s">
        <v>111</v>
      </c>
      <c r="D39" s="213" t="s">
        <v>112</v>
      </c>
      <c r="E39" s="213" t="s">
        <v>113</v>
      </c>
      <c r="F39" s="217" t="s">
        <v>38</v>
      </c>
      <c r="G39" s="340"/>
      <c r="H39" s="341"/>
      <c r="I39" s="342">
        <v>1</v>
      </c>
      <c r="J39" s="343">
        <f t="shared" si="34"/>
        <v>1</v>
      </c>
      <c r="K39" s="344"/>
      <c r="L39" s="342"/>
      <c r="M39" s="345">
        <f t="shared" si="18"/>
        <v>0</v>
      </c>
      <c r="N39" s="346"/>
      <c r="O39" s="347"/>
      <c r="P39" s="347"/>
      <c r="Q39" s="348">
        <f t="shared" si="19"/>
        <v>0</v>
      </c>
      <c r="R39" s="346">
        <v>1</v>
      </c>
      <c r="S39" s="347">
        <v>1</v>
      </c>
      <c r="T39" s="349">
        <f>SUM(R39:S39)</f>
        <v>2</v>
      </c>
      <c r="U39" s="350">
        <f t="shared" si="20"/>
        <v>2</v>
      </c>
      <c r="V39" s="351"/>
      <c r="W39" s="352"/>
      <c r="X39" s="353">
        <f t="shared" si="21"/>
        <v>0</v>
      </c>
      <c r="Y39" s="346">
        <v>1</v>
      </c>
      <c r="Z39" s="354">
        <f>SUM(Y39:Y39)</f>
        <v>1</v>
      </c>
      <c r="AA39" s="355">
        <f t="shared" si="22"/>
        <v>1</v>
      </c>
      <c r="AB39" s="340"/>
      <c r="AC39" s="341"/>
      <c r="AD39" s="356"/>
      <c r="AE39" s="344"/>
      <c r="AF39" s="356"/>
      <c r="AG39" s="353">
        <f t="shared" si="23"/>
        <v>0</v>
      </c>
      <c r="AH39" s="344"/>
      <c r="AI39" s="357">
        <v>1</v>
      </c>
      <c r="AJ39" s="345">
        <f t="shared" si="24"/>
        <v>1</v>
      </c>
      <c r="AK39" s="585">
        <f t="shared" si="25"/>
        <v>5</v>
      </c>
      <c r="AL39" s="360">
        <v>1288517</v>
      </c>
      <c r="AM39" s="361">
        <f t="shared" si="0"/>
        <v>6442585</v>
      </c>
      <c r="AN39" s="1009"/>
      <c r="AO39" s="586">
        <f t="shared" si="1"/>
        <v>0</v>
      </c>
      <c r="AP39" s="587">
        <f t="shared" si="2"/>
        <v>0</v>
      </c>
      <c r="AQ39" s="588">
        <f t="shared" si="3"/>
        <v>1288517</v>
      </c>
      <c r="AR39" s="589">
        <f t="shared" si="35"/>
        <v>1288517</v>
      </c>
      <c r="AS39" s="590">
        <f t="shared" si="4"/>
        <v>0</v>
      </c>
      <c r="AT39" s="591">
        <f t="shared" si="5"/>
        <v>0</v>
      </c>
      <c r="AU39" s="592">
        <f t="shared" si="26"/>
        <v>0</v>
      </c>
      <c r="AV39" s="586">
        <f t="shared" si="6"/>
        <v>0</v>
      </c>
      <c r="AW39" s="587">
        <f t="shared" si="7"/>
        <v>0</v>
      </c>
      <c r="AX39" s="593"/>
      <c r="AY39" s="594">
        <f t="shared" si="27"/>
        <v>0</v>
      </c>
      <c r="AZ39" s="586">
        <f t="shared" si="8"/>
        <v>1288517</v>
      </c>
      <c r="BA39" s="587">
        <f t="shared" si="9"/>
        <v>1288517</v>
      </c>
      <c r="BB39" s="593">
        <f>SUM(AZ39:BA39)</f>
        <v>2577034</v>
      </c>
      <c r="BC39" s="595">
        <f t="shared" si="28"/>
        <v>2577034</v>
      </c>
      <c r="BD39" s="596">
        <f t="shared" si="10"/>
        <v>0</v>
      </c>
      <c r="BE39" s="597">
        <f t="shared" si="11"/>
        <v>0</v>
      </c>
      <c r="BF39" s="598">
        <f t="shared" si="29"/>
        <v>0</v>
      </c>
      <c r="BG39" s="586">
        <f t="shared" si="12"/>
        <v>1288517</v>
      </c>
      <c r="BH39" s="599">
        <f>SUM(BG39:BG39)</f>
        <v>1288517</v>
      </c>
      <c r="BI39" s="600">
        <f t="shared" si="30"/>
        <v>1288517</v>
      </c>
      <c r="BJ39" s="601">
        <f t="shared" si="13"/>
        <v>0</v>
      </c>
      <c r="BK39" s="587">
        <f t="shared" si="14"/>
        <v>0</v>
      </c>
      <c r="BL39" s="602"/>
      <c r="BM39" s="590">
        <f t="shared" si="15"/>
        <v>0</v>
      </c>
      <c r="BN39" s="603"/>
      <c r="BO39" s="598">
        <f t="shared" si="31"/>
        <v>0</v>
      </c>
      <c r="BP39" s="590">
        <f t="shared" si="16"/>
        <v>0</v>
      </c>
      <c r="BQ39" s="591">
        <f t="shared" si="17"/>
        <v>1288517</v>
      </c>
      <c r="BR39" s="592">
        <f t="shared" si="32"/>
        <v>1288517</v>
      </c>
      <c r="BS39" s="604">
        <f t="shared" si="33"/>
        <v>6442585</v>
      </c>
    </row>
    <row r="40" spans="1:71" ht="24" x14ac:dyDescent="0.25">
      <c r="A40" s="1054"/>
      <c r="B40" s="363">
        <v>37</v>
      </c>
      <c r="C40" s="228" t="s">
        <v>114</v>
      </c>
      <c r="D40" s="213" t="s">
        <v>115</v>
      </c>
      <c r="E40" s="213" t="s">
        <v>29</v>
      </c>
      <c r="F40" s="217" t="s">
        <v>30</v>
      </c>
      <c r="G40" s="340"/>
      <c r="H40" s="341"/>
      <c r="I40" s="342">
        <v>1</v>
      </c>
      <c r="J40" s="343">
        <f t="shared" si="34"/>
        <v>1</v>
      </c>
      <c r="K40" s="344"/>
      <c r="L40" s="342"/>
      <c r="M40" s="345">
        <f t="shared" si="18"/>
        <v>0</v>
      </c>
      <c r="N40" s="346"/>
      <c r="O40" s="347">
        <v>1</v>
      </c>
      <c r="P40" s="347">
        <f>SUM(N40:O40)</f>
        <v>1</v>
      </c>
      <c r="Q40" s="348">
        <f t="shared" si="19"/>
        <v>1</v>
      </c>
      <c r="R40" s="346"/>
      <c r="S40" s="347"/>
      <c r="T40" s="349"/>
      <c r="U40" s="350">
        <f t="shared" si="20"/>
        <v>0</v>
      </c>
      <c r="V40" s="351"/>
      <c r="W40" s="352">
        <v>1</v>
      </c>
      <c r="X40" s="353">
        <f t="shared" si="21"/>
        <v>1</v>
      </c>
      <c r="Y40" s="346">
        <v>1</v>
      </c>
      <c r="Z40" s="354">
        <f>SUM(Y40:Y40)</f>
        <v>1</v>
      </c>
      <c r="AA40" s="355">
        <f t="shared" si="22"/>
        <v>1</v>
      </c>
      <c r="AB40" s="340"/>
      <c r="AC40" s="341"/>
      <c r="AD40" s="356"/>
      <c r="AE40" s="344"/>
      <c r="AF40" s="356"/>
      <c r="AG40" s="353">
        <f t="shared" si="23"/>
        <v>0</v>
      </c>
      <c r="AH40" s="344"/>
      <c r="AI40" s="357">
        <v>5</v>
      </c>
      <c r="AJ40" s="345">
        <f t="shared" si="24"/>
        <v>5</v>
      </c>
      <c r="AK40" s="585">
        <f t="shared" si="25"/>
        <v>9</v>
      </c>
      <c r="AL40" s="360">
        <v>231489</v>
      </c>
      <c r="AM40" s="361">
        <f t="shared" si="0"/>
        <v>2083401</v>
      </c>
      <c r="AN40" s="1009"/>
      <c r="AO40" s="586">
        <f t="shared" si="1"/>
        <v>0</v>
      </c>
      <c r="AP40" s="587">
        <f t="shared" si="2"/>
        <v>0</v>
      </c>
      <c r="AQ40" s="588">
        <f t="shared" si="3"/>
        <v>231489</v>
      </c>
      <c r="AR40" s="589">
        <f t="shared" si="35"/>
        <v>231489</v>
      </c>
      <c r="AS40" s="590">
        <f t="shared" si="4"/>
        <v>0</v>
      </c>
      <c r="AT40" s="591">
        <f t="shared" si="5"/>
        <v>0</v>
      </c>
      <c r="AU40" s="592">
        <f t="shared" si="26"/>
        <v>0</v>
      </c>
      <c r="AV40" s="586">
        <f t="shared" si="6"/>
        <v>0</v>
      </c>
      <c r="AW40" s="587">
        <f t="shared" si="7"/>
        <v>231489</v>
      </c>
      <c r="AX40" s="593">
        <f>SUM(AV40:AW40)</f>
        <v>231489</v>
      </c>
      <c r="AY40" s="594">
        <f t="shared" si="27"/>
        <v>231489</v>
      </c>
      <c r="AZ40" s="586">
        <f t="shared" si="8"/>
        <v>0</v>
      </c>
      <c r="BA40" s="587">
        <f t="shared" si="9"/>
        <v>0</v>
      </c>
      <c r="BB40" s="593"/>
      <c r="BC40" s="595">
        <f t="shared" si="28"/>
        <v>0</v>
      </c>
      <c r="BD40" s="596">
        <f t="shared" si="10"/>
        <v>0</v>
      </c>
      <c r="BE40" s="597">
        <f t="shared" si="11"/>
        <v>231489</v>
      </c>
      <c r="BF40" s="598">
        <f t="shared" si="29"/>
        <v>231489</v>
      </c>
      <c r="BG40" s="586">
        <f t="shared" si="12"/>
        <v>231489</v>
      </c>
      <c r="BH40" s="599">
        <f>SUM(BG40:BG40)</f>
        <v>231489</v>
      </c>
      <c r="BI40" s="600">
        <f t="shared" si="30"/>
        <v>231489</v>
      </c>
      <c r="BJ40" s="601">
        <f t="shared" si="13"/>
        <v>0</v>
      </c>
      <c r="BK40" s="587">
        <f t="shared" si="14"/>
        <v>0</v>
      </c>
      <c r="BL40" s="602"/>
      <c r="BM40" s="590">
        <f t="shared" si="15"/>
        <v>0</v>
      </c>
      <c r="BN40" s="603"/>
      <c r="BO40" s="598">
        <f t="shared" si="31"/>
        <v>0</v>
      </c>
      <c r="BP40" s="590">
        <f t="shared" si="16"/>
        <v>0</v>
      </c>
      <c r="BQ40" s="591">
        <f t="shared" si="17"/>
        <v>1157445</v>
      </c>
      <c r="BR40" s="592">
        <f t="shared" si="32"/>
        <v>1157445</v>
      </c>
      <c r="BS40" s="604">
        <f t="shared" si="33"/>
        <v>2083401</v>
      </c>
    </row>
    <row r="41" spans="1:71" x14ac:dyDescent="0.25">
      <c r="A41" s="1054"/>
      <c r="B41" s="339">
        <v>38</v>
      </c>
      <c r="C41" s="228" t="s">
        <v>116</v>
      </c>
      <c r="D41" s="213" t="s">
        <v>117</v>
      </c>
      <c r="E41" s="213" t="s">
        <v>37</v>
      </c>
      <c r="F41" s="217" t="s">
        <v>30</v>
      </c>
      <c r="G41" s="340"/>
      <c r="H41" s="341"/>
      <c r="I41" s="342">
        <v>1</v>
      </c>
      <c r="J41" s="343">
        <f t="shared" si="34"/>
        <v>1</v>
      </c>
      <c r="K41" s="344"/>
      <c r="L41" s="342"/>
      <c r="M41" s="345">
        <f t="shared" si="18"/>
        <v>0</v>
      </c>
      <c r="N41" s="346"/>
      <c r="O41" s="347"/>
      <c r="P41" s="347"/>
      <c r="Q41" s="348">
        <f t="shared" si="19"/>
        <v>0</v>
      </c>
      <c r="R41" s="346"/>
      <c r="S41" s="347">
        <v>1</v>
      </c>
      <c r="T41" s="349">
        <f>SUM(R41:S41)</f>
        <v>1</v>
      </c>
      <c r="U41" s="350">
        <f t="shared" si="20"/>
        <v>1</v>
      </c>
      <c r="V41" s="351"/>
      <c r="W41" s="352"/>
      <c r="X41" s="353">
        <f t="shared" si="21"/>
        <v>0</v>
      </c>
      <c r="Y41" s="346"/>
      <c r="Z41" s="354"/>
      <c r="AA41" s="355">
        <f t="shared" si="22"/>
        <v>0</v>
      </c>
      <c r="AB41" s="340"/>
      <c r="AC41" s="341"/>
      <c r="AD41" s="356"/>
      <c r="AE41" s="344"/>
      <c r="AF41" s="356"/>
      <c r="AG41" s="353">
        <f t="shared" si="23"/>
        <v>0</v>
      </c>
      <c r="AH41" s="344"/>
      <c r="AI41" s="357">
        <v>1</v>
      </c>
      <c r="AJ41" s="345">
        <f t="shared" si="24"/>
        <v>1</v>
      </c>
      <c r="AK41" s="585">
        <f t="shared" si="25"/>
        <v>3</v>
      </c>
      <c r="AL41" s="362">
        <v>523170</v>
      </c>
      <c r="AM41" s="361">
        <f t="shared" si="0"/>
        <v>1569510</v>
      </c>
      <c r="AN41" s="1009"/>
      <c r="AO41" s="586">
        <f t="shared" si="1"/>
        <v>0</v>
      </c>
      <c r="AP41" s="587">
        <f t="shared" si="2"/>
        <v>0</v>
      </c>
      <c r="AQ41" s="588">
        <f t="shared" si="3"/>
        <v>523170</v>
      </c>
      <c r="AR41" s="589">
        <f t="shared" si="35"/>
        <v>523170</v>
      </c>
      <c r="AS41" s="590">
        <f t="shared" si="4"/>
        <v>0</v>
      </c>
      <c r="AT41" s="591">
        <f t="shared" si="5"/>
        <v>0</v>
      </c>
      <c r="AU41" s="592">
        <f t="shared" si="26"/>
        <v>0</v>
      </c>
      <c r="AV41" s="586">
        <f t="shared" si="6"/>
        <v>0</v>
      </c>
      <c r="AW41" s="587">
        <f t="shared" si="7"/>
        <v>0</v>
      </c>
      <c r="AX41" s="593"/>
      <c r="AY41" s="594">
        <f t="shared" si="27"/>
        <v>0</v>
      </c>
      <c r="AZ41" s="586">
        <f t="shared" si="8"/>
        <v>0</v>
      </c>
      <c r="BA41" s="587">
        <f t="shared" si="9"/>
        <v>523170</v>
      </c>
      <c r="BB41" s="593">
        <f>SUM(AZ41:BA41)</f>
        <v>523170</v>
      </c>
      <c r="BC41" s="595">
        <f t="shared" si="28"/>
        <v>523170</v>
      </c>
      <c r="BD41" s="596">
        <f t="shared" si="10"/>
        <v>0</v>
      </c>
      <c r="BE41" s="597">
        <f t="shared" si="11"/>
        <v>0</v>
      </c>
      <c r="BF41" s="598">
        <f t="shared" si="29"/>
        <v>0</v>
      </c>
      <c r="BG41" s="586">
        <f t="shared" si="12"/>
        <v>0</v>
      </c>
      <c r="BH41" s="599"/>
      <c r="BI41" s="600">
        <f t="shared" si="30"/>
        <v>0</v>
      </c>
      <c r="BJ41" s="601">
        <f t="shared" si="13"/>
        <v>0</v>
      </c>
      <c r="BK41" s="587">
        <f t="shared" si="14"/>
        <v>0</v>
      </c>
      <c r="BL41" s="602"/>
      <c r="BM41" s="590">
        <f t="shared" si="15"/>
        <v>0</v>
      </c>
      <c r="BN41" s="603"/>
      <c r="BO41" s="598">
        <f t="shared" si="31"/>
        <v>0</v>
      </c>
      <c r="BP41" s="590">
        <f t="shared" si="16"/>
        <v>0</v>
      </c>
      <c r="BQ41" s="591">
        <f t="shared" si="17"/>
        <v>523170</v>
      </c>
      <c r="BR41" s="592">
        <f t="shared" si="32"/>
        <v>523170</v>
      </c>
      <c r="BS41" s="604">
        <f t="shared" si="33"/>
        <v>1569510</v>
      </c>
    </row>
    <row r="42" spans="1:71" ht="24" x14ac:dyDescent="0.25">
      <c r="A42" s="1054"/>
      <c r="B42" s="339">
        <v>39</v>
      </c>
      <c r="C42" s="228" t="s">
        <v>118</v>
      </c>
      <c r="D42" s="213" t="s">
        <v>119</v>
      </c>
      <c r="E42" s="213" t="s">
        <v>29</v>
      </c>
      <c r="F42" s="217" t="s">
        <v>30</v>
      </c>
      <c r="G42" s="340"/>
      <c r="H42" s="341"/>
      <c r="I42" s="342"/>
      <c r="J42" s="343">
        <f t="shared" si="34"/>
        <v>0</v>
      </c>
      <c r="K42" s="344"/>
      <c r="L42" s="342">
        <v>1</v>
      </c>
      <c r="M42" s="345">
        <f t="shared" si="18"/>
        <v>1</v>
      </c>
      <c r="N42" s="346"/>
      <c r="O42" s="347">
        <v>1</v>
      </c>
      <c r="P42" s="347">
        <f>SUM(N42:O42)</f>
        <v>1</v>
      </c>
      <c r="Q42" s="348">
        <f t="shared" si="19"/>
        <v>1</v>
      </c>
      <c r="R42" s="346"/>
      <c r="S42" s="347"/>
      <c r="T42" s="349"/>
      <c r="U42" s="350">
        <f t="shared" si="20"/>
        <v>0</v>
      </c>
      <c r="V42" s="351"/>
      <c r="W42" s="352">
        <v>1</v>
      </c>
      <c r="X42" s="353">
        <f t="shared" si="21"/>
        <v>1</v>
      </c>
      <c r="Y42" s="346"/>
      <c r="Z42" s="354"/>
      <c r="AA42" s="355">
        <f t="shared" si="22"/>
        <v>0</v>
      </c>
      <c r="AB42" s="340"/>
      <c r="AC42" s="341"/>
      <c r="AD42" s="356"/>
      <c r="AE42" s="344"/>
      <c r="AF42" s="356"/>
      <c r="AG42" s="353">
        <f t="shared" si="23"/>
        <v>0</v>
      </c>
      <c r="AH42" s="344"/>
      <c r="AI42" s="357"/>
      <c r="AJ42" s="345">
        <f t="shared" si="24"/>
        <v>0</v>
      </c>
      <c r="AK42" s="585">
        <f t="shared" si="25"/>
        <v>3</v>
      </c>
      <c r="AL42" s="360">
        <v>2659399</v>
      </c>
      <c r="AM42" s="361">
        <f t="shared" si="0"/>
        <v>7978197</v>
      </c>
      <c r="AN42" s="1009"/>
      <c r="AO42" s="586">
        <f t="shared" si="1"/>
        <v>0</v>
      </c>
      <c r="AP42" s="587">
        <f t="shared" si="2"/>
        <v>0</v>
      </c>
      <c r="AQ42" s="588">
        <f t="shared" si="3"/>
        <v>0</v>
      </c>
      <c r="AR42" s="589">
        <f t="shared" si="35"/>
        <v>0</v>
      </c>
      <c r="AS42" s="590">
        <f t="shared" si="4"/>
        <v>0</v>
      </c>
      <c r="AT42" s="591">
        <f t="shared" si="5"/>
        <v>2659399</v>
      </c>
      <c r="AU42" s="592">
        <f t="shared" si="26"/>
        <v>2659399</v>
      </c>
      <c r="AV42" s="586">
        <f t="shared" si="6"/>
        <v>0</v>
      </c>
      <c r="AW42" s="587">
        <f t="shared" si="7"/>
        <v>2659399</v>
      </c>
      <c r="AX42" s="593">
        <f>SUM(AV42:AW42)</f>
        <v>2659399</v>
      </c>
      <c r="AY42" s="594">
        <f t="shared" si="27"/>
        <v>2659399</v>
      </c>
      <c r="AZ42" s="586">
        <f t="shared" si="8"/>
        <v>0</v>
      </c>
      <c r="BA42" s="587">
        <f t="shared" si="9"/>
        <v>0</v>
      </c>
      <c r="BB42" s="593"/>
      <c r="BC42" s="595">
        <f t="shared" si="28"/>
        <v>0</v>
      </c>
      <c r="BD42" s="596">
        <f t="shared" si="10"/>
        <v>0</v>
      </c>
      <c r="BE42" s="597">
        <f t="shared" si="11"/>
        <v>2659399</v>
      </c>
      <c r="BF42" s="598">
        <f t="shared" si="29"/>
        <v>2659399</v>
      </c>
      <c r="BG42" s="586">
        <f t="shared" si="12"/>
        <v>0</v>
      </c>
      <c r="BH42" s="599"/>
      <c r="BI42" s="600">
        <f t="shared" si="30"/>
        <v>0</v>
      </c>
      <c r="BJ42" s="601">
        <f t="shared" si="13"/>
        <v>0</v>
      </c>
      <c r="BK42" s="587">
        <f t="shared" si="14"/>
        <v>0</v>
      </c>
      <c r="BL42" s="602"/>
      <c r="BM42" s="590">
        <f t="shared" si="15"/>
        <v>0</v>
      </c>
      <c r="BN42" s="603"/>
      <c r="BO42" s="598">
        <f t="shared" si="31"/>
        <v>0</v>
      </c>
      <c r="BP42" s="590">
        <f t="shared" si="16"/>
        <v>0</v>
      </c>
      <c r="BQ42" s="591">
        <f t="shared" si="17"/>
        <v>0</v>
      </c>
      <c r="BR42" s="592">
        <f t="shared" si="32"/>
        <v>0</v>
      </c>
      <c r="BS42" s="604">
        <f t="shared" si="33"/>
        <v>7978197</v>
      </c>
    </row>
    <row r="43" spans="1:71" ht="24" x14ac:dyDescent="0.25">
      <c r="A43" s="1054"/>
      <c r="B43" s="363">
        <v>40</v>
      </c>
      <c r="C43" s="228" t="s">
        <v>120</v>
      </c>
      <c r="D43" s="213" t="s">
        <v>121</v>
      </c>
      <c r="E43" s="213" t="s">
        <v>29</v>
      </c>
      <c r="F43" s="217" t="s">
        <v>30</v>
      </c>
      <c r="G43" s="340"/>
      <c r="H43" s="341"/>
      <c r="I43" s="342">
        <v>1</v>
      </c>
      <c r="J43" s="343">
        <f t="shared" si="34"/>
        <v>1</v>
      </c>
      <c r="K43" s="344"/>
      <c r="L43" s="342"/>
      <c r="M43" s="345">
        <f t="shared" si="18"/>
        <v>0</v>
      </c>
      <c r="N43" s="346"/>
      <c r="O43" s="347">
        <v>1</v>
      </c>
      <c r="P43" s="347">
        <f>SUM(N43:O43)</f>
        <v>1</v>
      </c>
      <c r="Q43" s="348">
        <f t="shared" si="19"/>
        <v>1</v>
      </c>
      <c r="R43" s="346"/>
      <c r="S43" s="347">
        <v>3</v>
      </c>
      <c r="T43" s="349">
        <f>SUM(R43:S43)</f>
        <v>3</v>
      </c>
      <c r="U43" s="350">
        <f t="shared" si="20"/>
        <v>3</v>
      </c>
      <c r="V43" s="351"/>
      <c r="W43" s="352"/>
      <c r="X43" s="353">
        <f t="shared" si="21"/>
        <v>0</v>
      </c>
      <c r="Y43" s="346"/>
      <c r="Z43" s="354"/>
      <c r="AA43" s="355">
        <f t="shared" si="22"/>
        <v>0</v>
      </c>
      <c r="AB43" s="340"/>
      <c r="AC43" s="341"/>
      <c r="AD43" s="356"/>
      <c r="AE43" s="344"/>
      <c r="AF43" s="356"/>
      <c r="AG43" s="353">
        <f t="shared" si="23"/>
        <v>0</v>
      </c>
      <c r="AH43" s="344"/>
      <c r="AI43" s="357"/>
      <c r="AJ43" s="345">
        <f t="shared" si="24"/>
        <v>0</v>
      </c>
      <c r="AK43" s="585">
        <f t="shared" si="25"/>
        <v>5</v>
      </c>
      <c r="AL43" s="360">
        <v>303793</v>
      </c>
      <c r="AM43" s="361">
        <f t="shared" si="0"/>
        <v>1518965</v>
      </c>
      <c r="AN43" s="1009"/>
      <c r="AO43" s="586">
        <f t="shared" si="1"/>
        <v>0</v>
      </c>
      <c r="AP43" s="587">
        <f t="shared" si="2"/>
        <v>0</v>
      </c>
      <c r="AQ43" s="588">
        <f t="shared" si="3"/>
        <v>303793</v>
      </c>
      <c r="AR43" s="589">
        <f t="shared" si="35"/>
        <v>303793</v>
      </c>
      <c r="AS43" s="590">
        <f t="shared" si="4"/>
        <v>0</v>
      </c>
      <c r="AT43" s="591">
        <f t="shared" si="5"/>
        <v>0</v>
      </c>
      <c r="AU43" s="592">
        <f t="shared" si="26"/>
        <v>0</v>
      </c>
      <c r="AV43" s="586">
        <f t="shared" si="6"/>
        <v>0</v>
      </c>
      <c r="AW43" s="587">
        <f t="shared" si="7"/>
        <v>303793</v>
      </c>
      <c r="AX43" s="593">
        <f>SUM(AV43:AW43)</f>
        <v>303793</v>
      </c>
      <c r="AY43" s="594">
        <f t="shared" si="27"/>
        <v>303793</v>
      </c>
      <c r="AZ43" s="586">
        <f t="shared" si="8"/>
        <v>0</v>
      </c>
      <c r="BA43" s="587">
        <f t="shared" si="9"/>
        <v>911379</v>
      </c>
      <c r="BB43" s="593">
        <f>SUM(AZ43:BA43)</f>
        <v>911379</v>
      </c>
      <c r="BC43" s="595">
        <f t="shared" si="28"/>
        <v>911379</v>
      </c>
      <c r="BD43" s="596">
        <f t="shared" si="10"/>
        <v>0</v>
      </c>
      <c r="BE43" s="597">
        <f t="shared" si="11"/>
        <v>0</v>
      </c>
      <c r="BF43" s="598">
        <f t="shared" si="29"/>
        <v>0</v>
      </c>
      <c r="BG43" s="586">
        <f t="shared" si="12"/>
        <v>0</v>
      </c>
      <c r="BH43" s="599"/>
      <c r="BI43" s="600">
        <f t="shared" si="30"/>
        <v>0</v>
      </c>
      <c r="BJ43" s="601">
        <f t="shared" si="13"/>
        <v>0</v>
      </c>
      <c r="BK43" s="587">
        <f t="shared" si="14"/>
        <v>0</v>
      </c>
      <c r="BL43" s="602"/>
      <c r="BM43" s="590">
        <f t="shared" si="15"/>
        <v>0</v>
      </c>
      <c r="BN43" s="603"/>
      <c r="BO43" s="598">
        <f t="shared" si="31"/>
        <v>0</v>
      </c>
      <c r="BP43" s="590">
        <f t="shared" si="16"/>
        <v>0</v>
      </c>
      <c r="BQ43" s="591">
        <f t="shared" si="17"/>
        <v>0</v>
      </c>
      <c r="BR43" s="592">
        <f t="shared" si="32"/>
        <v>0</v>
      </c>
      <c r="BS43" s="604">
        <f t="shared" si="33"/>
        <v>1518965</v>
      </c>
    </row>
    <row r="44" spans="1:71" ht="24" x14ac:dyDescent="0.25">
      <c r="A44" s="1054"/>
      <c r="B44" s="339">
        <v>41</v>
      </c>
      <c r="C44" s="228" t="s">
        <v>122</v>
      </c>
      <c r="D44" s="213" t="s">
        <v>123</v>
      </c>
      <c r="E44" s="213" t="s">
        <v>29</v>
      </c>
      <c r="F44" s="217" t="s">
        <v>30</v>
      </c>
      <c r="G44" s="340"/>
      <c r="H44" s="341"/>
      <c r="I44" s="342">
        <v>1</v>
      </c>
      <c r="J44" s="343">
        <f t="shared" si="34"/>
        <v>1</v>
      </c>
      <c r="K44" s="344"/>
      <c r="L44" s="342">
        <v>1</v>
      </c>
      <c r="M44" s="345">
        <f t="shared" si="18"/>
        <v>1</v>
      </c>
      <c r="N44" s="346"/>
      <c r="O44" s="347">
        <v>1</v>
      </c>
      <c r="P44" s="347">
        <f>SUM(N44:O44)</f>
        <v>1</v>
      </c>
      <c r="Q44" s="348">
        <f t="shared" si="19"/>
        <v>1</v>
      </c>
      <c r="R44" s="346"/>
      <c r="S44" s="347"/>
      <c r="T44" s="349"/>
      <c r="U44" s="350">
        <f t="shared" si="20"/>
        <v>0</v>
      </c>
      <c r="V44" s="351"/>
      <c r="W44" s="352">
        <v>1</v>
      </c>
      <c r="X44" s="353">
        <f t="shared" si="21"/>
        <v>1</v>
      </c>
      <c r="Y44" s="346"/>
      <c r="Z44" s="354"/>
      <c r="AA44" s="355">
        <f t="shared" si="22"/>
        <v>0</v>
      </c>
      <c r="AB44" s="340"/>
      <c r="AC44" s="341"/>
      <c r="AD44" s="356"/>
      <c r="AE44" s="344"/>
      <c r="AF44" s="356"/>
      <c r="AG44" s="353">
        <f t="shared" si="23"/>
        <v>0</v>
      </c>
      <c r="AH44" s="344"/>
      <c r="AI44" s="357">
        <v>1</v>
      </c>
      <c r="AJ44" s="345">
        <f t="shared" si="24"/>
        <v>1</v>
      </c>
      <c r="AK44" s="585">
        <f t="shared" si="25"/>
        <v>5</v>
      </c>
      <c r="AL44" s="362">
        <v>579772</v>
      </c>
      <c r="AM44" s="361">
        <f t="shared" si="0"/>
        <v>2898860</v>
      </c>
      <c r="AN44" s="1009"/>
      <c r="AO44" s="586">
        <f t="shared" si="1"/>
        <v>0</v>
      </c>
      <c r="AP44" s="587">
        <f t="shared" si="2"/>
        <v>0</v>
      </c>
      <c r="AQ44" s="588">
        <f t="shared" si="3"/>
        <v>579772</v>
      </c>
      <c r="AR44" s="589">
        <f t="shared" si="35"/>
        <v>579772</v>
      </c>
      <c r="AS44" s="590">
        <f t="shared" si="4"/>
        <v>0</v>
      </c>
      <c r="AT44" s="591">
        <f t="shared" si="5"/>
        <v>579772</v>
      </c>
      <c r="AU44" s="592">
        <f t="shared" si="26"/>
        <v>579772</v>
      </c>
      <c r="AV44" s="586">
        <f t="shared" si="6"/>
        <v>0</v>
      </c>
      <c r="AW44" s="587">
        <f t="shared" si="7"/>
        <v>579772</v>
      </c>
      <c r="AX44" s="593">
        <f>SUM(AV44:AW44)</f>
        <v>579772</v>
      </c>
      <c r="AY44" s="594">
        <f t="shared" si="27"/>
        <v>579772</v>
      </c>
      <c r="AZ44" s="586">
        <f t="shared" si="8"/>
        <v>0</v>
      </c>
      <c r="BA44" s="587">
        <f t="shared" si="9"/>
        <v>0</v>
      </c>
      <c r="BB44" s="593"/>
      <c r="BC44" s="595">
        <f t="shared" si="28"/>
        <v>0</v>
      </c>
      <c r="BD44" s="596">
        <f t="shared" si="10"/>
        <v>0</v>
      </c>
      <c r="BE44" s="597">
        <f t="shared" si="11"/>
        <v>579772</v>
      </c>
      <c r="BF44" s="598">
        <f t="shared" si="29"/>
        <v>579772</v>
      </c>
      <c r="BG44" s="586">
        <f t="shared" si="12"/>
        <v>0</v>
      </c>
      <c r="BH44" s="599"/>
      <c r="BI44" s="600">
        <f t="shared" si="30"/>
        <v>0</v>
      </c>
      <c r="BJ44" s="601">
        <f t="shared" si="13"/>
        <v>0</v>
      </c>
      <c r="BK44" s="587">
        <f t="shared" si="14"/>
        <v>0</v>
      </c>
      <c r="BL44" s="602"/>
      <c r="BM44" s="590">
        <f t="shared" si="15"/>
        <v>0</v>
      </c>
      <c r="BN44" s="603"/>
      <c r="BO44" s="598">
        <f t="shared" si="31"/>
        <v>0</v>
      </c>
      <c r="BP44" s="590">
        <f t="shared" si="16"/>
        <v>0</v>
      </c>
      <c r="BQ44" s="591">
        <f t="shared" si="17"/>
        <v>579772</v>
      </c>
      <c r="BR44" s="592">
        <f t="shared" si="32"/>
        <v>579772</v>
      </c>
      <c r="BS44" s="604">
        <f t="shared" si="33"/>
        <v>2898860</v>
      </c>
    </row>
    <row r="45" spans="1:71" ht="24" x14ac:dyDescent="0.25">
      <c r="A45" s="1054"/>
      <c r="B45" s="339">
        <v>42</v>
      </c>
      <c r="C45" s="228" t="s">
        <v>124</v>
      </c>
      <c r="D45" s="213" t="s">
        <v>125</v>
      </c>
      <c r="E45" s="213" t="s">
        <v>29</v>
      </c>
      <c r="F45" s="217" t="s">
        <v>30</v>
      </c>
      <c r="G45" s="340"/>
      <c r="H45" s="341"/>
      <c r="I45" s="342">
        <v>1</v>
      </c>
      <c r="J45" s="343">
        <f t="shared" si="34"/>
        <v>1</v>
      </c>
      <c r="K45" s="344"/>
      <c r="L45" s="342">
        <v>1</v>
      </c>
      <c r="M45" s="345">
        <f t="shared" si="18"/>
        <v>1</v>
      </c>
      <c r="N45" s="346"/>
      <c r="O45" s="347">
        <v>1</v>
      </c>
      <c r="P45" s="347">
        <f>SUM(N45:O45)</f>
        <v>1</v>
      </c>
      <c r="Q45" s="348">
        <f t="shared" si="19"/>
        <v>1</v>
      </c>
      <c r="R45" s="346"/>
      <c r="S45" s="347"/>
      <c r="T45" s="349"/>
      <c r="U45" s="350">
        <f t="shared" si="20"/>
        <v>0</v>
      </c>
      <c r="V45" s="351"/>
      <c r="W45" s="352"/>
      <c r="X45" s="353">
        <f t="shared" si="21"/>
        <v>0</v>
      </c>
      <c r="Y45" s="346"/>
      <c r="Z45" s="354"/>
      <c r="AA45" s="355">
        <f t="shared" si="22"/>
        <v>0</v>
      </c>
      <c r="AB45" s="340"/>
      <c r="AC45" s="341"/>
      <c r="AD45" s="356"/>
      <c r="AE45" s="344"/>
      <c r="AF45" s="356"/>
      <c r="AG45" s="353">
        <f t="shared" si="23"/>
        <v>0</v>
      </c>
      <c r="AH45" s="344"/>
      <c r="AI45" s="357"/>
      <c r="AJ45" s="345">
        <f t="shared" si="24"/>
        <v>0</v>
      </c>
      <c r="AK45" s="585">
        <f t="shared" si="25"/>
        <v>3</v>
      </c>
      <c r="AL45" s="362">
        <v>382477</v>
      </c>
      <c r="AM45" s="361">
        <f t="shared" si="0"/>
        <v>1147431</v>
      </c>
      <c r="AN45" s="1009"/>
      <c r="AO45" s="586">
        <f t="shared" si="1"/>
        <v>0</v>
      </c>
      <c r="AP45" s="587">
        <f t="shared" si="2"/>
        <v>0</v>
      </c>
      <c r="AQ45" s="588">
        <f t="shared" si="3"/>
        <v>382477</v>
      </c>
      <c r="AR45" s="589">
        <f t="shared" si="35"/>
        <v>382477</v>
      </c>
      <c r="AS45" s="590">
        <f t="shared" si="4"/>
        <v>0</v>
      </c>
      <c r="AT45" s="591">
        <f t="shared" si="5"/>
        <v>382477</v>
      </c>
      <c r="AU45" s="592">
        <f t="shared" si="26"/>
        <v>382477</v>
      </c>
      <c r="AV45" s="586">
        <f t="shared" si="6"/>
        <v>0</v>
      </c>
      <c r="AW45" s="587">
        <f t="shared" si="7"/>
        <v>382477</v>
      </c>
      <c r="AX45" s="593">
        <f>SUM(AV45:AW45)</f>
        <v>382477</v>
      </c>
      <c r="AY45" s="594">
        <f t="shared" si="27"/>
        <v>382477</v>
      </c>
      <c r="AZ45" s="586">
        <f t="shared" si="8"/>
        <v>0</v>
      </c>
      <c r="BA45" s="587">
        <f t="shared" si="9"/>
        <v>0</v>
      </c>
      <c r="BB45" s="593"/>
      <c r="BC45" s="595">
        <f t="shared" si="28"/>
        <v>0</v>
      </c>
      <c r="BD45" s="596">
        <f t="shared" si="10"/>
        <v>0</v>
      </c>
      <c r="BE45" s="597">
        <f t="shared" si="11"/>
        <v>0</v>
      </c>
      <c r="BF45" s="598">
        <f t="shared" si="29"/>
        <v>0</v>
      </c>
      <c r="BG45" s="586">
        <f t="shared" si="12"/>
        <v>0</v>
      </c>
      <c r="BH45" s="599"/>
      <c r="BI45" s="600">
        <f t="shared" si="30"/>
        <v>0</v>
      </c>
      <c r="BJ45" s="601">
        <f t="shared" si="13"/>
        <v>0</v>
      </c>
      <c r="BK45" s="587">
        <f t="shared" si="14"/>
        <v>0</v>
      </c>
      <c r="BL45" s="602"/>
      <c r="BM45" s="590">
        <f t="shared" si="15"/>
        <v>0</v>
      </c>
      <c r="BN45" s="603"/>
      <c r="BO45" s="598">
        <f t="shared" si="31"/>
        <v>0</v>
      </c>
      <c r="BP45" s="590">
        <f t="shared" si="16"/>
        <v>0</v>
      </c>
      <c r="BQ45" s="591">
        <f t="shared" si="17"/>
        <v>0</v>
      </c>
      <c r="BR45" s="592">
        <f t="shared" si="32"/>
        <v>0</v>
      </c>
      <c r="BS45" s="604">
        <f t="shared" si="33"/>
        <v>1147431</v>
      </c>
    </row>
    <row r="46" spans="1:71" x14ac:dyDescent="0.25">
      <c r="A46" s="1054"/>
      <c r="B46" s="363">
        <v>43</v>
      </c>
      <c r="C46" s="228" t="s">
        <v>126</v>
      </c>
      <c r="D46" s="213" t="s">
        <v>127</v>
      </c>
      <c r="E46" s="213" t="s">
        <v>113</v>
      </c>
      <c r="F46" s="217" t="s">
        <v>38</v>
      </c>
      <c r="G46" s="340"/>
      <c r="H46" s="341"/>
      <c r="I46" s="342">
        <v>1</v>
      </c>
      <c r="J46" s="343">
        <f t="shared" si="34"/>
        <v>1</v>
      </c>
      <c r="K46" s="344"/>
      <c r="L46" s="342"/>
      <c r="M46" s="345">
        <f t="shared" si="18"/>
        <v>0</v>
      </c>
      <c r="N46" s="346"/>
      <c r="O46" s="347"/>
      <c r="P46" s="347"/>
      <c r="Q46" s="348">
        <f t="shared" si="19"/>
        <v>0</v>
      </c>
      <c r="R46" s="346"/>
      <c r="S46" s="347"/>
      <c r="T46" s="349"/>
      <c r="U46" s="350">
        <f t="shared" si="20"/>
        <v>0</v>
      </c>
      <c r="V46" s="351"/>
      <c r="W46" s="352"/>
      <c r="X46" s="353">
        <f t="shared" si="21"/>
        <v>0</v>
      </c>
      <c r="Y46" s="346"/>
      <c r="Z46" s="354"/>
      <c r="AA46" s="355">
        <f t="shared" si="22"/>
        <v>0</v>
      </c>
      <c r="AB46" s="340"/>
      <c r="AC46" s="341"/>
      <c r="AD46" s="356"/>
      <c r="AE46" s="344"/>
      <c r="AF46" s="356"/>
      <c r="AG46" s="353">
        <f t="shared" si="23"/>
        <v>0</v>
      </c>
      <c r="AH46" s="344"/>
      <c r="AI46" s="357"/>
      <c r="AJ46" s="345">
        <f t="shared" si="24"/>
        <v>0</v>
      </c>
      <c r="AK46" s="585">
        <f t="shared" si="25"/>
        <v>1</v>
      </c>
      <c r="AL46" s="362">
        <v>338345</v>
      </c>
      <c r="AM46" s="361">
        <f t="shared" si="0"/>
        <v>338345</v>
      </c>
      <c r="AN46" s="1009"/>
      <c r="AO46" s="586">
        <f t="shared" si="1"/>
        <v>0</v>
      </c>
      <c r="AP46" s="587">
        <f t="shared" si="2"/>
        <v>0</v>
      </c>
      <c r="AQ46" s="588">
        <f t="shared" si="3"/>
        <v>338345</v>
      </c>
      <c r="AR46" s="589">
        <f t="shared" si="35"/>
        <v>338345</v>
      </c>
      <c r="AS46" s="590">
        <f t="shared" si="4"/>
        <v>0</v>
      </c>
      <c r="AT46" s="591">
        <f t="shared" si="5"/>
        <v>0</v>
      </c>
      <c r="AU46" s="592">
        <f t="shared" si="26"/>
        <v>0</v>
      </c>
      <c r="AV46" s="586">
        <f t="shared" si="6"/>
        <v>0</v>
      </c>
      <c r="AW46" s="587">
        <f t="shared" si="7"/>
        <v>0</v>
      </c>
      <c r="AX46" s="593"/>
      <c r="AY46" s="594">
        <f t="shared" si="27"/>
        <v>0</v>
      </c>
      <c r="AZ46" s="586">
        <f t="shared" si="8"/>
        <v>0</v>
      </c>
      <c r="BA46" s="587">
        <f t="shared" si="9"/>
        <v>0</v>
      </c>
      <c r="BB46" s="593"/>
      <c r="BC46" s="595">
        <f t="shared" si="28"/>
        <v>0</v>
      </c>
      <c r="BD46" s="596">
        <f t="shared" si="10"/>
        <v>0</v>
      </c>
      <c r="BE46" s="597">
        <f t="shared" si="11"/>
        <v>0</v>
      </c>
      <c r="BF46" s="598">
        <f t="shared" si="29"/>
        <v>0</v>
      </c>
      <c r="BG46" s="586">
        <f t="shared" si="12"/>
        <v>0</v>
      </c>
      <c r="BH46" s="599"/>
      <c r="BI46" s="600">
        <f t="shared" si="30"/>
        <v>0</v>
      </c>
      <c r="BJ46" s="601">
        <f t="shared" si="13"/>
        <v>0</v>
      </c>
      <c r="BK46" s="587">
        <f t="shared" si="14"/>
        <v>0</v>
      </c>
      <c r="BL46" s="602"/>
      <c r="BM46" s="590">
        <f t="shared" si="15"/>
        <v>0</v>
      </c>
      <c r="BN46" s="603"/>
      <c r="BO46" s="598">
        <f t="shared" si="31"/>
        <v>0</v>
      </c>
      <c r="BP46" s="590">
        <f t="shared" si="16"/>
        <v>0</v>
      </c>
      <c r="BQ46" s="591">
        <f t="shared" si="17"/>
        <v>0</v>
      </c>
      <c r="BR46" s="592">
        <f t="shared" si="32"/>
        <v>0</v>
      </c>
      <c r="BS46" s="604">
        <f t="shared" si="33"/>
        <v>338345</v>
      </c>
    </row>
    <row r="47" spans="1:71" ht="24" x14ac:dyDescent="0.25">
      <c r="A47" s="1054"/>
      <c r="B47" s="339">
        <v>44</v>
      </c>
      <c r="C47" s="228" t="s">
        <v>128</v>
      </c>
      <c r="D47" s="213" t="s">
        <v>129</v>
      </c>
      <c r="E47" s="213" t="s">
        <v>29</v>
      </c>
      <c r="F47" s="217" t="s">
        <v>30</v>
      </c>
      <c r="G47" s="340"/>
      <c r="H47" s="341"/>
      <c r="I47" s="369"/>
      <c r="J47" s="343">
        <f t="shared" si="34"/>
        <v>0</v>
      </c>
      <c r="K47" s="344"/>
      <c r="L47" s="342"/>
      <c r="M47" s="345">
        <f t="shared" si="18"/>
        <v>0</v>
      </c>
      <c r="N47" s="346"/>
      <c r="O47" s="347">
        <v>1</v>
      </c>
      <c r="P47" s="347">
        <f>SUM(N47:O47)</f>
        <v>1</v>
      </c>
      <c r="Q47" s="348">
        <f t="shared" si="19"/>
        <v>1</v>
      </c>
      <c r="R47" s="346"/>
      <c r="S47" s="347">
        <v>3</v>
      </c>
      <c r="T47" s="349">
        <f t="shared" ref="T47:T65" si="43">SUM(R47:S47)</f>
        <v>3</v>
      </c>
      <c r="U47" s="350">
        <f t="shared" si="20"/>
        <v>3</v>
      </c>
      <c r="V47" s="351"/>
      <c r="W47" s="352"/>
      <c r="X47" s="353">
        <f t="shared" si="21"/>
        <v>0</v>
      </c>
      <c r="Y47" s="346">
        <v>1</v>
      </c>
      <c r="Z47" s="354">
        <f>SUM(Y47:Y47)</f>
        <v>1</v>
      </c>
      <c r="AA47" s="355">
        <f t="shared" si="22"/>
        <v>1</v>
      </c>
      <c r="AB47" s="340"/>
      <c r="AC47" s="341"/>
      <c r="AD47" s="356"/>
      <c r="AE47" s="344"/>
      <c r="AF47" s="356"/>
      <c r="AG47" s="353">
        <f t="shared" si="23"/>
        <v>0</v>
      </c>
      <c r="AH47" s="344"/>
      <c r="AI47" s="357"/>
      <c r="AJ47" s="345">
        <f t="shared" si="24"/>
        <v>0</v>
      </c>
      <c r="AK47" s="585">
        <f t="shared" si="25"/>
        <v>5</v>
      </c>
      <c r="AL47" s="360">
        <v>233735</v>
      </c>
      <c r="AM47" s="361">
        <f t="shared" si="0"/>
        <v>1168675</v>
      </c>
      <c r="AN47" s="1009"/>
      <c r="AO47" s="586">
        <f t="shared" si="1"/>
        <v>0</v>
      </c>
      <c r="AP47" s="587">
        <f t="shared" si="2"/>
        <v>0</v>
      </c>
      <c r="AQ47" s="588">
        <f t="shared" si="3"/>
        <v>0</v>
      </c>
      <c r="AR47" s="589">
        <f t="shared" si="35"/>
        <v>0</v>
      </c>
      <c r="AS47" s="590">
        <f t="shared" si="4"/>
        <v>0</v>
      </c>
      <c r="AT47" s="591">
        <f t="shared" si="5"/>
        <v>0</v>
      </c>
      <c r="AU47" s="592">
        <f t="shared" si="26"/>
        <v>0</v>
      </c>
      <c r="AV47" s="586">
        <f t="shared" si="6"/>
        <v>0</v>
      </c>
      <c r="AW47" s="587">
        <f t="shared" si="7"/>
        <v>233735</v>
      </c>
      <c r="AX47" s="593">
        <f>SUM(AV47:AW47)</f>
        <v>233735</v>
      </c>
      <c r="AY47" s="594">
        <f t="shared" si="27"/>
        <v>233735</v>
      </c>
      <c r="AZ47" s="586">
        <f t="shared" si="8"/>
        <v>0</v>
      </c>
      <c r="BA47" s="587">
        <f t="shared" si="9"/>
        <v>701205</v>
      </c>
      <c r="BB47" s="593">
        <f t="shared" ref="BB47:BB65" si="44">SUM(AZ47:BA47)</f>
        <v>701205</v>
      </c>
      <c r="BC47" s="595">
        <f t="shared" si="28"/>
        <v>701205</v>
      </c>
      <c r="BD47" s="596">
        <f t="shared" si="10"/>
        <v>0</v>
      </c>
      <c r="BE47" s="597">
        <f t="shared" si="11"/>
        <v>0</v>
      </c>
      <c r="BF47" s="598">
        <f t="shared" si="29"/>
        <v>0</v>
      </c>
      <c r="BG47" s="586">
        <f t="shared" si="12"/>
        <v>233735</v>
      </c>
      <c r="BH47" s="599">
        <f>SUM(BG47:BG47)</f>
        <v>233735</v>
      </c>
      <c r="BI47" s="600">
        <f t="shared" si="30"/>
        <v>233735</v>
      </c>
      <c r="BJ47" s="601">
        <f t="shared" si="13"/>
        <v>0</v>
      </c>
      <c r="BK47" s="587">
        <f t="shared" si="14"/>
        <v>0</v>
      </c>
      <c r="BL47" s="602"/>
      <c r="BM47" s="590">
        <f t="shared" si="15"/>
        <v>0</v>
      </c>
      <c r="BN47" s="603"/>
      <c r="BO47" s="598">
        <f t="shared" si="31"/>
        <v>0</v>
      </c>
      <c r="BP47" s="590">
        <f t="shared" si="16"/>
        <v>0</v>
      </c>
      <c r="BQ47" s="591">
        <f t="shared" si="17"/>
        <v>0</v>
      </c>
      <c r="BR47" s="592">
        <f t="shared" si="32"/>
        <v>0</v>
      </c>
      <c r="BS47" s="604">
        <f t="shared" si="33"/>
        <v>1168675</v>
      </c>
    </row>
    <row r="48" spans="1:71" x14ac:dyDescent="0.25">
      <c r="A48" s="1054"/>
      <c r="B48" s="339">
        <v>45</v>
      </c>
      <c r="C48" s="228" t="s">
        <v>130</v>
      </c>
      <c r="D48" s="213" t="s">
        <v>131</v>
      </c>
      <c r="E48" s="213" t="s">
        <v>81</v>
      </c>
      <c r="F48" s="217" t="s">
        <v>38</v>
      </c>
      <c r="G48" s="340"/>
      <c r="H48" s="341"/>
      <c r="I48" s="342">
        <v>1</v>
      </c>
      <c r="J48" s="343">
        <f t="shared" si="34"/>
        <v>1</v>
      </c>
      <c r="K48" s="344"/>
      <c r="L48" s="342"/>
      <c r="M48" s="345">
        <f t="shared" si="18"/>
        <v>0</v>
      </c>
      <c r="N48" s="346"/>
      <c r="O48" s="347"/>
      <c r="P48" s="347"/>
      <c r="Q48" s="348">
        <f t="shared" si="19"/>
        <v>0</v>
      </c>
      <c r="R48" s="346">
        <v>2</v>
      </c>
      <c r="S48" s="347">
        <v>1</v>
      </c>
      <c r="T48" s="349">
        <f t="shared" si="43"/>
        <v>3</v>
      </c>
      <c r="U48" s="350">
        <f t="shared" si="20"/>
        <v>3</v>
      </c>
      <c r="V48" s="351"/>
      <c r="W48" s="352"/>
      <c r="X48" s="353">
        <f t="shared" si="21"/>
        <v>0</v>
      </c>
      <c r="Y48" s="346"/>
      <c r="Z48" s="354"/>
      <c r="AA48" s="355">
        <f t="shared" si="22"/>
        <v>0</v>
      </c>
      <c r="AB48" s="340">
        <v>1</v>
      </c>
      <c r="AC48" s="341"/>
      <c r="AD48" s="356">
        <f t="shared" si="40"/>
        <v>1</v>
      </c>
      <c r="AE48" s="344"/>
      <c r="AF48" s="356"/>
      <c r="AG48" s="353">
        <f t="shared" si="23"/>
        <v>1</v>
      </c>
      <c r="AH48" s="344"/>
      <c r="AI48" s="357">
        <v>1</v>
      </c>
      <c r="AJ48" s="345">
        <f t="shared" si="24"/>
        <v>1</v>
      </c>
      <c r="AK48" s="585">
        <f t="shared" si="25"/>
        <v>6</v>
      </c>
      <c r="AL48" s="362">
        <v>524174</v>
      </c>
      <c r="AM48" s="361">
        <f t="shared" si="0"/>
        <v>3145044</v>
      </c>
      <c r="AN48" s="1009"/>
      <c r="AO48" s="586">
        <f t="shared" si="1"/>
        <v>0</v>
      </c>
      <c r="AP48" s="587">
        <f t="shared" si="2"/>
        <v>0</v>
      </c>
      <c r="AQ48" s="588">
        <f t="shared" si="3"/>
        <v>524174</v>
      </c>
      <c r="AR48" s="589">
        <f t="shared" si="35"/>
        <v>524174</v>
      </c>
      <c r="AS48" s="590">
        <f t="shared" si="4"/>
        <v>0</v>
      </c>
      <c r="AT48" s="591">
        <f t="shared" si="5"/>
        <v>0</v>
      </c>
      <c r="AU48" s="592">
        <f t="shared" si="26"/>
        <v>0</v>
      </c>
      <c r="AV48" s="586">
        <f t="shared" si="6"/>
        <v>0</v>
      </c>
      <c r="AW48" s="587">
        <f t="shared" si="7"/>
        <v>0</v>
      </c>
      <c r="AX48" s="593"/>
      <c r="AY48" s="594">
        <f t="shared" si="27"/>
        <v>0</v>
      </c>
      <c r="AZ48" s="586">
        <f t="shared" si="8"/>
        <v>1048348</v>
      </c>
      <c r="BA48" s="587">
        <f t="shared" si="9"/>
        <v>524174</v>
      </c>
      <c r="BB48" s="593">
        <f t="shared" si="44"/>
        <v>1572522</v>
      </c>
      <c r="BC48" s="595">
        <f t="shared" si="28"/>
        <v>1572522</v>
      </c>
      <c r="BD48" s="596">
        <f t="shared" si="10"/>
        <v>0</v>
      </c>
      <c r="BE48" s="597">
        <f t="shared" si="11"/>
        <v>0</v>
      </c>
      <c r="BF48" s="598">
        <f t="shared" si="29"/>
        <v>0</v>
      </c>
      <c r="BG48" s="586">
        <f t="shared" si="12"/>
        <v>0</v>
      </c>
      <c r="BH48" s="599"/>
      <c r="BI48" s="600">
        <f t="shared" si="30"/>
        <v>0</v>
      </c>
      <c r="BJ48" s="601">
        <f t="shared" si="13"/>
        <v>524174</v>
      </c>
      <c r="BK48" s="587">
        <f t="shared" si="14"/>
        <v>0</v>
      </c>
      <c r="BL48" s="602">
        <f t="shared" ref="BL48" si="45">SUM(BJ48:BK48)</f>
        <v>524174</v>
      </c>
      <c r="BM48" s="590">
        <f t="shared" si="15"/>
        <v>0</v>
      </c>
      <c r="BN48" s="603"/>
      <c r="BO48" s="598">
        <f t="shared" si="31"/>
        <v>524174</v>
      </c>
      <c r="BP48" s="590">
        <f t="shared" si="16"/>
        <v>0</v>
      </c>
      <c r="BQ48" s="591">
        <f t="shared" si="17"/>
        <v>524174</v>
      </c>
      <c r="BR48" s="592">
        <f t="shared" si="32"/>
        <v>524174</v>
      </c>
      <c r="BS48" s="604">
        <f t="shared" si="33"/>
        <v>3145044</v>
      </c>
    </row>
    <row r="49" spans="1:71" x14ac:dyDescent="0.25">
      <c r="A49" s="1054"/>
      <c r="B49" s="363">
        <v>46</v>
      </c>
      <c r="C49" s="228" t="s">
        <v>132</v>
      </c>
      <c r="D49" s="213" t="s">
        <v>133</v>
      </c>
      <c r="E49" s="213" t="s">
        <v>134</v>
      </c>
      <c r="F49" s="217" t="s">
        <v>38</v>
      </c>
      <c r="G49" s="340"/>
      <c r="H49" s="341"/>
      <c r="I49" s="342">
        <v>1</v>
      </c>
      <c r="J49" s="343">
        <f t="shared" si="34"/>
        <v>1</v>
      </c>
      <c r="K49" s="344"/>
      <c r="L49" s="342"/>
      <c r="M49" s="345">
        <f t="shared" si="18"/>
        <v>0</v>
      </c>
      <c r="N49" s="346"/>
      <c r="O49" s="347"/>
      <c r="P49" s="347"/>
      <c r="Q49" s="348">
        <f t="shared" si="19"/>
        <v>0</v>
      </c>
      <c r="R49" s="346">
        <v>1</v>
      </c>
      <c r="S49" s="347"/>
      <c r="T49" s="349">
        <f t="shared" si="43"/>
        <v>1</v>
      </c>
      <c r="U49" s="350">
        <f t="shared" si="20"/>
        <v>1</v>
      </c>
      <c r="V49" s="351"/>
      <c r="W49" s="352"/>
      <c r="X49" s="353">
        <f t="shared" si="21"/>
        <v>0</v>
      </c>
      <c r="Y49" s="346"/>
      <c r="Z49" s="354"/>
      <c r="AA49" s="355">
        <f t="shared" si="22"/>
        <v>0</v>
      </c>
      <c r="AB49" s="370"/>
      <c r="AC49" s="341"/>
      <c r="AD49" s="356"/>
      <c r="AE49" s="344"/>
      <c r="AF49" s="356"/>
      <c r="AG49" s="353">
        <f t="shared" si="23"/>
        <v>0</v>
      </c>
      <c r="AH49" s="344"/>
      <c r="AI49" s="357"/>
      <c r="AJ49" s="345">
        <f t="shared" si="24"/>
        <v>0</v>
      </c>
      <c r="AK49" s="585">
        <f t="shared" si="25"/>
        <v>2</v>
      </c>
      <c r="AL49" s="362">
        <v>359387</v>
      </c>
      <c r="AM49" s="361">
        <f t="shared" si="0"/>
        <v>718774</v>
      </c>
      <c r="AN49" s="1009"/>
      <c r="AO49" s="586">
        <f t="shared" si="1"/>
        <v>0</v>
      </c>
      <c r="AP49" s="587">
        <f t="shared" si="2"/>
        <v>0</v>
      </c>
      <c r="AQ49" s="588">
        <f t="shared" si="3"/>
        <v>359387</v>
      </c>
      <c r="AR49" s="589">
        <f t="shared" si="35"/>
        <v>359387</v>
      </c>
      <c r="AS49" s="590">
        <f t="shared" si="4"/>
        <v>0</v>
      </c>
      <c r="AT49" s="591">
        <f t="shared" si="5"/>
        <v>0</v>
      </c>
      <c r="AU49" s="592">
        <f t="shared" si="26"/>
        <v>0</v>
      </c>
      <c r="AV49" s="586">
        <f t="shared" si="6"/>
        <v>0</v>
      </c>
      <c r="AW49" s="587">
        <f t="shared" si="7"/>
        <v>0</v>
      </c>
      <c r="AX49" s="593"/>
      <c r="AY49" s="594">
        <f t="shared" si="27"/>
        <v>0</v>
      </c>
      <c r="AZ49" s="586">
        <f t="shared" si="8"/>
        <v>359387</v>
      </c>
      <c r="BA49" s="587">
        <f t="shared" si="9"/>
        <v>0</v>
      </c>
      <c r="BB49" s="593">
        <f t="shared" si="44"/>
        <v>359387</v>
      </c>
      <c r="BC49" s="595">
        <f t="shared" si="28"/>
        <v>359387</v>
      </c>
      <c r="BD49" s="596">
        <f t="shared" si="10"/>
        <v>0</v>
      </c>
      <c r="BE49" s="597">
        <f t="shared" si="11"/>
        <v>0</v>
      </c>
      <c r="BF49" s="598">
        <f t="shared" si="29"/>
        <v>0</v>
      </c>
      <c r="BG49" s="586">
        <f t="shared" si="12"/>
        <v>0</v>
      </c>
      <c r="BH49" s="599"/>
      <c r="BI49" s="600">
        <f t="shared" si="30"/>
        <v>0</v>
      </c>
      <c r="BJ49" s="601">
        <f t="shared" si="13"/>
        <v>0</v>
      </c>
      <c r="BK49" s="587">
        <f t="shared" si="14"/>
        <v>0</v>
      </c>
      <c r="BL49" s="602"/>
      <c r="BM49" s="590">
        <f t="shared" si="15"/>
        <v>0</v>
      </c>
      <c r="BN49" s="603"/>
      <c r="BO49" s="598">
        <f t="shared" si="31"/>
        <v>0</v>
      </c>
      <c r="BP49" s="590">
        <f t="shared" si="16"/>
        <v>0</v>
      </c>
      <c r="BQ49" s="591">
        <f t="shared" si="17"/>
        <v>0</v>
      </c>
      <c r="BR49" s="592">
        <f t="shared" si="32"/>
        <v>0</v>
      </c>
      <c r="BS49" s="604">
        <f t="shared" si="33"/>
        <v>718774</v>
      </c>
    </row>
    <row r="50" spans="1:71" x14ac:dyDescent="0.25">
      <c r="A50" s="1054"/>
      <c r="B50" s="339">
        <v>47</v>
      </c>
      <c r="C50" s="228" t="s">
        <v>135</v>
      </c>
      <c r="D50" s="213" t="s">
        <v>136</v>
      </c>
      <c r="E50" s="213" t="s">
        <v>53</v>
      </c>
      <c r="F50" s="217" t="s">
        <v>38</v>
      </c>
      <c r="G50" s="340"/>
      <c r="H50" s="341"/>
      <c r="I50" s="342"/>
      <c r="J50" s="343">
        <f t="shared" si="34"/>
        <v>0</v>
      </c>
      <c r="K50" s="344"/>
      <c r="L50" s="342"/>
      <c r="M50" s="345">
        <f t="shared" si="18"/>
        <v>0</v>
      </c>
      <c r="N50" s="346"/>
      <c r="O50" s="347"/>
      <c r="P50" s="347"/>
      <c r="Q50" s="348">
        <f t="shared" si="19"/>
        <v>0</v>
      </c>
      <c r="R50" s="346"/>
      <c r="S50" s="347">
        <v>1</v>
      </c>
      <c r="T50" s="349">
        <f t="shared" si="43"/>
        <v>1</v>
      </c>
      <c r="U50" s="350">
        <f t="shared" si="20"/>
        <v>1</v>
      </c>
      <c r="V50" s="351"/>
      <c r="W50" s="352"/>
      <c r="X50" s="353">
        <f t="shared" si="21"/>
        <v>0</v>
      </c>
      <c r="Y50" s="346"/>
      <c r="Z50" s="354"/>
      <c r="AA50" s="355">
        <f t="shared" si="22"/>
        <v>0</v>
      </c>
      <c r="AB50" s="340"/>
      <c r="AC50" s="341"/>
      <c r="AD50" s="356"/>
      <c r="AE50" s="344"/>
      <c r="AF50" s="356"/>
      <c r="AG50" s="353">
        <f t="shared" si="23"/>
        <v>0</v>
      </c>
      <c r="AH50" s="344"/>
      <c r="AI50" s="357"/>
      <c r="AJ50" s="345">
        <f t="shared" si="24"/>
        <v>0</v>
      </c>
      <c r="AK50" s="585">
        <f t="shared" si="25"/>
        <v>1</v>
      </c>
      <c r="AL50" s="360">
        <v>880133</v>
      </c>
      <c r="AM50" s="361">
        <f t="shared" si="0"/>
        <v>880133</v>
      </c>
      <c r="AN50" s="1009"/>
      <c r="AO50" s="586">
        <f t="shared" si="1"/>
        <v>0</v>
      </c>
      <c r="AP50" s="587">
        <f t="shared" si="2"/>
        <v>0</v>
      </c>
      <c r="AQ50" s="588">
        <f t="shared" si="3"/>
        <v>0</v>
      </c>
      <c r="AR50" s="589">
        <f t="shared" si="35"/>
        <v>0</v>
      </c>
      <c r="AS50" s="590">
        <f t="shared" si="4"/>
        <v>0</v>
      </c>
      <c r="AT50" s="591">
        <f t="shared" si="5"/>
        <v>0</v>
      </c>
      <c r="AU50" s="592">
        <f t="shared" si="26"/>
        <v>0</v>
      </c>
      <c r="AV50" s="586">
        <f t="shared" si="6"/>
        <v>0</v>
      </c>
      <c r="AW50" s="587">
        <f t="shared" si="7"/>
        <v>0</v>
      </c>
      <c r="AX50" s="593"/>
      <c r="AY50" s="594">
        <f t="shared" si="27"/>
        <v>0</v>
      </c>
      <c r="AZ50" s="586">
        <f t="shared" si="8"/>
        <v>0</v>
      </c>
      <c r="BA50" s="587">
        <f t="shared" si="9"/>
        <v>880133</v>
      </c>
      <c r="BB50" s="593">
        <f t="shared" si="44"/>
        <v>880133</v>
      </c>
      <c r="BC50" s="595">
        <f t="shared" si="28"/>
        <v>880133</v>
      </c>
      <c r="BD50" s="596">
        <f t="shared" si="10"/>
        <v>0</v>
      </c>
      <c r="BE50" s="597">
        <f t="shared" si="11"/>
        <v>0</v>
      </c>
      <c r="BF50" s="598">
        <f t="shared" si="29"/>
        <v>0</v>
      </c>
      <c r="BG50" s="586">
        <f t="shared" si="12"/>
        <v>0</v>
      </c>
      <c r="BH50" s="599"/>
      <c r="BI50" s="600">
        <f t="shared" si="30"/>
        <v>0</v>
      </c>
      <c r="BJ50" s="601">
        <f t="shared" si="13"/>
        <v>0</v>
      </c>
      <c r="BK50" s="587">
        <f t="shared" si="14"/>
        <v>0</v>
      </c>
      <c r="BL50" s="602"/>
      <c r="BM50" s="590">
        <f t="shared" si="15"/>
        <v>0</v>
      </c>
      <c r="BN50" s="603"/>
      <c r="BO50" s="598">
        <f t="shared" si="31"/>
        <v>0</v>
      </c>
      <c r="BP50" s="590">
        <f t="shared" si="16"/>
        <v>0</v>
      </c>
      <c r="BQ50" s="591">
        <f t="shared" si="17"/>
        <v>0</v>
      </c>
      <c r="BR50" s="592">
        <f t="shared" si="32"/>
        <v>0</v>
      </c>
      <c r="BS50" s="604">
        <f t="shared" si="33"/>
        <v>880133</v>
      </c>
    </row>
    <row r="51" spans="1:71" ht="24" x14ac:dyDescent="0.25">
      <c r="A51" s="1054"/>
      <c r="B51" s="339">
        <v>48</v>
      </c>
      <c r="C51" s="228" t="s">
        <v>137</v>
      </c>
      <c r="D51" s="213" t="s">
        <v>138</v>
      </c>
      <c r="E51" s="213" t="s">
        <v>37</v>
      </c>
      <c r="F51" s="217" t="s">
        <v>38</v>
      </c>
      <c r="G51" s="340"/>
      <c r="H51" s="341"/>
      <c r="I51" s="342"/>
      <c r="J51" s="343">
        <f t="shared" si="34"/>
        <v>0</v>
      </c>
      <c r="K51" s="344"/>
      <c r="L51" s="342"/>
      <c r="M51" s="345">
        <f t="shared" si="18"/>
        <v>0</v>
      </c>
      <c r="N51" s="346"/>
      <c r="O51" s="347"/>
      <c r="P51" s="347"/>
      <c r="Q51" s="348">
        <f t="shared" si="19"/>
        <v>0</v>
      </c>
      <c r="R51" s="346"/>
      <c r="S51" s="347">
        <v>1</v>
      </c>
      <c r="T51" s="349">
        <f t="shared" si="43"/>
        <v>1</v>
      </c>
      <c r="U51" s="350">
        <f t="shared" si="20"/>
        <v>1</v>
      </c>
      <c r="V51" s="351"/>
      <c r="W51" s="352"/>
      <c r="X51" s="353">
        <f t="shared" si="21"/>
        <v>0</v>
      </c>
      <c r="Y51" s="346"/>
      <c r="Z51" s="354"/>
      <c r="AA51" s="355">
        <f t="shared" si="22"/>
        <v>0</v>
      </c>
      <c r="AB51" s="340"/>
      <c r="AC51" s="341"/>
      <c r="AD51" s="356"/>
      <c r="AE51" s="344"/>
      <c r="AF51" s="356"/>
      <c r="AG51" s="353">
        <f t="shared" si="23"/>
        <v>0</v>
      </c>
      <c r="AH51" s="344"/>
      <c r="AI51" s="357">
        <v>2</v>
      </c>
      <c r="AJ51" s="345">
        <f t="shared" si="24"/>
        <v>2</v>
      </c>
      <c r="AK51" s="585">
        <f t="shared" si="25"/>
        <v>3</v>
      </c>
      <c r="AL51" s="362">
        <v>397378</v>
      </c>
      <c r="AM51" s="361">
        <f t="shared" si="0"/>
        <v>1192134</v>
      </c>
      <c r="AN51" s="1009"/>
      <c r="AO51" s="586">
        <f t="shared" si="1"/>
        <v>0</v>
      </c>
      <c r="AP51" s="587">
        <f t="shared" si="2"/>
        <v>0</v>
      </c>
      <c r="AQ51" s="588">
        <f t="shared" si="3"/>
        <v>0</v>
      </c>
      <c r="AR51" s="589">
        <f t="shared" si="35"/>
        <v>0</v>
      </c>
      <c r="AS51" s="590">
        <f t="shared" si="4"/>
        <v>0</v>
      </c>
      <c r="AT51" s="591">
        <f t="shared" si="5"/>
        <v>0</v>
      </c>
      <c r="AU51" s="592">
        <f t="shared" si="26"/>
        <v>0</v>
      </c>
      <c r="AV51" s="586">
        <f t="shared" si="6"/>
        <v>0</v>
      </c>
      <c r="AW51" s="587">
        <f t="shared" si="7"/>
        <v>0</v>
      </c>
      <c r="AX51" s="593"/>
      <c r="AY51" s="594">
        <f t="shared" si="27"/>
        <v>0</v>
      </c>
      <c r="AZ51" s="586">
        <f t="shared" si="8"/>
        <v>0</v>
      </c>
      <c r="BA51" s="587">
        <f t="shared" si="9"/>
        <v>397378</v>
      </c>
      <c r="BB51" s="593">
        <f t="shared" si="44"/>
        <v>397378</v>
      </c>
      <c r="BC51" s="595">
        <f t="shared" si="28"/>
        <v>397378</v>
      </c>
      <c r="BD51" s="596">
        <f t="shared" si="10"/>
        <v>0</v>
      </c>
      <c r="BE51" s="597">
        <f t="shared" si="11"/>
        <v>0</v>
      </c>
      <c r="BF51" s="598">
        <f t="shared" si="29"/>
        <v>0</v>
      </c>
      <c r="BG51" s="586">
        <f t="shared" si="12"/>
        <v>0</v>
      </c>
      <c r="BH51" s="599"/>
      <c r="BI51" s="600">
        <f t="shared" si="30"/>
        <v>0</v>
      </c>
      <c r="BJ51" s="601">
        <f t="shared" si="13"/>
        <v>0</v>
      </c>
      <c r="BK51" s="587">
        <f t="shared" si="14"/>
        <v>0</v>
      </c>
      <c r="BL51" s="602"/>
      <c r="BM51" s="590">
        <f t="shared" si="15"/>
        <v>0</v>
      </c>
      <c r="BN51" s="603"/>
      <c r="BO51" s="598">
        <f t="shared" si="31"/>
        <v>0</v>
      </c>
      <c r="BP51" s="590">
        <f t="shared" si="16"/>
        <v>0</v>
      </c>
      <c r="BQ51" s="591">
        <f t="shared" si="17"/>
        <v>794756</v>
      </c>
      <c r="BR51" s="592">
        <f t="shared" si="32"/>
        <v>794756</v>
      </c>
      <c r="BS51" s="604">
        <f t="shared" si="33"/>
        <v>1192134</v>
      </c>
    </row>
    <row r="52" spans="1:71" x14ac:dyDescent="0.25">
      <c r="A52" s="1054"/>
      <c r="B52" s="363">
        <v>49</v>
      </c>
      <c r="C52" s="228" t="s">
        <v>139</v>
      </c>
      <c r="D52" s="213" t="s">
        <v>140</v>
      </c>
      <c r="E52" s="213" t="s">
        <v>90</v>
      </c>
      <c r="F52" s="217" t="s">
        <v>38</v>
      </c>
      <c r="G52" s="340"/>
      <c r="H52" s="341"/>
      <c r="I52" s="342"/>
      <c r="J52" s="343">
        <f t="shared" si="34"/>
        <v>0</v>
      </c>
      <c r="K52" s="344"/>
      <c r="L52" s="342"/>
      <c r="M52" s="345">
        <f t="shared" si="18"/>
        <v>0</v>
      </c>
      <c r="N52" s="346"/>
      <c r="O52" s="347"/>
      <c r="P52" s="347"/>
      <c r="Q52" s="348">
        <f t="shared" si="19"/>
        <v>0</v>
      </c>
      <c r="R52" s="346"/>
      <c r="S52" s="347">
        <v>1</v>
      </c>
      <c r="T52" s="349">
        <f t="shared" si="43"/>
        <v>1</v>
      </c>
      <c r="U52" s="350">
        <f t="shared" si="20"/>
        <v>1</v>
      </c>
      <c r="V52" s="351"/>
      <c r="W52" s="352"/>
      <c r="X52" s="353">
        <f t="shared" si="21"/>
        <v>0</v>
      </c>
      <c r="Y52" s="346"/>
      <c r="Z52" s="354"/>
      <c r="AA52" s="355">
        <f t="shared" si="22"/>
        <v>0</v>
      </c>
      <c r="AB52" s="340"/>
      <c r="AC52" s="341"/>
      <c r="AD52" s="356"/>
      <c r="AE52" s="344"/>
      <c r="AF52" s="356"/>
      <c r="AG52" s="353">
        <f t="shared" si="23"/>
        <v>0</v>
      </c>
      <c r="AH52" s="344"/>
      <c r="AI52" s="357">
        <v>2</v>
      </c>
      <c r="AJ52" s="345">
        <f t="shared" si="24"/>
        <v>2</v>
      </c>
      <c r="AK52" s="585">
        <f t="shared" si="25"/>
        <v>3</v>
      </c>
      <c r="AL52" s="362">
        <v>393133</v>
      </c>
      <c r="AM52" s="361">
        <f t="shared" si="0"/>
        <v>1179399</v>
      </c>
      <c r="AN52" s="1009"/>
      <c r="AO52" s="586">
        <f t="shared" si="1"/>
        <v>0</v>
      </c>
      <c r="AP52" s="587">
        <f t="shared" si="2"/>
        <v>0</v>
      </c>
      <c r="AQ52" s="588">
        <f t="shared" si="3"/>
        <v>0</v>
      </c>
      <c r="AR52" s="589">
        <f t="shared" si="35"/>
        <v>0</v>
      </c>
      <c r="AS52" s="590">
        <f t="shared" si="4"/>
        <v>0</v>
      </c>
      <c r="AT52" s="591">
        <f t="shared" si="5"/>
        <v>0</v>
      </c>
      <c r="AU52" s="592">
        <f t="shared" si="26"/>
        <v>0</v>
      </c>
      <c r="AV52" s="586">
        <f t="shared" si="6"/>
        <v>0</v>
      </c>
      <c r="AW52" s="587">
        <f t="shared" si="7"/>
        <v>0</v>
      </c>
      <c r="AX52" s="593"/>
      <c r="AY52" s="594">
        <f t="shared" si="27"/>
        <v>0</v>
      </c>
      <c r="AZ52" s="586">
        <f t="shared" si="8"/>
        <v>0</v>
      </c>
      <c r="BA52" s="587">
        <f t="shared" si="9"/>
        <v>393133</v>
      </c>
      <c r="BB52" s="593">
        <f t="shared" si="44"/>
        <v>393133</v>
      </c>
      <c r="BC52" s="595">
        <f t="shared" si="28"/>
        <v>393133</v>
      </c>
      <c r="BD52" s="596">
        <f t="shared" si="10"/>
        <v>0</v>
      </c>
      <c r="BE52" s="597">
        <f t="shared" si="11"/>
        <v>0</v>
      </c>
      <c r="BF52" s="598">
        <f t="shared" si="29"/>
        <v>0</v>
      </c>
      <c r="BG52" s="586">
        <f t="shared" si="12"/>
        <v>0</v>
      </c>
      <c r="BH52" s="599"/>
      <c r="BI52" s="600">
        <f t="shared" si="30"/>
        <v>0</v>
      </c>
      <c r="BJ52" s="601">
        <f t="shared" si="13"/>
        <v>0</v>
      </c>
      <c r="BK52" s="587">
        <f t="shared" si="14"/>
        <v>0</v>
      </c>
      <c r="BL52" s="602"/>
      <c r="BM52" s="590">
        <f t="shared" si="15"/>
        <v>0</v>
      </c>
      <c r="BN52" s="603"/>
      <c r="BO52" s="598">
        <f t="shared" si="31"/>
        <v>0</v>
      </c>
      <c r="BP52" s="590">
        <f t="shared" si="16"/>
        <v>0</v>
      </c>
      <c r="BQ52" s="591">
        <f t="shared" si="17"/>
        <v>786266</v>
      </c>
      <c r="BR52" s="592">
        <f t="shared" si="32"/>
        <v>786266</v>
      </c>
      <c r="BS52" s="604">
        <f t="shared" si="33"/>
        <v>1179399</v>
      </c>
    </row>
    <row r="53" spans="1:71" x14ac:dyDescent="0.25">
      <c r="A53" s="1054"/>
      <c r="B53" s="339">
        <v>50</v>
      </c>
      <c r="C53" s="228" t="s">
        <v>141</v>
      </c>
      <c r="D53" s="213" t="s">
        <v>142</v>
      </c>
      <c r="E53" s="213" t="s">
        <v>53</v>
      </c>
      <c r="F53" s="217" t="s">
        <v>38</v>
      </c>
      <c r="G53" s="340"/>
      <c r="H53" s="341"/>
      <c r="I53" s="342"/>
      <c r="J53" s="343">
        <f t="shared" si="34"/>
        <v>0</v>
      </c>
      <c r="K53" s="344"/>
      <c r="L53" s="342"/>
      <c r="M53" s="345">
        <f t="shared" si="18"/>
        <v>0</v>
      </c>
      <c r="N53" s="346"/>
      <c r="O53" s="347"/>
      <c r="P53" s="347"/>
      <c r="Q53" s="348">
        <f t="shared" si="19"/>
        <v>0</v>
      </c>
      <c r="R53" s="346"/>
      <c r="S53" s="347">
        <v>1</v>
      </c>
      <c r="T53" s="349">
        <f t="shared" si="43"/>
        <v>1</v>
      </c>
      <c r="U53" s="350">
        <f t="shared" si="20"/>
        <v>1</v>
      </c>
      <c r="V53" s="351"/>
      <c r="W53" s="352"/>
      <c r="X53" s="353">
        <f t="shared" si="21"/>
        <v>0</v>
      </c>
      <c r="Y53" s="346"/>
      <c r="Z53" s="354"/>
      <c r="AA53" s="355">
        <f t="shared" si="22"/>
        <v>0</v>
      </c>
      <c r="AB53" s="340"/>
      <c r="AC53" s="341"/>
      <c r="AD53" s="356"/>
      <c r="AE53" s="344"/>
      <c r="AF53" s="356"/>
      <c r="AG53" s="353">
        <f t="shared" si="23"/>
        <v>0</v>
      </c>
      <c r="AH53" s="344"/>
      <c r="AI53" s="357">
        <v>2</v>
      </c>
      <c r="AJ53" s="345">
        <f t="shared" si="24"/>
        <v>2</v>
      </c>
      <c r="AK53" s="585">
        <f t="shared" si="25"/>
        <v>3</v>
      </c>
      <c r="AL53" s="362">
        <v>320468</v>
      </c>
      <c r="AM53" s="361">
        <f t="shared" si="0"/>
        <v>961404</v>
      </c>
      <c r="AN53" s="1009"/>
      <c r="AO53" s="586">
        <f t="shared" si="1"/>
        <v>0</v>
      </c>
      <c r="AP53" s="587">
        <f t="shared" si="2"/>
        <v>0</v>
      </c>
      <c r="AQ53" s="588">
        <f t="shared" si="3"/>
        <v>0</v>
      </c>
      <c r="AR53" s="589">
        <f t="shared" si="35"/>
        <v>0</v>
      </c>
      <c r="AS53" s="590">
        <f t="shared" si="4"/>
        <v>0</v>
      </c>
      <c r="AT53" s="591">
        <f t="shared" si="5"/>
        <v>0</v>
      </c>
      <c r="AU53" s="592">
        <f t="shared" si="26"/>
        <v>0</v>
      </c>
      <c r="AV53" s="586">
        <f t="shared" si="6"/>
        <v>0</v>
      </c>
      <c r="AW53" s="587">
        <f t="shared" si="7"/>
        <v>0</v>
      </c>
      <c r="AX53" s="593"/>
      <c r="AY53" s="594">
        <f t="shared" si="27"/>
        <v>0</v>
      </c>
      <c r="AZ53" s="586">
        <f t="shared" si="8"/>
        <v>0</v>
      </c>
      <c r="BA53" s="587">
        <f t="shared" si="9"/>
        <v>320468</v>
      </c>
      <c r="BB53" s="593">
        <f t="shared" si="44"/>
        <v>320468</v>
      </c>
      <c r="BC53" s="595">
        <f t="shared" si="28"/>
        <v>320468</v>
      </c>
      <c r="BD53" s="596">
        <f t="shared" si="10"/>
        <v>0</v>
      </c>
      <c r="BE53" s="597">
        <f t="shared" si="11"/>
        <v>0</v>
      </c>
      <c r="BF53" s="598">
        <f t="shared" si="29"/>
        <v>0</v>
      </c>
      <c r="BG53" s="586">
        <f t="shared" si="12"/>
        <v>0</v>
      </c>
      <c r="BH53" s="599"/>
      <c r="BI53" s="600">
        <f t="shared" si="30"/>
        <v>0</v>
      </c>
      <c r="BJ53" s="601">
        <f t="shared" si="13"/>
        <v>0</v>
      </c>
      <c r="BK53" s="587">
        <f t="shared" si="14"/>
        <v>0</v>
      </c>
      <c r="BL53" s="602"/>
      <c r="BM53" s="590">
        <f t="shared" si="15"/>
        <v>0</v>
      </c>
      <c r="BN53" s="603"/>
      <c r="BO53" s="598">
        <f t="shared" si="31"/>
        <v>0</v>
      </c>
      <c r="BP53" s="590">
        <f t="shared" si="16"/>
        <v>0</v>
      </c>
      <c r="BQ53" s="591">
        <f t="shared" si="17"/>
        <v>640936</v>
      </c>
      <c r="BR53" s="592">
        <f t="shared" si="32"/>
        <v>640936</v>
      </c>
      <c r="BS53" s="604">
        <f t="shared" si="33"/>
        <v>961404</v>
      </c>
    </row>
    <row r="54" spans="1:71" ht="24" x14ac:dyDescent="0.25">
      <c r="A54" s="1054"/>
      <c r="B54" s="339">
        <v>51</v>
      </c>
      <c r="C54" s="228" t="s">
        <v>143</v>
      </c>
      <c r="D54" s="213" t="s">
        <v>144</v>
      </c>
      <c r="E54" s="213" t="s">
        <v>29</v>
      </c>
      <c r="F54" s="217" t="s">
        <v>38</v>
      </c>
      <c r="G54" s="340"/>
      <c r="H54" s="341"/>
      <c r="I54" s="342"/>
      <c r="J54" s="343">
        <f t="shared" si="34"/>
        <v>0</v>
      </c>
      <c r="K54" s="344"/>
      <c r="L54" s="342">
        <v>2</v>
      </c>
      <c r="M54" s="345">
        <f t="shared" si="18"/>
        <v>2</v>
      </c>
      <c r="N54" s="346"/>
      <c r="O54" s="347">
        <v>1</v>
      </c>
      <c r="P54" s="347">
        <f t="shared" ref="P54:P60" si="46">SUM(N54:O54)</f>
        <v>1</v>
      </c>
      <c r="Q54" s="348">
        <f t="shared" si="19"/>
        <v>1</v>
      </c>
      <c r="R54" s="346"/>
      <c r="S54" s="347">
        <v>1</v>
      </c>
      <c r="T54" s="349">
        <f t="shared" si="43"/>
        <v>1</v>
      </c>
      <c r="U54" s="350">
        <f t="shared" si="20"/>
        <v>1</v>
      </c>
      <c r="V54" s="351"/>
      <c r="W54" s="352"/>
      <c r="X54" s="353">
        <f t="shared" si="21"/>
        <v>0</v>
      </c>
      <c r="Y54" s="346"/>
      <c r="Z54" s="354"/>
      <c r="AA54" s="355">
        <f t="shared" si="22"/>
        <v>0</v>
      </c>
      <c r="AB54" s="340"/>
      <c r="AC54" s="341"/>
      <c r="AD54" s="356"/>
      <c r="AE54" s="344"/>
      <c r="AF54" s="356"/>
      <c r="AG54" s="353">
        <f t="shared" si="23"/>
        <v>0</v>
      </c>
      <c r="AH54" s="344"/>
      <c r="AI54" s="357">
        <v>5</v>
      </c>
      <c r="AJ54" s="345">
        <f t="shared" si="24"/>
        <v>5</v>
      </c>
      <c r="AK54" s="585">
        <f t="shared" si="25"/>
        <v>9</v>
      </c>
      <c r="AL54" s="360">
        <v>643647</v>
      </c>
      <c r="AM54" s="361">
        <f t="shared" si="0"/>
        <v>5792823</v>
      </c>
      <c r="AN54" s="1009"/>
      <c r="AO54" s="586">
        <f t="shared" si="1"/>
        <v>0</v>
      </c>
      <c r="AP54" s="587">
        <f t="shared" si="2"/>
        <v>0</v>
      </c>
      <c r="AQ54" s="588">
        <f t="shared" si="3"/>
        <v>0</v>
      </c>
      <c r="AR54" s="589">
        <f t="shared" si="35"/>
        <v>0</v>
      </c>
      <c r="AS54" s="590">
        <f t="shared" si="4"/>
        <v>0</v>
      </c>
      <c r="AT54" s="591">
        <f t="shared" si="5"/>
        <v>1287294</v>
      </c>
      <c r="AU54" s="592">
        <f t="shared" si="26"/>
        <v>1287294</v>
      </c>
      <c r="AV54" s="586">
        <f t="shared" si="6"/>
        <v>0</v>
      </c>
      <c r="AW54" s="587">
        <f t="shared" si="7"/>
        <v>643647</v>
      </c>
      <c r="AX54" s="593">
        <f t="shared" ref="AX54:AX60" si="47">SUM(AV54:AW54)</f>
        <v>643647</v>
      </c>
      <c r="AY54" s="594">
        <f t="shared" si="27"/>
        <v>643647</v>
      </c>
      <c r="AZ54" s="586">
        <f t="shared" si="8"/>
        <v>0</v>
      </c>
      <c r="BA54" s="587">
        <f t="shared" si="9"/>
        <v>643647</v>
      </c>
      <c r="BB54" s="593">
        <f t="shared" si="44"/>
        <v>643647</v>
      </c>
      <c r="BC54" s="595">
        <f t="shared" si="28"/>
        <v>643647</v>
      </c>
      <c r="BD54" s="596">
        <f t="shared" si="10"/>
        <v>0</v>
      </c>
      <c r="BE54" s="597">
        <f t="shared" si="11"/>
        <v>0</v>
      </c>
      <c r="BF54" s="598">
        <f t="shared" si="29"/>
        <v>0</v>
      </c>
      <c r="BG54" s="586">
        <f t="shared" si="12"/>
        <v>0</v>
      </c>
      <c r="BH54" s="599"/>
      <c r="BI54" s="600">
        <f t="shared" si="30"/>
        <v>0</v>
      </c>
      <c r="BJ54" s="601">
        <f t="shared" si="13"/>
        <v>0</v>
      </c>
      <c r="BK54" s="587">
        <f t="shared" si="14"/>
        <v>0</v>
      </c>
      <c r="BL54" s="602"/>
      <c r="BM54" s="590">
        <f t="shared" si="15"/>
        <v>0</v>
      </c>
      <c r="BN54" s="603"/>
      <c r="BO54" s="598">
        <f t="shared" si="31"/>
        <v>0</v>
      </c>
      <c r="BP54" s="590">
        <f t="shared" si="16"/>
        <v>0</v>
      </c>
      <c r="BQ54" s="591">
        <f t="shared" si="17"/>
        <v>3218235</v>
      </c>
      <c r="BR54" s="592">
        <f t="shared" si="32"/>
        <v>3218235</v>
      </c>
      <c r="BS54" s="604">
        <f t="shared" si="33"/>
        <v>5792823</v>
      </c>
    </row>
    <row r="55" spans="1:71" ht="48" x14ac:dyDescent="0.25">
      <c r="A55" s="1054"/>
      <c r="B55" s="363">
        <v>52</v>
      </c>
      <c r="C55" s="228" t="s">
        <v>145</v>
      </c>
      <c r="D55" s="213" t="s">
        <v>102</v>
      </c>
      <c r="E55" s="213" t="s">
        <v>29</v>
      </c>
      <c r="F55" s="217" t="s">
        <v>30</v>
      </c>
      <c r="G55" s="340"/>
      <c r="H55" s="341"/>
      <c r="I55" s="342">
        <v>1</v>
      </c>
      <c r="J55" s="343">
        <f t="shared" si="34"/>
        <v>1</v>
      </c>
      <c r="K55" s="344"/>
      <c r="L55" s="342"/>
      <c r="M55" s="345">
        <f t="shared" si="18"/>
        <v>0</v>
      </c>
      <c r="N55" s="346"/>
      <c r="O55" s="347">
        <v>1</v>
      </c>
      <c r="P55" s="347">
        <f t="shared" si="46"/>
        <v>1</v>
      </c>
      <c r="Q55" s="348">
        <f t="shared" si="19"/>
        <v>1</v>
      </c>
      <c r="R55" s="346">
        <v>3</v>
      </c>
      <c r="S55" s="347">
        <v>3</v>
      </c>
      <c r="T55" s="349">
        <f t="shared" si="43"/>
        <v>6</v>
      </c>
      <c r="U55" s="350">
        <f t="shared" si="20"/>
        <v>6</v>
      </c>
      <c r="V55" s="351"/>
      <c r="W55" s="352"/>
      <c r="X55" s="353">
        <f t="shared" si="21"/>
        <v>0</v>
      </c>
      <c r="Y55" s="346"/>
      <c r="Z55" s="354"/>
      <c r="AA55" s="355">
        <f t="shared" si="22"/>
        <v>0</v>
      </c>
      <c r="AB55" s="340"/>
      <c r="AC55" s="341"/>
      <c r="AD55" s="356"/>
      <c r="AE55" s="344"/>
      <c r="AF55" s="356"/>
      <c r="AG55" s="353">
        <f t="shared" si="23"/>
        <v>0</v>
      </c>
      <c r="AH55" s="344"/>
      <c r="AI55" s="357"/>
      <c r="AJ55" s="345">
        <f t="shared" si="24"/>
        <v>0</v>
      </c>
      <c r="AK55" s="585">
        <f t="shared" si="25"/>
        <v>8</v>
      </c>
      <c r="AL55" s="360">
        <v>2145449</v>
      </c>
      <c r="AM55" s="361">
        <f t="shared" si="0"/>
        <v>17163592</v>
      </c>
      <c r="AN55" s="1009"/>
      <c r="AO55" s="586">
        <f t="shared" si="1"/>
        <v>0</v>
      </c>
      <c r="AP55" s="587">
        <f t="shared" si="2"/>
        <v>0</v>
      </c>
      <c r="AQ55" s="588">
        <f t="shared" si="3"/>
        <v>2145449</v>
      </c>
      <c r="AR55" s="589">
        <f t="shared" si="35"/>
        <v>2145449</v>
      </c>
      <c r="AS55" s="590">
        <f t="shared" si="4"/>
        <v>0</v>
      </c>
      <c r="AT55" s="591">
        <f t="shared" si="5"/>
        <v>0</v>
      </c>
      <c r="AU55" s="592">
        <f t="shared" si="26"/>
        <v>0</v>
      </c>
      <c r="AV55" s="586">
        <f t="shared" si="6"/>
        <v>0</v>
      </c>
      <c r="AW55" s="587">
        <f t="shared" si="7"/>
        <v>2145449</v>
      </c>
      <c r="AX55" s="593">
        <f t="shared" si="47"/>
        <v>2145449</v>
      </c>
      <c r="AY55" s="594">
        <f t="shared" si="27"/>
        <v>2145449</v>
      </c>
      <c r="AZ55" s="586">
        <f t="shared" si="8"/>
        <v>6436347</v>
      </c>
      <c r="BA55" s="587">
        <f t="shared" si="9"/>
        <v>6436347</v>
      </c>
      <c r="BB55" s="593">
        <f t="shared" si="44"/>
        <v>12872694</v>
      </c>
      <c r="BC55" s="595">
        <f t="shared" si="28"/>
        <v>12872694</v>
      </c>
      <c r="BD55" s="596">
        <f t="shared" si="10"/>
        <v>0</v>
      </c>
      <c r="BE55" s="597">
        <f t="shared" si="11"/>
        <v>0</v>
      </c>
      <c r="BF55" s="598">
        <f t="shared" si="29"/>
        <v>0</v>
      </c>
      <c r="BG55" s="586">
        <f t="shared" si="12"/>
        <v>0</v>
      </c>
      <c r="BH55" s="599"/>
      <c r="BI55" s="600">
        <f t="shared" si="30"/>
        <v>0</v>
      </c>
      <c r="BJ55" s="601">
        <f t="shared" si="13"/>
        <v>0</v>
      </c>
      <c r="BK55" s="587">
        <f t="shared" si="14"/>
        <v>0</v>
      </c>
      <c r="BL55" s="602"/>
      <c r="BM55" s="590">
        <f t="shared" si="15"/>
        <v>0</v>
      </c>
      <c r="BN55" s="603"/>
      <c r="BO55" s="598">
        <f t="shared" si="31"/>
        <v>0</v>
      </c>
      <c r="BP55" s="590">
        <f t="shared" si="16"/>
        <v>0</v>
      </c>
      <c r="BQ55" s="591">
        <f t="shared" si="17"/>
        <v>0</v>
      </c>
      <c r="BR55" s="592">
        <f t="shared" si="32"/>
        <v>0</v>
      </c>
      <c r="BS55" s="604">
        <f t="shared" si="33"/>
        <v>17163592</v>
      </c>
    </row>
    <row r="56" spans="1:71" ht="60" x14ac:dyDescent="0.25">
      <c r="A56" s="1054"/>
      <c r="B56" s="339">
        <v>53</v>
      </c>
      <c r="C56" s="228" t="s">
        <v>146</v>
      </c>
      <c r="D56" s="213" t="s">
        <v>102</v>
      </c>
      <c r="E56" s="213" t="s">
        <v>29</v>
      </c>
      <c r="F56" s="217" t="s">
        <v>30</v>
      </c>
      <c r="G56" s="340"/>
      <c r="H56" s="341"/>
      <c r="I56" s="342"/>
      <c r="J56" s="343">
        <f t="shared" si="34"/>
        <v>0</v>
      </c>
      <c r="K56" s="344"/>
      <c r="L56" s="342"/>
      <c r="M56" s="345">
        <f t="shared" si="18"/>
        <v>0</v>
      </c>
      <c r="N56" s="346"/>
      <c r="O56" s="347">
        <v>1</v>
      </c>
      <c r="P56" s="347">
        <f t="shared" si="46"/>
        <v>1</v>
      </c>
      <c r="Q56" s="348">
        <f t="shared" si="19"/>
        <v>1</v>
      </c>
      <c r="R56" s="346">
        <v>3</v>
      </c>
      <c r="S56" s="347">
        <v>3</v>
      </c>
      <c r="T56" s="349">
        <f t="shared" si="43"/>
        <v>6</v>
      </c>
      <c r="U56" s="350">
        <f t="shared" si="20"/>
        <v>6</v>
      </c>
      <c r="V56" s="351"/>
      <c r="W56" s="352">
        <v>4</v>
      </c>
      <c r="X56" s="353">
        <f t="shared" si="21"/>
        <v>4</v>
      </c>
      <c r="Y56" s="346">
        <v>1</v>
      </c>
      <c r="Z56" s="354">
        <f>SUM(Y56:Y56)</f>
        <v>1</v>
      </c>
      <c r="AA56" s="355">
        <f t="shared" si="22"/>
        <v>1</v>
      </c>
      <c r="AB56" s="340"/>
      <c r="AC56" s="341"/>
      <c r="AD56" s="356"/>
      <c r="AE56" s="344"/>
      <c r="AF56" s="356"/>
      <c r="AG56" s="353">
        <f t="shared" si="23"/>
        <v>0</v>
      </c>
      <c r="AH56" s="344"/>
      <c r="AI56" s="357"/>
      <c r="AJ56" s="345">
        <f t="shared" si="24"/>
        <v>0</v>
      </c>
      <c r="AK56" s="585">
        <f t="shared" si="25"/>
        <v>12</v>
      </c>
      <c r="AL56" s="360">
        <v>1902455</v>
      </c>
      <c r="AM56" s="361">
        <f t="shared" si="0"/>
        <v>22829460</v>
      </c>
      <c r="AN56" s="1009"/>
      <c r="AO56" s="586">
        <f t="shared" si="1"/>
        <v>0</v>
      </c>
      <c r="AP56" s="587">
        <f t="shared" si="2"/>
        <v>0</v>
      </c>
      <c r="AQ56" s="588">
        <f t="shared" si="3"/>
        <v>0</v>
      </c>
      <c r="AR56" s="589">
        <f t="shared" si="35"/>
        <v>0</v>
      </c>
      <c r="AS56" s="590">
        <f t="shared" si="4"/>
        <v>0</v>
      </c>
      <c r="AT56" s="591">
        <f t="shared" si="5"/>
        <v>0</v>
      </c>
      <c r="AU56" s="592">
        <f t="shared" si="26"/>
        <v>0</v>
      </c>
      <c r="AV56" s="586">
        <f t="shared" si="6"/>
        <v>0</v>
      </c>
      <c r="AW56" s="587">
        <f t="shared" si="7"/>
        <v>1902455</v>
      </c>
      <c r="AX56" s="593">
        <f t="shared" si="47"/>
        <v>1902455</v>
      </c>
      <c r="AY56" s="594">
        <f t="shared" si="27"/>
        <v>1902455</v>
      </c>
      <c r="AZ56" s="586">
        <f t="shared" si="8"/>
        <v>5707365</v>
      </c>
      <c r="BA56" s="587">
        <f t="shared" si="9"/>
        <v>5707365</v>
      </c>
      <c r="BB56" s="593">
        <f t="shared" si="44"/>
        <v>11414730</v>
      </c>
      <c r="BC56" s="595">
        <f t="shared" si="28"/>
        <v>11414730</v>
      </c>
      <c r="BD56" s="596">
        <f t="shared" si="10"/>
        <v>0</v>
      </c>
      <c r="BE56" s="597">
        <f t="shared" si="11"/>
        <v>7609820</v>
      </c>
      <c r="BF56" s="598">
        <f t="shared" si="29"/>
        <v>7609820</v>
      </c>
      <c r="BG56" s="586">
        <f t="shared" si="12"/>
        <v>1902455</v>
      </c>
      <c r="BH56" s="599">
        <f>SUM(BG56:BG56)</f>
        <v>1902455</v>
      </c>
      <c r="BI56" s="600">
        <f t="shared" si="30"/>
        <v>1902455</v>
      </c>
      <c r="BJ56" s="601">
        <f t="shared" si="13"/>
        <v>0</v>
      </c>
      <c r="BK56" s="587">
        <f t="shared" si="14"/>
        <v>0</v>
      </c>
      <c r="BL56" s="602"/>
      <c r="BM56" s="590">
        <f t="shared" si="15"/>
        <v>0</v>
      </c>
      <c r="BN56" s="603"/>
      <c r="BO56" s="598">
        <f t="shared" si="31"/>
        <v>0</v>
      </c>
      <c r="BP56" s="590">
        <f t="shared" si="16"/>
        <v>0</v>
      </c>
      <c r="BQ56" s="591">
        <f t="shared" si="17"/>
        <v>0</v>
      </c>
      <c r="BR56" s="592">
        <f t="shared" si="32"/>
        <v>0</v>
      </c>
      <c r="BS56" s="604">
        <f t="shared" si="33"/>
        <v>22829460</v>
      </c>
    </row>
    <row r="57" spans="1:71" ht="48" x14ac:dyDescent="0.25">
      <c r="A57" s="1054"/>
      <c r="B57" s="339">
        <v>54</v>
      </c>
      <c r="C57" s="228" t="s">
        <v>147</v>
      </c>
      <c r="D57" s="213" t="s">
        <v>102</v>
      </c>
      <c r="E57" s="213" t="s">
        <v>148</v>
      </c>
      <c r="F57" s="217" t="s">
        <v>30</v>
      </c>
      <c r="G57" s="340"/>
      <c r="H57" s="341"/>
      <c r="I57" s="342">
        <v>20</v>
      </c>
      <c r="J57" s="343">
        <f t="shared" si="34"/>
        <v>20</v>
      </c>
      <c r="K57" s="344"/>
      <c r="L57" s="342">
        <v>20</v>
      </c>
      <c r="M57" s="345">
        <f t="shared" si="18"/>
        <v>20</v>
      </c>
      <c r="N57" s="346"/>
      <c r="O57" s="347">
        <v>12</v>
      </c>
      <c r="P57" s="347">
        <f t="shared" si="46"/>
        <v>12</v>
      </c>
      <c r="Q57" s="348">
        <f t="shared" si="19"/>
        <v>12</v>
      </c>
      <c r="R57" s="346"/>
      <c r="S57" s="347">
        <v>17</v>
      </c>
      <c r="T57" s="349">
        <f t="shared" si="43"/>
        <v>17</v>
      </c>
      <c r="U57" s="350">
        <f t="shared" si="20"/>
        <v>17</v>
      </c>
      <c r="V57" s="351"/>
      <c r="W57" s="352">
        <v>6</v>
      </c>
      <c r="X57" s="353">
        <f t="shared" si="21"/>
        <v>6</v>
      </c>
      <c r="Y57" s="346">
        <v>11</v>
      </c>
      <c r="Z57" s="354">
        <f>SUM(Y57:Y57)</f>
        <v>11</v>
      </c>
      <c r="AA57" s="355">
        <f t="shared" si="22"/>
        <v>11</v>
      </c>
      <c r="AB57" s="340"/>
      <c r="AC57" s="341">
        <v>15</v>
      </c>
      <c r="AD57" s="356">
        <f t="shared" si="40"/>
        <v>15</v>
      </c>
      <c r="AE57" s="344"/>
      <c r="AF57" s="356"/>
      <c r="AG57" s="353">
        <f t="shared" si="23"/>
        <v>15</v>
      </c>
      <c r="AH57" s="344"/>
      <c r="AI57" s="357">
        <v>12</v>
      </c>
      <c r="AJ57" s="345">
        <f t="shared" si="24"/>
        <v>12</v>
      </c>
      <c r="AK57" s="585">
        <f t="shared" si="25"/>
        <v>113</v>
      </c>
      <c r="AL57" s="360">
        <v>203552</v>
      </c>
      <c r="AM57" s="361">
        <f t="shared" si="0"/>
        <v>23001376</v>
      </c>
      <c r="AN57" s="1009"/>
      <c r="AO57" s="586">
        <f t="shared" si="1"/>
        <v>0</v>
      </c>
      <c r="AP57" s="587">
        <f t="shared" si="2"/>
        <v>0</v>
      </c>
      <c r="AQ57" s="588">
        <f t="shared" si="3"/>
        <v>4071040</v>
      </c>
      <c r="AR57" s="589">
        <f t="shared" si="35"/>
        <v>4071040</v>
      </c>
      <c r="AS57" s="590">
        <f t="shared" si="4"/>
        <v>0</v>
      </c>
      <c r="AT57" s="591">
        <f t="shared" si="5"/>
        <v>4071040</v>
      </c>
      <c r="AU57" s="592">
        <f t="shared" si="26"/>
        <v>4071040</v>
      </c>
      <c r="AV57" s="586">
        <f t="shared" si="6"/>
        <v>0</v>
      </c>
      <c r="AW57" s="587">
        <f t="shared" si="7"/>
        <v>2442624</v>
      </c>
      <c r="AX57" s="593">
        <f t="shared" si="47"/>
        <v>2442624</v>
      </c>
      <c r="AY57" s="594">
        <f t="shared" si="27"/>
        <v>2442624</v>
      </c>
      <c r="AZ57" s="586">
        <f t="shared" si="8"/>
        <v>0</v>
      </c>
      <c r="BA57" s="587">
        <f t="shared" si="9"/>
        <v>3460384</v>
      </c>
      <c r="BB57" s="593">
        <f t="shared" si="44"/>
        <v>3460384</v>
      </c>
      <c r="BC57" s="595">
        <f t="shared" si="28"/>
        <v>3460384</v>
      </c>
      <c r="BD57" s="596">
        <f t="shared" si="10"/>
        <v>0</v>
      </c>
      <c r="BE57" s="597">
        <f t="shared" si="11"/>
        <v>1221312</v>
      </c>
      <c r="BF57" s="598">
        <f t="shared" si="29"/>
        <v>1221312</v>
      </c>
      <c r="BG57" s="586">
        <f t="shared" si="12"/>
        <v>2239072</v>
      </c>
      <c r="BH57" s="599">
        <f>SUM(BG57:BG57)</f>
        <v>2239072</v>
      </c>
      <c r="BI57" s="600">
        <f t="shared" si="30"/>
        <v>2239072</v>
      </c>
      <c r="BJ57" s="601">
        <f t="shared" si="13"/>
        <v>0</v>
      </c>
      <c r="BK57" s="587">
        <f t="shared" si="14"/>
        <v>3053280</v>
      </c>
      <c r="BL57" s="602">
        <f t="shared" ref="BL57:BL59" si="48">SUM(BJ57:BK57)</f>
        <v>3053280</v>
      </c>
      <c r="BM57" s="590">
        <f t="shared" si="15"/>
        <v>0</v>
      </c>
      <c r="BN57" s="603"/>
      <c r="BO57" s="598">
        <f t="shared" si="31"/>
        <v>3053280</v>
      </c>
      <c r="BP57" s="590">
        <f t="shared" si="16"/>
        <v>0</v>
      </c>
      <c r="BQ57" s="591">
        <f t="shared" si="17"/>
        <v>2442624</v>
      </c>
      <c r="BR57" s="592">
        <f t="shared" si="32"/>
        <v>2442624</v>
      </c>
      <c r="BS57" s="604">
        <f t="shared" si="33"/>
        <v>23001376</v>
      </c>
    </row>
    <row r="58" spans="1:71" ht="48" x14ac:dyDescent="0.25">
      <c r="A58" s="1054"/>
      <c r="B58" s="363">
        <v>55</v>
      </c>
      <c r="C58" s="228" t="s">
        <v>149</v>
      </c>
      <c r="D58" s="213" t="s">
        <v>102</v>
      </c>
      <c r="E58" s="213" t="s">
        <v>148</v>
      </c>
      <c r="F58" s="217" t="s">
        <v>30</v>
      </c>
      <c r="G58" s="340"/>
      <c r="H58" s="341"/>
      <c r="I58" s="342">
        <v>20</v>
      </c>
      <c r="J58" s="343">
        <f t="shared" si="34"/>
        <v>20</v>
      </c>
      <c r="K58" s="344"/>
      <c r="L58" s="342">
        <v>20</v>
      </c>
      <c r="M58" s="345">
        <f t="shared" si="18"/>
        <v>20</v>
      </c>
      <c r="N58" s="346"/>
      <c r="O58" s="347">
        <v>12</v>
      </c>
      <c r="P58" s="347">
        <f t="shared" si="46"/>
        <v>12</v>
      </c>
      <c r="Q58" s="348">
        <f t="shared" si="19"/>
        <v>12</v>
      </c>
      <c r="R58" s="346"/>
      <c r="S58" s="347">
        <v>17</v>
      </c>
      <c r="T58" s="349">
        <f t="shared" si="43"/>
        <v>17</v>
      </c>
      <c r="U58" s="350">
        <f t="shared" si="20"/>
        <v>17</v>
      </c>
      <c r="V58" s="351"/>
      <c r="W58" s="352">
        <v>6</v>
      </c>
      <c r="X58" s="353">
        <f t="shared" si="21"/>
        <v>6</v>
      </c>
      <c r="Y58" s="346">
        <v>11</v>
      </c>
      <c r="Z58" s="354">
        <f>SUM(Y58:Y58)</f>
        <v>11</v>
      </c>
      <c r="AA58" s="355">
        <f t="shared" si="22"/>
        <v>11</v>
      </c>
      <c r="AB58" s="340"/>
      <c r="AC58" s="341">
        <v>15</v>
      </c>
      <c r="AD58" s="356">
        <f t="shared" si="40"/>
        <v>15</v>
      </c>
      <c r="AE58" s="344"/>
      <c r="AF58" s="356"/>
      <c r="AG58" s="353">
        <f t="shared" si="23"/>
        <v>15</v>
      </c>
      <c r="AH58" s="344"/>
      <c r="AI58" s="357">
        <v>12</v>
      </c>
      <c r="AJ58" s="345">
        <f t="shared" si="24"/>
        <v>12</v>
      </c>
      <c r="AK58" s="585">
        <f t="shared" si="25"/>
        <v>113</v>
      </c>
      <c r="AL58" s="360">
        <v>195199</v>
      </c>
      <c r="AM58" s="361">
        <f t="shared" si="0"/>
        <v>22057487</v>
      </c>
      <c r="AN58" s="1009"/>
      <c r="AO58" s="586">
        <f t="shared" si="1"/>
        <v>0</v>
      </c>
      <c r="AP58" s="587">
        <f t="shared" si="2"/>
        <v>0</v>
      </c>
      <c r="AQ58" s="588">
        <f t="shared" si="3"/>
        <v>3903980</v>
      </c>
      <c r="AR58" s="589">
        <f t="shared" si="35"/>
        <v>3903980</v>
      </c>
      <c r="AS58" s="590">
        <f t="shared" si="4"/>
        <v>0</v>
      </c>
      <c r="AT58" s="591">
        <f t="shared" si="5"/>
        <v>3903980</v>
      </c>
      <c r="AU58" s="592">
        <f t="shared" si="26"/>
        <v>3903980</v>
      </c>
      <c r="AV58" s="586">
        <f t="shared" si="6"/>
        <v>0</v>
      </c>
      <c r="AW58" s="587">
        <f t="shared" si="7"/>
        <v>2342388</v>
      </c>
      <c r="AX58" s="593">
        <f t="shared" si="47"/>
        <v>2342388</v>
      </c>
      <c r="AY58" s="594">
        <f t="shared" si="27"/>
        <v>2342388</v>
      </c>
      <c r="AZ58" s="586">
        <f t="shared" si="8"/>
        <v>0</v>
      </c>
      <c r="BA58" s="587">
        <f t="shared" si="9"/>
        <v>3318383</v>
      </c>
      <c r="BB58" s="593">
        <f t="shared" si="44"/>
        <v>3318383</v>
      </c>
      <c r="BC58" s="595">
        <f t="shared" si="28"/>
        <v>3318383</v>
      </c>
      <c r="BD58" s="596">
        <f t="shared" si="10"/>
        <v>0</v>
      </c>
      <c r="BE58" s="597">
        <f t="shared" si="11"/>
        <v>1171194</v>
      </c>
      <c r="BF58" s="598">
        <f t="shared" si="29"/>
        <v>1171194</v>
      </c>
      <c r="BG58" s="586">
        <f t="shared" si="12"/>
        <v>2147189</v>
      </c>
      <c r="BH58" s="599">
        <f>SUM(BG58:BG58)</f>
        <v>2147189</v>
      </c>
      <c r="BI58" s="600">
        <f t="shared" si="30"/>
        <v>2147189</v>
      </c>
      <c r="BJ58" s="601">
        <f t="shared" si="13"/>
        <v>0</v>
      </c>
      <c r="BK58" s="587">
        <f t="shared" si="14"/>
        <v>2927985</v>
      </c>
      <c r="BL58" s="602">
        <f t="shared" si="48"/>
        <v>2927985</v>
      </c>
      <c r="BM58" s="590">
        <f t="shared" si="15"/>
        <v>0</v>
      </c>
      <c r="BN58" s="603"/>
      <c r="BO58" s="598">
        <f t="shared" si="31"/>
        <v>2927985</v>
      </c>
      <c r="BP58" s="590">
        <f t="shared" si="16"/>
        <v>0</v>
      </c>
      <c r="BQ58" s="591">
        <f t="shared" si="17"/>
        <v>2342388</v>
      </c>
      <c r="BR58" s="592">
        <f t="shared" si="32"/>
        <v>2342388</v>
      </c>
      <c r="BS58" s="604">
        <f t="shared" si="33"/>
        <v>22057487</v>
      </c>
    </row>
    <row r="59" spans="1:71" ht="48" x14ac:dyDescent="0.25">
      <c r="A59" s="1054"/>
      <c r="B59" s="339">
        <v>56</v>
      </c>
      <c r="C59" s="228" t="s">
        <v>150</v>
      </c>
      <c r="D59" s="213" t="s">
        <v>102</v>
      </c>
      <c r="E59" s="213" t="s">
        <v>148</v>
      </c>
      <c r="F59" s="217" t="s">
        <v>30</v>
      </c>
      <c r="G59" s="340"/>
      <c r="H59" s="341"/>
      <c r="I59" s="342">
        <v>20</v>
      </c>
      <c r="J59" s="343">
        <f t="shared" si="34"/>
        <v>20</v>
      </c>
      <c r="K59" s="344"/>
      <c r="L59" s="342">
        <v>12</v>
      </c>
      <c r="M59" s="345">
        <f t="shared" si="18"/>
        <v>12</v>
      </c>
      <c r="N59" s="346"/>
      <c r="O59" s="347">
        <v>12</v>
      </c>
      <c r="P59" s="347">
        <f t="shared" si="46"/>
        <v>12</v>
      </c>
      <c r="Q59" s="348">
        <f t="shared" si="19"/>
        <v>12</v>
      </c>
      <c r="R59" s="346"/>
      <c r="S59" s="347">
        <v>17</v>
      </c>
      <c r="T59" s="349">
        <f t="shared" si="43"/>
        <v>17</v>
      </c>
      <c r="U59" s="350">
        <f t="shared" si="20"/>
        <v>17</v>
      </c>
      <c r="V59" s="351"/>
      <c r="W59" s="352">
        <v>6</v>
      </c>
      <c r="X59" s="353">
        <f t="shared" si="21"/>
        <v>6</v>
      </c>
      <c r="Y59" s="346">
        <v>11</v>
      </c>
      <c r="Z59" s="354">
        <f>SUM(Y59:Y59)</f>
        <v>11</v>
      </c>
      <c r="AA59" s="355">
        <f t="shared" si="22"/>
        <v>11</v>
      </c>
      <c r="AB59" s="340"/>
      <c r="AC59" s="341">
        <v>15</v>
      </c>
      <c r="AD59" s="356">
        <f t="shared" si="40"/>
        <v>15</v>
      </c>
      <c r="AE59" s="344"/>
      <c r="AF59" s="356"/>
      <c r="AG59" s="353">
        <f t="shared" si="23"/>
        <v>15</v>
      </c>
      <c r="AH59" s="344"/>
      <c r="AI59" s="357">
        <v>12</v>
      </c>
      <c r="AJ59" s="345">
        <f t="shared" si="24"/>
        <v>12</v>
      </c>
      <c r="AK59" s="585">
        <f t="shared" si="25"/>
        <v>105</v>
      </c>
      <c r="AL59" s="360">
        <v>195261</v>
      </c>
      <c r="AM59" s="361">
        <f t="shared" si="0"/>
        <v>20502405</v>
      </c>
      <c r="AN59" s="1009"/>
      <c r="AO59" s="586">
        <f t="shared" si="1"/>
        <v>0</v>
      </c>
      <c r="AP59" s="587">
        <f t="shared" si="2"/>
        <v>0</v>
      </c>
      <c r="AQ59" s="588">
        <f t="shared" si="3"/>
        <v>3905220</v>
      </c>
      <c r="AR59" s="589">
        <f t="shared" si="35"/>
        <v>3905220</v>
      </c>
      <c r="AS59" s="590">
        <f t="shared" si="4"/>
        <v>0</v>
      </c>
      <c r="AT59" s="591">
        <f t="shared" si="5"/>
        <v>2343132</v>
      </c>
      <c r="AU59" s="592">
        <f t="shared" si="26"/>
        <v>2343132</v>
      </c>
      <c r="AV59" s="586">
        <f t="shared" si="6"/>
        <v>0</v>
      </c>
      <c r="AW59" s="587">
        <f t="shared" si="7"/>
        <v>2343132</v>
      </c>
      <c r="AX59" s="593">
        <f t="shared" si="47"/>
        <v>2343132</v>
      </c>
      <c r="AY59" s="594">
        <f t="shared" si="27"/>
        <v>2343132</v>
      </c>
      <c r="AZ59" s="586">
        <f t="shared" si="8"/>
        <v>0</v>
      </c>
      <c r="BA59" s="587">
        <f t="shared" si="9"/>
        <v>3319437</v>
      </c>
      <c r="BB59" s="593">
        <f t="shared" si="44"/>
        <v>3319437</v>
      </c>
      <c r="BC59" s="595">
        <f t="shared" si="28"/>
        <v>3319437</v>
      </c>
      <c r="BD59" s="596">
        <f t="shared" si="10"/>
        <v>0</v>
      </c>
      <c r="BE59" s="597">
        <f t="shared" si="11"/>
        <v>1171566</v>
      </c>
      <c r="BF59" s="598">
        <f t="shared" si="29"/>
        <v>1171566</v>
      </c>
      <c r="BG59" s="586">
        <f t="shared" si="12"/>
        <v>2147871</v>
      </c>
      <c r="BH59" s="599">
        <f>SUM(BG59:BG59)</f>
        <v>2147871</v>
      </c>
      <c r="BI59" s="600">
        <f t="shared" si="30"/>
        <v>2147871</v>
      </c>
      <c r="BJ59" s="601">
        <f t="shared" si="13"/>
        <v>0</v>
      </c>
      <c r="BK59" s="587">
        <f t="shared" si="14"/>
        <v>2928915</v>
      </c>
      <c r="BL59" s="602">
        <f t="shared" si="48"/>
        <v>2928915</v>
      </c>
      <c r="BM59" s="590">
        <f t="shared" si="15"/>
        <v>0</v>
      </c>
      <c r="BN59" s="603"/>
      <c r="BO59" s="598">
        <f t="shared" si="31"/>
        <v>2928915</v>
      </c>
      <c r="BP59" s="590">
        <f t="shared" si="16"/>
        <v>0</v>
      </c>
      <c r="BQ59" s="591">
        <f t="shared" si="17"/>
        <v>2343132</v>
      </c>
      <c r="BR59" s="592">
        <f t="shared" si="32"/>
        <v>2343132</v>
      </c>
      <c r="BS59" s="604">
        <f t="shared" si="33"/>
        <v>20502405</v>
      </c>
    </row>
    <row r="60" spans="1:71" ht="84" x14ac:dyDescent="0.25">
      <c r="A60" s="1054"/>
      <c r="B60" s="339">
        <v>57</v>
      </c>
      <c r="C60" s="228" t="s">
        <v>151</v>
      </c>
      <c r="D60" s="213" t="s">
        <v>102</v>
      </c>
      <c r="E60" s="213" t="s">
        <v>29</v>
      </c>
      <c r="F60" s="217" t="s">
        <v>30</v>
      </c>
      <c r="G60" s="340"/>
      <c r="H60" s="341"/>
      <c r="I60" s="342">
        <v>1</v>
      </c>
      <c r="J60" s="343">
        <f t="shared" si="34"/>
        <v>1</v>
      </c>
      <c r="K60" s="344"/>
      <c r="L60" s="342"/>
      <c r="M60" s="345">
        <f t="shared" si="18"/>
        <v>0</v>
      </c>
      <c r="N60" s="346"/>
      <c r="O60" s="347">
        <v>1</v>
      </c>
      <c r="P60" s="347">
        <f t="shared" si="46"/>
        <v>1</v>
      </c>
      <c r="Q60" s="348">
        <f t="shared" si="19"/>
        <v>1</v>
      </c>
      <c r="R60" s="346">
        <v>3</v>
      </c>
      <c r="S60" s="347">
        <v>3</v>
      </c>
      <c r="T60" s="349">
        <f t="shared" si="43"/>
        <v>6</v>
      </c>
      <c r="U60" s="350">
        <f t="shared" si="20"/>
        <v>6</v>
      </c>
      <c r="V60" s="351"/>
      <c r="W60" s="352">
        <v>2</v>
      </c>
      <c r="X60" s="353">
        <f t="shared" si="21"/>
        <v>2</v>
      </c>
      <c r="Y60" s="346">
        <v>1</v>
      </c>
      <c r="Z60" s="354">
        <f>SUM(Y60:Y60)</f>
        <v>1</v>
      </c>
      <c r="AA60" s="355">
        <f t="shared" si="22"/>
        <v>1</v>
      </c>
      <c r="AB60" s="340"/>
      <c r="AC60" s="341"/>
      <c r="AD60" s="356"/>
      <c r="AE60" s="344"/>
      <c r="AF60" s="356"/>
      <c r="AG60" s="353">
        <f t="shared" si="23"/>
        <v>0</v>
      </c>
      <c r="AH60" s="344"/>
      <c r="AI60" s="357"/>
      <c r="AJ60" s="345">
        <f t="shared" si="24"/>
        <v>0</v>
      </c>
      <c r="AK60" s="585">
        <f t="shared" si="25"/>
        <v>11</v>
      </c>
      <c r="AL60" s="360">
        <v>2833316</v>
      </c>
      <c r="AM60" s="361">
        <f t="shared" si="0"/>
        <v>31166476</v>
      </c>
      <c r="AN60" s="1009"/>
      <c r="AO60" s="586">
        <f t="shared" si="1"/>
        <v>0</v>
      </c>
      <c r="AP60" s="587">
        <f t="shared" si="2"/>
        <v>0</v>
      </c>
      <c r="AQ60" s="588">
        <f t="shared" si="3"/>
        <v>2833316</v>
      </c>
      <c r="AR60" s="589">
        <f t="shared" si="35"/>
        <v>2833316</v>
      </c>
      <c r="AS60" s="590">
        <f t="shared" si="4"/>
        <v>0</v>
      </c>
      <c r="AT60" s="591">
        <f t="shared" si="5"/>
        <v>0</v>
      </c>
      <c r="AU60" s="592">
        <f t="shared" si="26"/>
        <v>0</v>
      </c>
      <c r="AV60" s="586">
        <f t="shared" si="6"/>
        <v>0</v>
      </c>
      <c r="AW60" s="587">
        <f t="shared" si="7"/>
        <v>2833316</v>
      </c>
      <c r="AX60" s="593">
        <f t="shared" si="47"/>
        <v>2833316</v>
      </c>
      <c r="AY60" s="594">
        <f t="shared" si="27"/>
        <v>2833316</v>
      </c>
      <c r="AZ60" s="586">
        <f t="shared" si="8"/>
        <v>8499948</v>
      </c>
      <c r="BA60" s="587">
        <f t="shared" si="9"/>
        <v>8499948</v>
      </c>
      <c r="BB60" s="593">
        <f t="shared" si="44"/>
        <v>16999896</v>
      </c>
      <c r="BC60" s="595">
        <f t="shared" si="28"/>
        <v>16999896</v>
      </c>
      <c r="BD60" s="596">
        <f t="shared" si="10"/>
        <v>0</v>
      </c>
      <c r="BE60" s="597">
        <f t="shared" si="11"/>
        <v>5666632</v>
      </c>
      <c r="BF60" s="598">
        <f t="shared" si="29"/>
        <v>5666632</v>
      </c>
      <c r="BG60" s="586">
        <f t="shared" si="12"/>
        <v>2833316</v>
      </c>
      <c r="BH60" s="599">
        <f>SUM(BG60:BG60)</f>
        <v>2833316</v>
      </c>
      <c r="BI60" s="600">
        <f t="shared" si="30"/>
        <v>2833316</v>
      </c>
      <c r="BJ60" s="601">
        <f t="shared" si="13"/>
        <v>0</v>
      </c>
      <c r="BK60" s="587">
        <f t="shared" si="14"/>
        <v>0</v>
      </c>
      <c r="BL60" s="602"/>
      <c r="BM60" s="590">
        <f t="shared" si="15"/>
        <v>0</v>
      </c>
      <c r="BN60" s="603"/>
      <c r="BO60" s="598">
        <f t="shared" si="31"/>
        <v>0</v>
      </c>
      <c r="BP60" s="590">
        <f t="shared" si="16"/>
        <v>0</v>
      </c>
      <c r="BQ60" s="591">
        <f t="shared" si="17"/>
        <v>0</v>
      </c>
      <c r="BR60" s="592">
        <f t="shared" si="32"/>
        <v>0</v>
      </c>
      <c r="BS60" s="604">
        <f t="shared" si="33"/>
        <v>31166476</v>
      </c>
    </row>
    <row r="61" spans="1:71" x14ac:dyDescent="0.25">
      <c r="A61" s="1054"/>
      <c r="B61" s="363">
        <v>58</v>
      </c>
      <c r="C61" s="228" t="s">
        <v>152</v>
      </c>
      <c r="D61" s="213" t="s">
        <v>153</v>
      </c>
      <c r="E61" s="213" t="s">
        <v>53</v>
      </c>
      <c r="F61" s="217" t="s">
        <v>38</v>
      </c>
      <c r="G61" s="340"/>
      <c r="H61" s="341"/>
      <c r="I61" s="342"/>
      <c r="J61" s="343">
        <f t="shared" si="34"/>
        <v>0</v>
      </c>
      <c r="K61" s="344"/>
      <c r="L61" s="342"/>
      <c r="M61" s="345">
        <f t="shared" si="18"/>
        <v>0</v>
      </c>
      <c r="N61" s="346"/>
      <c r="O61" s="347"/>
      <c r="P61" s="347"/>
      <c r="Q61" s="348">
        <f t="shared" si="19"/>
        <v>0</v>
      </c>
      <c r="R61" s="346"/>
      <c r="S61" s="347">
        <v>1</v>
      </c>
      <c r="T61" s="349">
        <f t="shared" si="43"/>
        <v>1</v>
      </c>
      <c r="U61" s="350">
        <f t="shared" si="20"/>
        <v>1</v>
      </c>
      <c r="V61" s="351"/>
      <c r="W61" s="352"/>
      <c r="X61" s="353">
        <f t="shared" si="21"/>
        <v>0</v>
      </c>
      <c r="Y61" s="346"/>
      <c r="Z61" s="354"/>
      <c r="AA61" s="355">
        <f t="shared" si="22"/>
        <v>0</v>
      </c>
      <c r="AB61" s="340"/>
      <c r="AC61" s="341"/>
      <c r="AD61" s="356"/>
      <c r="AE61" s="344"/>
      <c r="AF61" s="356"/>
      <c r="AG61" s="353">
        <f t="shared" si="23"/>
        <v>0</v>
      </c>
      <c r="AH61" s="344"/>
      <c r="AI61" s="357">
        <v>1</v>
      </c>
      <c r="AJ61" s="345">
        <f t="shared" si="24"/>
        <v>1</v>
      </c>
      <c r="AK61" s="585">
        <f t="shared" si="25"/>
        <v>2</v>
      </c>
      <c r="AL61" s="362">
        <v>214970</v>
      </c>
      <c r="AM61" s="361">
        <f t="shared" si="0"/>
        <v>429940</v>
      </c>
      <c r="AN61" s="1009"/>
      <c r="AO61" s="586">
        <f t="shared" si="1"/>
        <v>0</v>
      </c>
      <c r="AP61" s="587">
        <f t="shared" si="2"/>
        <v>0</v>
      </c>
      <c r="AQ61" s="588">
        <f t="shared" si="3"/>
        <v>0</v>
      </c>
      <c r="AR61" s="589">
        <f t="shared" si="35"/>
        <v>0</v>
      </c>
      <c r="AS61" s="590">
        <f t="shared" si="4"/>
        <v>0</v>
      </c>
      <c r="AT61" s="591">
        <f t="shared" si="5"/>
        <v>0</v>
      </c>
      <c r="AU61" s="592">
        <f t="shared" si="26"/>
        <v>0</v>
      </c>
      <c r="AV61" s="586">
        <f t="shared" si="6"/>
        <v>0</v>
      </c>
      <c r="AW61" s="587">
        <f t="shared" si="7"/>
        <v>0</v>
      </c>
      <c r="AX61" s="593"/>
      <c r="AY61" s="594">
        <f t="shared" si="27"/>
        <v>0</v>
      </c>
      <c r="AZ61" s="586">
        <f t="shared" si="8"/>
        <v>0</v>
      </c>
      <c r="BA61" s="587">
        <f t="shared" si="9"/>
        <v>214970</v>
      </c>
      <c r="BB61" s="593">
        <f t="shared" si="44"/>
        <v>214970</v>
      </c>
      <c r="BC61" s="595">
        <f t="shared" si="28"/>
        <v>214970</v>
      </c>
      <c r="BD61" s="596">
        <f t="shared" si="10"/>
        <v>0</v>
      </c>
      <c r="BE61" s="597">
        <f t="shared" si="11"/>
        <v>0</v>
      </c>
      <c r="BF61" s="598">
        <f t="shared" si="29"/>
        <v>0</v>
      </c>
      <c r="BG61" s="586">
        <f t="shared" si="12"/>
        <v>0</v>
      </c>
      <c r="BH61" s="599"/>
      <c r="BI61" s="600">
        <f t="shared" si="30"/>
        <v>0</v>
      </c>
      <c r="BJ61" s="601">
        <f t="shared" si="13"/>
        <v>0</v>
      </c>
      <c r="BK61" s="587">
        <f t="shared" si="14"/>
        <v>0</v>
      </c>
      <c r="BL61" s="602"/>
      <c r="BM61" s="590">
        <f t="shared" si="15"/>
        <v>0</v>
      </c>
      <c r="BN61" s="603"/>
      <c r="BO61" s="598">
        <f t="shared" si="31"/>
        <v>0</v>
      </c>
      <c r="BP61" s="590">
        <f t="shared" si="16"/>
        <v>0</v>
      </c>
      <c r="BQ61" s="591">
        <f t="shared" si="17"/>
        <v>214970</v>
      </c>
      <c r="BR61" s="592">
        <f t="shared" si="32"/>
        <v>214970</v>
      </c>
      <c r="BS61" s="604">
        <f t="shared" si="33"/>
        <v>429940</v>
      </c>
    </row>
    <row r="62" spans="1:71" x14ac:dyDescent="0.25">
      <c r="A62" s="1054"/>
      <c r="B62" s="339">
        <v>59</v>
      </c>
      <c r="C62" s="228" t="s">
        <v>154</v>
      </c>
      <c r="D62" s="213" t="s">
        <v>155</v>
      </c>
      <c r="E62" s="213" t="s">
        <v>113</v>
      </c>
      <c r="F62" s="217" t="s">
        <v>38</v>
      </c>
      <c r="G62" s="340"/>
      <c r="H62" s="341"/>
      <c r="I62" s="342">
        <v>1</v>
      </c>
      <c r="J62" s="343">
        <f t="shared" si="34"/>
        <v>1</v>
      </c>
      <c r="K62" s="344"/>
      <c r="L62" s="342"/>
      <c r="M62" s="345">
        <f t="shared" si="18"/>
        <v>0</v>
      </c>
      <c r="N62" s="346"/>
      <c r="O62" s="347"/>
      <c r="P62" s="347"/>
      <c r="Q62" s="348">
        <f t="shared" si="19"/>
        <v>0</v>
      </c>
      <c r="R62" s="346"/>
      <c r="S62" s="347">
        <v>1</v>
      </c>
      <c r="T62" s="349">
        <f t="shared" si="43"/>
        <v>1</v>
      </c>
      <c r="U62" s="350">
        <f t="shared" si="20"/>
        <v>1</v>
      </c>
      <c r="V62" s="351"/>
      <c r="W62" s="352"/>
      <c r="X62" s="353">
        <f t="shared" si="21"/>
        <v>0</v>
      </c>
      <c r="Y62" s="346"/>
      <c r="Z62" s="354"/>
      <c r="AA62" s="355">
        <f t="shared" si="22"/>
        <v>0</v>
      </c>
      <c r="AB62" s="340"/>
      <c r="AC62" s="341"/>
      <c r="AD62" s="356"/>
      <c r="AE62" s="344"/>
      <c r="AF62" s="356"/>
      <c r="AG62" s="353">
        <f t="shared" si="23"/>
        <v>0</v>
      </c>
      <c r="AH62" s="344"/>
      <c r="AI62" s="357">
        <v>1</v>
      </c>
      <c r="AJ62" s="345">
        <f t="shared" si="24"/>
        <v>1</v>
      </c>
      <c r="AK62" s="585">
        <f t="shared" si="25"/>
        <v>3</v>
      </c>
      <c r="AL62" s="360">
        <v>861497</v>
      </c>
      <c r="AM62" s="361">
        <f t="shared" si="0"/>
        <v>2584491</v>
      </c>
      <c r="AN62" s="1009"/>
      <c r="AO62" s="586">
        <f t="shared" si="1"/>
        <v>0</v>
      </c>
      <c r="AP62" s="587">
        <f t="shared" si="2"/>
        <v>0</v>
      </c>
      <c r="AQ62" s="588">
        <f t="shared" si="3"/>
        <v>861497</v>
      </c>
      <c r="AR62" s="589">
        <f t="shared" si="35"/>
        <v>861497</v>
      </c>
      <c r="AS62" s="590">
        <f t="shared" si="4"/>
        <v>0</v>
      </c>
      <c r="AT62" s="591">
        <f t="shared" si="5"/>
        <v>0</v>
      </c>
      <c r="AU62" s="592">
        <f t="shared" si="26"/>
        <v>0</v>
      </c>
      <c r="AV62" s="586">
        <f t="shared" si="6"/>
        <v>0</v>
      </c>
      <c r="AW62" s="587">
        <f t="shared" si="7"/>
        <v>0</v>
      </c>
      <c r="AX62" s="593"/>
      <c r="AY62" s="594">
        <f t="shared" si="27"/>
        <v>0</v>
      </c>
      <c r="AZ62" s="586">
        <f t="shared" si="8"/>
        <v>0</v>
      </c>
      <c r="BA62" s="587">
        <f t="shared" si="9"/>
        <v>861497</v>
      </c>
      <c r="BB62" s="593">
        <f t="shared" si="44"/>
        <v>861497</v>
      </c>
      <c r="BC62" s="595">
        <f t="shared" si="28"/>
        <v>861497</v>
      </c>
      <c r="BD62" s="596">
        <f t="shared" si="10"/>
        <v>0</v>
      </c>
      <c r="BE62" s="597">
        <f t="shared" si="11"/>
        <v>0</v>
      </c>
      <c r="BF62" s="598">
        <f t="shared" si="29"/>
        <v>0</v>
      </c>
      <c r="BG62" s="586">
        <f t="shared" si="12"/>
        <v>0</v>
      </c>
      <c r="BH62" s="599"/>
      <c r="BI62" s="600">
        <f t="shared" si="30"/>
        <v>0</v>
      </c>
      <c r="BJ62" s="601">
        <f t="shared" si="13"/>
        <v>0</v>
      </c>
      <c r="BK62" s="587">
        <f t="shared" si="14"/>
        <v>0</v>
      </c>
      <c r="BL62" s="602"/>
      <c r="BM62" s="590">
        <f t="shared" si="15"/>
        <v>0</v>
      </c>
      <c r="BN62" s="603"/>
      <c r="BO62" s="598">
        <f t="shared" si="31"/>
        <v>0</v>
      </c>
      <c r="BP62" s="590">
        <f t="shared" si="16"/>
        <v>0</v>
      </c>
      <c r="BQ62" s="591">
        <f t="shared" si="17"/>
        <v>861497</v>
      </c>
      <c r="BR62" s="592">
        <f t="shared" si="32"/>
        <v>861497</v>
      </c>
      <c r="BS62" s="604">
        <f t="shared" si="33"/>
        <v>2584491</v>
      </c>
    </row>
    <row r="63" spans="1:71" x14ac:dyDescent="0.25">
      <c r="A63" s="1054"/>
      <c r="B63" s="339">
        <v>60</v>
      </c>
      <c r="C63" s="228" t="s">
        <v>156</v>
      </c>
      <c r="D63" s="213" t="s">
        <v>157</v>
      </c>
      <c r="E63" s="213" t="s">
        <v>134</v>
      </c>
      <c r="F63" s="217" t="s">
        <v>38</v>
      </c>
      <c r="G63" s="340"/>
      <c r="H63" s="341"/>
      <c r="I63" s="342">
        <v>1</v>
      </c>
      <c r="J63" s="343">
        <f t="shared" si="34"/>
        <v>1</v>
      </c>
      <c r="K63" s="344"/>
      <c r="L63" s="342"/>
      <c r="M63" s="345">
        <f t="shared" si="18"/>
        <v>0</v>
      </c>
      <c r="N63" s="346"/>
      <c r="O63" s="347">
        <v>1</v>
      </c>
      <c r="P63" s="347">
        <f>SUM(N63:O63)</f>
        <v>1</v>
      </c>
      <c r="Q63" s="348">
        <f t="shared" si="19"/>
        <v>1</v>
      </c>
      <c r="R63" s="346">
        <v>1</v>
      </c>
      <c r="S63" s="347"/>
      <c r="T63" s="349">
        <f t="shared" si="43"/>
        <v>1</v>
      </c>
      <c r="U63" s="350">
        <f t="shared" si="20"/>
        <v>1</v>
      </c>
      <c r="V63" s="351"/>
      <c r="W63" s="352"/>
      <c r="X63" s="353">
        <f t="shared" si="21"/>
        <v>0</v>
      </c>
      <c r="Y63" s="346"/>
      <c r="Z63" s="354"/>
      <c r="AA63" s="355">
        <f t="shared" si="22"/>
        <v>0</v>
      </c>
      <c r="AB63" s="340"/>
      <c r="AC63" s="341"/>
      <c r="AD63" s="356"/>
      <c r="AE63" s="344"/>
      <c r="AF63" s="356"/>
      <c r="AG63" s="353">
        <f t="shared" si="23"/>
        <v>0</v>
      </c>
      <c r="AH63" s="344"/>
      <c r="AI63" s="357"/>
      <c r="AJ63" s="345">
        <f t="shared" si="24"/>
        <v>0</v>
      </c>
      <c r="AK63" s="585">
        <f t="shared" si="25"/>
        <v>3</v>
      </c>
      <c r="AL63" s="362">
        <v>308391</v>
      </c>
      <c r="AM63" s="361">
        <f t="shared" si="0"/>
        <v>925173</v>
      </c>
      <c r="AN63" s="1009"/>
      <c r="AO63" s="586">
        <f t="shared" si="1"/>
        <v>0</v>
      </c>
      <c r="AP63" s="587">
        <f t="shared" si="2"/>
        <v>0</v>
      </c>
      <c r="AQ63" s="588">
        <f t="shared" si="3"/>
        <v>308391</v>
      </c>
      <c r="AR63" s="589">
        <f t="shared" si="35"/>
        <v>308391</v>
      </c>
      <c r="AS63" s="590">
        <f t="shared" si="4"/>
        <v>0</v>
      </c>
      <c r="AT63" s="591">
        <f t="shared" si="5"/>
        <v>0</v>
      </c>
      <c r="AU63" s="592">
        <f t="shared" si="26"/>
        <v>0</v>
      </c>
      <c r="AV63" s="586">
        <f t="shared" si="6"/>
        <v>0</v>
      </c>
      <c r="AW63" s="587">
        <f t="shared" si="7"/>
        <v>308391</v>
      </c>
      <c r="AX63" s="593">
        <f>SUM(AV63:AW63)</f>
        <v>308391</v>
      </c>
      <c r="AY63" s="594">
        <f t="shared" si="27"/>
        <v>308391</v>
      </c>
      <c r="AZ63" s="586">
        <f t="shared" si="8"/>
        <v>308391</v>
      </c>
      <c r="BA63" s="587">
        <f t="shared" si="9"/>
        <v>0</v>
      </c>
      <c r="BB63" s="593">
        <f t="shared" si="44"/>
        <v>308391</v>
      </c>
      <c r="BC63" s="595">
        <f t="shared" si="28"/>
        <v>308391</v>
      </c>
      <c r="BD63" s="596">
        <f t="shared" si="10"/>
        <v>0</v>
      </c>
      <c r="BE63" s="597">
        <f t="shared" si="11"/>
        <v>0</v>
      </c>
      <c r="BF63" s="598">
        <f t="shared" si="29"/>
        <v>0</v>
      </c>
      <c r="BG63" s="586">
        <f t="shared" si="12"/>
        <v>0</v>
      </c>
      <c r="BH63" s="599"/>
      <c r="BI63" s="600">
        <f t="shared" si="30"/>
        <v>0</v>
      </c>
      <c r="BJ63" s="601">
        <f t="shared" si="13"/>
        <v>0</v>
      </c>
      <c r="BK63" s="587">
        <f t="shared" si="14"/>
        <v>0</v>
      </c>
      <c r="BL63" s="602"/>
      <c r="BM63" s="590">
        <f t="shared" si="15"/>
        <v>0</v>
      </c>
      <c r="BN63" s="603"/>
      <c r="BO63" s="598">
        <f t="shared" si="31"/>
        <v>0</v>
      </c>
      <c r="BP63" s="590">
        <f t="shared" si="16"/>
        <v>0</v>
      </c>
      <c r="BQ63" s="591">
        <f t="shared" si="17"/>
        <v>0</v>
      </c>
      <c r="BR63" s="592">
        <f t="shared" si="32"/>
        <v>0</v>
      </c>
      <c r="BS63" s="604">
        <f t="shared" si="33"/>
        <v>925173</v>
      </c>
    </row>
    <row r="64" spans="1:71" x14ac:dyDescent="0.25">
      <c r="A64" s="1054"/>
      <c r="B64" s="363">
        <v>61</v>
      </c>
      <c r="C64" s="228" t="s">
        <v>158</v>
      </c>
      <c r="D64" s="213" t="s">
        <v>159</v>
      </c>
      <c r="E64" s="213" t="s">
        <v>160</v>
      </c>
      <c r="F64" s="217" t="s">
        <v>38</v>
      </c>
      <c r="G64" s="340"/>
      <c r="H64" s="341"/>
      <c r="I64" s="342">
        <v>1</v>
      </c>
      <c r="J64" s="343">
        <f t="shared" si="34"/>
        <v>1</v>
      </c>
      <c r="K64" s="344"/>
      <c r="L64" s="342"/>
      <c r="M64" s="345">
        <f t="shared" si="18"/>
        <v>0</v>
      </c>
      <c r="N64" s="346"/>
      <c r="O64" s="347">
        <v>1</v>
      </c>
      <c r="P64" s="347">
        <f>SUM(N64:O64)</f>
        <v>1</v>
      </c>
      <c r="Q64" s="348">
        <f t="shared" si="19"/>
        <v>1</v>
      </c>
      <c r="R64" s="346">
        <v>1</v>
      </c>
      <c r="S64" s="347"/>
      <c r="T64" s="349">
        <f t="shared" si="43"/>
        <v>1</v>
      </c>
      <c r="U64" s="350">
        <f t="shared" si="20"/>
        <v>1</v>
      </c>
      <c r="V64" s="351"/>
      <c r="W64" s="352"/>
      <c r="X64" s="353">
        <f t="shared" si="21"/>
        <v>0</v>
      </c>
      <c r="Y64" s="346"/>
      <c r="Z64" s="354"/>
      <c r="AA64" s="355">
        <f t="shared" si="22"/>
        <v>0</v>
      </c>
      <c r="AB64" s="340"/>
      <c r="AC64" s="341"/>
      <c r="AD64" s="356"/>
      <c r="AE64" s="344"/>
      <c r="AF64" s="356"/>
      <c r="AG64" s="353">
        <f t="shared" si="23"/>
        <v>0</v>
      </c>
      <c r="AH64" s="344">
        <v>3</v>
      </c>
      <c r="AI64" s="357"/>
      <c r="AJ64" s="345">
        <f t="shared" si="24"/>
        <v>3</v>
      </c>
      <c r="AK64" s="585">
        <f t="shared" si="25"/>
        <v>6</v>
      </c>
      <c r="AL64" s="362">
        <v>225245</v>
      </c>
      <c r="AM64" s="361">
        <f t="shared" si="0"/>
        <v>1351470</v>
      </c>
      <c r="AN64" s="1009"/>
      <c r="AO64" s="586">
        <f t="shared" si="1"/>
        <v>0</v>
      </c>
      <c r="AP64" s="587">
        <f t="shared" si="2"/>
        <v>0</v>
      </c>
      <c r="AQ64" s="588">
        <f t="shared" si="3"/>
        <v>225245</v>
      </c>
      <c r="AR64" s="589">
        <f t="shared" si="35"/>
        <v>225245</v>
      </c>
      <c r="AS64" s="590">
        <f t="shared" si="4"/>
        <v>0</v>
      </c>
      <c r="AT64" s="591">
        <f t="shared" si="5"/>
        <v>0</v>
      </c>
      <c r="AU64" s="592">
        <f t="shared" si="26"/>
        <v>0</v>
      </c>
      <c r="AV64" s="586">
        <f t="shared" si="6"/>
        <v>0</v>
      </c>
      <c r="AW64" s="587">
        <f t="shared" si="7"/>
        <v>225245</v>
      </c>
      <c r="AX64" s="593">
        <f>SUM(AV64:AW64)</f>
        <v>225245</v>
      </c>
      <c r="AY64" s="594">
        <f t="shared" si="27"/>
        <v>225245</v>
      </c>
      <c r="AZ64" s="586">
        <f t="shared" si="8"/>
        <v>225245</v>
      </c>
      <c r="BA64" s="587">
        <f t="shared" si="9"/>
        <v>0</v>
      </c>
      <c r="BB64" s="593">
        <f t="shared" si="44"/>
        <v>225245</v>
      </c>
      <c r="BC64" s="595">
        <f t="shared" si="28"/>
        <v>225245</v>
      </c>
      <c r="BD64" s="596">
        <f t="shared" si="10"/>
        <v>0</v>
      </c>
      <c r="BE64" s="597">
        <f t="shared" si="11"/>
        <v>0</v>
      </c>
      <c r="BF64" s="598">
        <f t="shared" si="29"/>
        <v>0</v>
      </c>
      <c r="BG64" s="586">
        <f t="shared" si="12"/>
        <v>0</v>
      </c>
      <c r="BH64" s="599"/>
      <c r="BI64" s="600">
        <f t="shared" si="30"/>
        <v>0</v>
      </c>
      <c r="BJ64" s="601">
        <f t="shared" si="13"/>
        <v>0</v>
      </c>
      <c r="BK64" s="587">
        <f t="shared" si="14"/>
        <v>0</v>
      </c>
      <c r="BL64" s="602"/>
      <c r="BM64" s="590">
        <f t="shared" si="15"/>
        <v>0</v>
      </c>
      <c r="BN64" s="603"/>
      <c r="BO64" s="598">
        <f t="shared" si="31"/>
        <v>0</v>
      </c>
      <c r="BP64" s="590">
        <f t="shared" si="16"/>
        <v>675735</v>
      </c>
      <c r="BQ64" s="591">
        <f t="shared" si="17"/>
        <v>0</v>
      </c>
      <c r="BR64" s="592">
        <f t="shared" si="32"/>
        <v>675735</v>
      </c>
      <c r="BS64" s="604">
        <f t="shared" si="33"/>
        <v>1351470</v>
      </c>
    </row>
    <row r="65" spans="1:71" x14ac:dyDescent="0.25">
      <c r="A65" s="1054"/>
      <c r="B65" s="339">
        <v>62</v>
      </c>
      <c r="C65" s="228" t="s">
        <v>161</v>
      </c>
      <c r="D65" s="213" t="s">
        <v>162</v>
      </c>
      <c r="E65" s="213" t="s">
        <v>163</v>
      </c>
      <c r="F65" s="217" t="s">
        <v>38</v>
      </c>
      <c r="G65" s="340"/>
      <c r="H65" s="341"/>
      <c r="I65" s="342"/>
      <c r="J65" s="343">
        <f t="shared" si="34"/>
        <v>0</v>
      </c>
      <c r="K65" s="344"/>
      <c r="L65" s="342"/>
      <c r="M65" s="345">
        <f t="shared" si="18"/>
        <v>0</v>
      </c>
      <c r="N65" s="346"/>
      <c r="O65" s="347"/>
      <c r="P65" s="347"/>
      <c r="Q65" s="348">
        <f t="shared" si="19"/>
        <v>0</v>
      </c>
      <c r="R65" s="346"/>
      <c r="S65" s="347">
        <v>1</v>
      </c>
      <c r="T65" s="349">
        <f t="shared" si="43"/>
        <v>1</v>
      </c>
      <c r="U65" s="350">
        <f t="shared" si="20"/>
        <v>1</v>
      </c>
      <c r="V65" s="351"/>
      <c r="W65" s="352">
        <v>1</v>
      </c>
      <c r="X65" s="353">
        <f t="shared" si="21"/>
        <v>1</v>
      </c>
      <c r="Y65" s="346">
        <v>1</v>
      </c>
      <c r="Z65" s="354">
        <f>SUM(Y65:Y65)</f>
        <v>1</v>
      </c>
      <c r="AA65" s="355">
        <f t="shared" si="22"/>
        <v>1</v>
      </c>
      <c r="AB65" s="340"/>
      <c r="AC65" s="341"/>
      <c r="AD65" s="356"/>
      <c r="AE65" s="344"/>
      <c r="AF65" s="356"/>
      <c r="AG65" s="353">
        <f t="shared" si="23"/>
        <v>0</v>
      </c>
      <c r="AH65" s="344"/>
      <c r="AI65" s="357"/>
      <c r="AJ65" s="345">
        <f t="shared" si="24"/>
        <v>0</v>
      </c>
      <c r="AK65" s="585">
        <f t="shared" si="25"/>
        <v>3</v>
      </c>
      <c r="AL65" s="362">
        <v>458324</v>
      </c>
      <c r="AM65" s="361">
        <f t="shared" si="0"/>
        <v>1374972</v>
      </c>
      <c r="AN65" s="1009"/>
      <c r="AO65" s="586">
        <f t="shared" si="1"/>
        <v>0</v>
      </c>
      <c r="AP65" s="587">
        <f t="shared" si="2"/>
        <v>0</v>
      </c>
      <c r="AQ65" s="588">
        <f t="shared" si="3"/>
        <v>0</v>
      </c>
      <c r="AR65" s="589">
        <f t="shared" si="35"/>
        <v>0</v>
      </c>
      <c r="AS65" s="590">
        <f t="shared" si="4"/>
        <v>0</v>
      </c>
      <c r="AT65" s="591">
        <f t="shared" si="5"/>
        <v>0</v>
      </c>
      <c r="AU65" s="592">
        <f t="shared" si="26"/>
        <v>0</v>
      </c>
      <c r="AV65" s="586">
        <f t="shared" si="6"/>
        <v>0</v>
      </c>
      <c r="AW65" s="587">
        <f t="shared" si="7"/>
        <v>0</v>
      </c>
      <c r="AX65" s="593"/>
      <c r="AY65" s="594">
        <f t="shared" si="27"/>
        <v>0</v>
      </c>
      <c r="AZ65" s="586">
        <f t="shared" si="8"/>
        <v>0</v>
      </c>
      <c r="BA65" s="587">
        <f t="shared" si="9"/>
        <v>458324</v>
      </c>
      <c r="BB65" s="593">
        <f t="shared" si="44"/>
        <v>458324</v>
      </c>
      <c r="BC65" s="595">
        <f t="shared" si="28"/>
        <v>458324</v>
      </c>
      <c r="BD65" s="596">
        <f t="shared" si="10"/>
        <v>0</v>
      </c>
      <c r="BE65" s="597">
        <f t="shared" si="11"/>
        <v>458324</v>
      </c>
      <c r="BF65" s="598">
        <f t="shared" si="29"/>
        <v>458324</v>
      </c>
      <c r="BG65" s="586">
        <f t="shared" si="12"/>
        <v>458324</v>
      </c>
      <c r="BH65" s="599">
        <f>SUM(BG65:BG65)</f>
        <v>458324</v>
      </c>
      <c r="BI65" s="600">
        <f t="shared" si="30"/>
        <v>458324</v>
      </c>
      <c r="BJ65" s="601">
        <f t="shared" si="13"/>
        <v>0</v>
      </c>
      <c r="BK65" s="587">
        <f t="shared" si="14"/>
        <v>0</v>
      </c>
      <c r="BL65" s="602"/>
      <c r="BM65" s="590">
        <f t="shared" si="15"/>
        <v>0</v>
      </c>
      <c r="BN65" s="603"/>
      <c r="BO65" s="598">
        <f t="shared" si="31"/>
        <v>0</v>
      </c>
      <c r="BP65" s="590">
        <f t="shared" si="16"/>
        <v>0</v>
      </c>
      <c r="BQ65" s="591">
        <f t="shared" si="17"/>
        <v>0</v>
      </c>
      <c r="BR65" s="592">
        <f t="shared" si="32"/>
        <v>0</v>
      </c>
      <c r="BS65" s="604">
        <f t="shared" si="33"/>
        <v>1374972</v>
      </c>
    </row>
    <row r="66" spans="1:71" ht="24" x14ac:dyDescent="0.25">
      <c r="A66" s="1054"/>
      <c r="B66" s="339">
        <v>63</v>
      </c>
      <c r="C66" s="228" t="s">
        <v>164</v>
      </c>
      <c r="D66" s="213" t="s">
        <v>162</v>
      </c>
      <c r="E66" s="213" t="s">
        <v>29</v>
      </c>
      <c r="F66" s="217" t="s">
        <v>30</v>
      </c>
      <c r="G66" s="340"/>
      <c r="H66" s="341"/>
      <c r="I66" s="342"/>
      <c r="J66" s="343">
        <f t="shared" si="34"/>
        <v>0</v>
      </c>
      <c r="K66" s="344"/>
      <c r="L66" s="342"/>
      <c r="M66" s="345">
        <f t="shared" si="18"/>
        <v>0</v>
      </c>
      <c r="N66" s="346"/>
      <c r="O66" s="347">
        <v>1</v>
      </c>
      <c r="P66" s="347">
        <f>SUM(N66:O66)</f>
        <v>1</v>
      </c>
      <c r="Q66" s="348">
        <f t="shared" si="19"/>
        <v>1</v>
      </c>
      <c r="R66" s="346"/>
      <c r="S66" s="347"/>
      <c r="T66" s="349"/>
      <c r="U66" s="350">
        <f t="shared" si="20"/>
        <v>0</v>
      </c>
      <c r="V66" s="351"/>
      <c r="W66" s="352"/>
      <c r="X66" s="353">
        <f t="shared" si="21"/>
        <v>0</v>
      </c>
      <c r="Y66" s="346"/>
      <c r="Z66" s="354"/>
      <c r="AA66" s="355">
        <f t="shared" si="22"/>
        <v>0</v>
      </c>
      <c r="AB66" s="340"/>
      <c r="AC66" s="341"/>
      <c r="AD66" s="356"/>
      <c r="AE66" s="344"/>
      <c r="AF66" s="356"/>
      <c r="AG66" s="353">
        <f t="shared" si="23"/>
        <v>0</v>
      </c>
      <c r="AH66" s="344"/>
      <c r="AI66" s="357"/>
      <c r="AJ66" s="345">
        <f t="shared" si="24"/>
        <v>0</v>
      </c>
      <c r="AK66" s="585">
        <f t="shared" si="25"/>
        <v>1</v>
      </c>
      <c r="AL66" s="360">
        <v>227012</v>
      </c>
      <c r="AM66" s="361">
        <f t="shared" si="0"/>
        <v>227012</v>
      </c>
      <c r="AN66" s="1009"/>
      <c r="AO66" s="586">
        <f t="shared" si="1"/>
        <v>0</v>
      </c>
      <c r="AP66" s="587">
        <f t="shared" si="2"/>
        <v>0</v>
      </c>
      <c r="AQ66" s="588">
        <f t="shared" si="3"/>
        <v>0</v>
      </c>
      <c r="AR66" s="589">
        <f t="shared" si="35"/>
        <v>0</v>
      </c>
      <c r="AS66" s="590">
        <f t="shared" si="4"/>
        <v>0</v>
      </c>
      <c r="AT66" s="591">
        <f t="shared" si="5"/>
        <v>0</v>
      </c>
      <c r="AU66" s="592">
        <f t="shared" si="26"/>
        <v>0</v>
      </c>
      <c r="AV66" s="586">
        <f t="shared" si="6"/>
        <v>0</v>
      </c>
      <c r="AW66" s="587">
        <f t="shared" si="7"/>
        <v>227012</v>
      </c>
      <c r="AX66" s="593">
        <f>SUM(AV66:AW66)</f>
        <v>227012</v>
      </c>
      <c r="AY66" s="594">
        <f t="shared" si="27"/>
        <v>227012</v>
      </c>
      <c r="AZ66" s="586">
        <f t="shared" si="8"/>
        <v>0</v>
      </c>
      <c r="BA66" s="587">
        <f t="shared" si="9"/>
        <v>0</v>
      </c>
      <c r="BB66" s="593"/>
      <c r="BC66" s="595">
        <f t="shared" si="28"/>
        <v>0</v>
      </c>
      <c r="BD66" s="596">
        <f t="shared" si="10"/>
        <v>0</v>
      </c>
      <c r="BE66" s="597">
        <f t="shared" si="11"/>
        <v>0</v>
      </c>
      <c r="BF66" s="598">
        <f t="shared" si="29"/>
        <v>0</v>
      </c>
      <c r="BG66" s="586">
        <f t="shared" si="12"/>
        <v>0</v>
      </c>
      <c r="BH66" s="599"/>
      <c r="BI66" s="600">
        <f t="shared" si="30"/>
        <v>0</v>
      </c>
      <c r="BJ66" s="601">
        <f t="shared" si="13"/>
        <v>0</v>
      </c>
      <c r="BK66" s="587">
        <f t="shared" si="14"/>
        <v>0</v>
      </c>
      <c r="BL66" s="602"/>
      <c r="BM66" s="590">
        <f t="shared" si="15"/>
        <v>0</v>
      </c>
      <c r="BN66" s="603"/>
      <c r="BO66" s="598">
        <f t="shared" si="31"/>
        <v>0</v>
      </c>
      <c r="BP66" s="590">
        <f t="shared" si="16"/>
        <v>0</v>
      </c>
      <c r="BQ66" s="591">
        <f t="shared" si="17"/>
        <v>0</v>
      </c>
      <c r="BR66" s="592">
        <f t="shared" si="32"/>
        <v>0</v>
      </c>
      <c r="BS66" s="604">
        <f t="shared" si="33"/>
        <v>227012</v>
      </c>
    </row>
    <row r="67" spans="1:71" x14ac:dyDescent="0.25">
      <c r="A67" s="1054"/>
      <c r="B67" s="363">
        <v>64</v>
      </c>
      <c r="C67" s="228" t="s">
        <v>165</v>
      </c>
      <c r="D67" s="213" t="s">
        <v>166</v>
      </c>
      <c r="E67" s="213" t="s">
        <v>167</v>
      </c>
      <c r="F67" s="217" t="s">
        <v>38</v>
      </c>
      <c r="G67" s="340"/>
      <c r="H67" s="341"/>
      <c r="I67" s="342">
        <v>1</v>
      </c>
      <c r="J67" s="343">
        <f t="shared" si="34"/>
        <v>1</v>
      </c>
      <c r="K67" s="344"/>
      <c r="L67" s="342">
        <v>1</v>
      </c>
      <c r="M67" s="345">
        <f t="shared" si="18"/>
        <v>1</v>
      </c>
      <c r="N67" s="346"/>
      <c r="O67" s="347"/>
      <c r="P67" s="347"/>
      <c r="Q67" s="348">
        <f t="shared" si="19"/>
        <v>0</v>
      </c>
      <c r="R67" s="346">
        <v>1</v>
      </c>
      <c r="S67" s="347"/>
      <c r="T67" s="349">
        <f>SUM(R67:S67)</f>
        <v>1</v>
      </c>
      <c r="U67" s="350">
        <f t="shared" si="20"/>
        <v>1</v>
      </c>
      <c r="V67" s="351"/>
      <c r="W67" s="352"/>
      <c r="X67" s="353">
        <f t="shared" si="21"/>
        <v>0</v>
      </c>
      <c r="Y67" s="346"/>
      <c r="Z67" s="354"/>
      <c r="AA67" s="355">
        <f t="shared" si="22"/>
        <v>0</v>
      </c>
      <c r="AB67" s="340"/>
      <c r="AC67" s="341"/>
      <c r="AD67" s="356"/>
      <c r="AE67" s="344"/>
      <c r="AF67" s="356"/>
      <c r="AG67" s="353">
        <f t="shared" si="23"/>
        <v>0</v>
      </c>
      <c r="AH67" s="344"/>
      <c r="AI67" s="357"/>
      <c r="AJ67" s="345">
        <f t="shared" si="24"/>
        <v>0</v>
      </c>
      <c r="AK67" s="585">
        <f t="shared" si="25"/>
        <v>3</v>
      </c>
      <c r="AL67" s="362">
        <v>547242</v>
      </c>
      <c r="AM67" s="361">
        <f t="shared" si="0"/>
        <v>1641726</v>
      </c>
      <c r="AN67" s="1009"/>
      <c r="AO67" s="586">
        <f t="shared" si="1"/>
        <v>0</v>
      </c>
      <c r="AP67" s="587">
        <f t="shared" si="2"/>
        <v>0</v>
      </c>
      <c r="AQ67" s="588">
        <f t="shared" si="3"/>
        <v>547242</v>
      </c>
      <c r="AR67" s="589">
        <f t="shared" si="35"/>
        <v>547242</v>
      </c>
      <c r="AS67" s="590">
        <f t="shared" si="4"/>
        <v>0</v>
      </c>
      <c r="AT67" s="591">
        <f t="shared" si="5"/>
        <v>547242</v>
      </c>
      <c r="AU67" s="592">
        <f t="shared" si="26"/>
        <v>547242</v>
      </c>
      <c r="AV67" s="586">
        <f t="shared" si="6"/>
        <v>0</v>
      </c>
      <c r="AW67" s="587">
        <f t="shared" si="7"/>
        <v>0</v>
      </c>
      <c r="AX67" s="593"/>
      <c r="AY67" s="594">
        <f t="shared" si="27"/>
        <v>0</v>
      </c>
      <c r="AZ67" s="586">
        <f t="shared" si="8"/>
        <v>547242</v>
      </c>
      <c r="BA67" s="587">
        <f t="shared" si="9"/>
        <v>0</v>
      </c>
      <c r="BB67" s="593">
        <f>SUM(AZ67:BA67)</f>
        <v>547242</v>
      </c>
      <c r="BC67" s="595">
        <f t="shared" si="28"/>
        <v>547242</v>
      </c>
      <c r="BD67" s="596">
        <f t="shared" si="10"/>
        <v>0</v>
      </c>
      <c r="BE67" s="597">
        <f t="shared" si="11"/>
        <v>0</v>
      </c>
      <c r="BF67" s="598">
        <f t="shared" si="29"/>
        <v>0</v>
      </c>
      <c r="BG67" s="586">
        <f t="shared" si="12"/>
        <v>0</v>
      </c>
      <c r="BH67" s="599"/>
      <c r="BI67" s="600">
        <f t="shared" si="30"/>
        <v>0</v>
      </c>
      <c r="BJ67" s="601">
        <f t="shared" si="13"/>
        <v>0</v>
      </c>
      <c r="BK67" s="587">
        <f t="shared" si="14"/>
        <v>0</v>
      </c>
      <c r="BL67" s="602"/>
      <c r="BM67" s="590">
        <f t="shared" si="15"/>
        <v>0</v>
      </c>
      <c r="BN67" s="603"/>
      <c r="BO67" s="598">
        <f t="shared" si="31"/>
        <v>0</v>
      </c>
      <c r="BP67" s="590">
        <f t="shared" si="16"/>
        <v>0</v>
      </c>
      <c r="BQ67" s="591">
        <f t="shared" si="17"/>
        <v>0</v>
      </c>
      <c r="BR67" s="592">
        <f t="shared" si="32"/>
        <v>0</v>
      </c>
      <c r="BS67" s="604">
        <f t="shared" si="33"/>
        <v>1641726</v>
      </c>
    </row>
    <row r="68" spans="1:71" x14ac:dyDescent="0.25">
      <c r="A68" s="1054"/>
      <c r="B68" s="339">
        <v>65</v>
      </c>
      <c r="C68" s="228" t="s">
        <v>168</v>
      </c>
      <c r="D68" s="213" t="s">
        <v>169</v>
      </c>
      <c r="E68" s="213" t="s">
        <v>113</v>
      </c>
      <c r="F68" s="217" t="s">
        <v>38</v>
      </c>
      <c r="G68" s="340"/>
      <c r="H68" s="341"/>
      <c r="I68" s="342">
        <v>1</v>
      </c>
      <c r="J68" s="343">
        <f t="shared" si="34"/>
        <v>1</v>
      </c>
      <c r="K68" s="344"/>
      <c r="L68" s="342"/>
      <c r="M68" s="345">
        <f t="shared" si="18"/>
        <v>0</v>
      </c>
      <c r="N68" s="346"/>
      <c r="O68" s="347"/>
      <c r="P68" s="347"/>
      <c r="Q68" s="348">
        <f t="shared" si="19"/>
        <v>0</v>
      </c>
      <c r="R68" s="346">
        <v>1</v>
      </c>
      <c r="S68" s="347">
        <v>1</v>
      </c>
      <c r="T68" s="349">
        <f>SUM(R68:S68)</f>
        <v>2</v>
      </c>
      <c r="U68" s="350">
        <f t="shared" si="20"/>
        <v>2</v>
      </c>
      <c r="V68" s="351"/>
      <c r="W68" s="352"/>
      <c r="X68" s="353">
        <f t="shared" si="21"/>
        <v>0</v>
      </c>
      <c r="Y68" s="346"/>
      <c r="Z68" s="354"/>
      <c r="AA68" s="355">
        <f t="shared" si="22"/>
        <v>0</v>
      </c>
      <c r="AB68" s="340"/>
      <c r="AC68" s="341"/>
      <c r="AD68" s="356"/>
      <c r="AE68" s="344"/>
      <c r="AF68" s="356"/>
      <c r="AG68" s="353">
        <f t="shared" si="23"/>
        <v>0</v>
      </c>
      <c r="AH68" s="344"/>
      <c r="AI68" s="357"/>
      <c r="AJ68" s="345">
        <f t="shared" si="24"/>
        <v>0</v>
      </c>
      <c r="AK68" s="585">
        <f t="shared" si="25"/>
        <v>3</v>
      </c>
      <c r="AL68" s="360">
        <v>985038</v>
      </c>
      <c r="AM68" s="361">
        <f t="shared" ref="AM68:AM137" si="49">AL68*AK68</f>
        <v>2955114</v>
      </c>
      <c r="AN68" s="1009"/>
      <c r="AO68" s="586">
        <f t="shared" ref="AO68:AO88" si="50">AL68*G68</f>
        <v>0</v>
      </c>
      <c r="AP68" s="587">
        <f t="shared" ref="AP68:AP88" si="51">AL68*H68</f>
        <v>0</v>
      </c>
      <c r="AQ68" s="588">
        <f t="shared" ref="AQ68:AQ88" si="52">AL68*I68</f>
        <v>985038</v>
      </c>
      <c r="AR68" s="589">
        <f t="shared" si="35"/>
        <v>985038</v>
      </c>
      <c r="AS68" s="590">
        <f t="shared" ref="AS68:AS88" si="53">AL68*K68</f>
        <v>0</v>
      </c>
      <c r="AT68" s="591">
        <f t="shared" ref="AT68:AT88" si="54">AL68*L68</f>
        <v>0</v>
      </c>
      <c r="AU68" s="592">
        <f t="shared" si="26"/>
        <v>0</v>
      </c>
      <c r="AV68" s="586">
        <f t="shared" ref="AV68:AV88" si="55">AL68*N68</f>
        <v>0</v>
      </c>
      <c r="AW68" s="587">
        <f t="shared" ref="AW68:AW88" si="56">AL68*O68</f>
        <v>0</v>
      </c>
      <c r="AX68" s="593"/>
      <c r="AY68" s="594">
        <f t="shared" si="27"/>
        <v>0</v>
      </c>
      <c r="AZ68" s="586">
        <f t="shared" ref="AZ68:AZ88" si="57">AL68*R68</f>
        <v>985038</v>
      </c>
      <c r="BA68" s="587">
        <f t="shared" ref="BA68:BA88" si="58">AL68*S68</f>
        <v>985038</v>
      </c>
      <c r="BB68" s="593">
        <f>SUM(AZ68:BA68)</f>
        <v>1970076</v>
      </c>
      <c r="BC68" s="595">
        <f t="shared" si="28"/>
        <v>1970076</v>
      </c>
      <c r="BD68" s="596">
        <f t="shared" ref="BD68:BD88" si="59">AL68*V68</f>
        <v>0</v>
      </c>
      <c r="BE68" s="597">
        <f t="shared" ref="BE68:BE88" si="60">AL68*W68</f>
        <v>0</v>
      </c>
      <c r="BF68" s="598">
        <f t="shared" si="29"/>
        <v>0</v>
      </c>
      <c r="BG68" s="586">
        <f t="shared" ref="BG68:BG88" si="61">AL68*Y68</f>
        <v>0</v>
      </c>
      <c r="BH68" s="599"/>
      <c r="BI68" s="600">
        <f t="shared" si="30"/>
        <v>0</v>
      </c>
      <c r="BJ68" s="601">
        <f t="shared" ref="BJ68:BJ88" si="62">AL68*AB68</f>
        <v>0</v>
      </c>
      <c r="BK68" s="587">
        <f t="shared" ref="BK68:BK88" si="63">AL68*AC68</f>
        <v>0</v>
      </c>
      <c r="BL68" s="602"/>
      <c r="BM68" s="590">
        <f t="shared" ref="BM68:BM88" si="64">AL68*AE68</f>
        <v>0</v>
      </c>
      <c r="BN68" s="603"/>
      <c r="BO68" s="598">
        <f t="shared" si="31"/>
        <v>0</v>
      </c>
      <c r="BP68" s="590">
        <f t="shared" ref="BP68:BP88" si="65">AL68*AH68</f>
        <v>0</v>
      </c>
      <c r="BQ68" s="591">
        <f t="shared" ref="BQ68:BQ88" si="66">AL68*AI68</f>
        <v>0</v>
      </c>
      <c r="BR68" s="592">
        <f t="shared" si="32"/>
        <v>0</v>
      </c>
      <c r="BS68" s="604">
        <f t="shared" si="33"/>
        <v>2955114</v>
      </c>
    </row>
    <row r="69" spans="1:71" ht="24" x14ac:dyDescent="0.25">
      <c r="A69" s="1054"/>
      <c r="B69" s="339">
        <v>66</v>
      </c>
      <c r="C69" s="228" t="s">
        <v>170</v>
      </c>
      <c r="D69" s="213" t="s">
        <v>171</v>
      </c>
      <c r="E69" s="213" t="s">
        <v>29</v>
      </c>
      <c r="F69" s="217" t="s">
        <v>30</v>
      </c>
      <c r="G69" s="340"/>
      <c r="H69" s="341"/>
      <c r="I69" s="342">
        <v>2</v>
      </c>
      <c r="J69" s="343">
        <f t="shared" si="34"/>
        <v>2</v>
      </c>
      <c r="K69" s="344"/>
      <c r="L69" s="342"/>
      <c r="M69" s="345">
        <f t="shared" ref="M69:M138" si="67">SUM(K69:L69)</f>
        <v>0</v>
      </c>
      <c r="N69" s="346"/>
      <c r="O69" s="347">
        <v>1</v>
      </c>
      <c r="P69" s="347">
        <f>SUM(N69:O69)</f>
        <v>1</v>
      </c>
      <c r="Q69" s="348">
        <f t="shared" ref="Q69:Q138" si="68">SUM(N69:O69)</f>
        <v>1</v>
      </c>
      <c r="R69" s="346"/>
      <c r="S69" s="347"/>
      <c r="T69" s="349"/>
      <c r="U69" s="350">
        <f t="shared" ref="U69:U138" si="69">SUM(R69:S69)</f>
        <v>0</v>
      </c>
      <c r="V69" s="351"/>
      <c r="W69" s="352"/>
      <c r="X69" s="353">
        <f t="shared" ref="X69:X138" si="70">SUM(V69:W69)</f>
        <v>0</v>
      </c>
      <c r="Y69" s="346"/>
      <c r="Z69" s="354"/>
      <c r="AA69" s="355">
        <f t="shared" ref="AA69:AA138" si="71">Z69</f>
        <v>0</v>
      </c>
      <c r="AB69" s="340"/>
      <c r="AC69" s="341"/>
      <c r="AD69" s="356"/>
      <c r="AE69" s="344"/>
      <c r="AF69" s="356"/>
      <c r="AG69" s="353">
        <f t="shared" ref="AG69:AG138" si="72">AD69+AF69</f>
        <v>0</v>
      </c>
      <c r="AH69" s="344"/>
      <c r="AI69" s="357"/>
      <c r="AJ69" s="345">
        <f t="shared" ref="AJ69:AJ138" si="73">SUM(AH69:AI69)</f>
        <v>0</v>
      </c>
      <c r="AK69" s="585">
        <f t="shared" ref="AK69:AK138" si="74">AJ69+AG69+AA69+X69+U69+Q69+M69+J69</f>
        <v>3</v>
      </c>
      <c r="AL69" s="360">
        <v>688255</v>
      </c>
      <c r="AM69" s="361">
        <f t="shared" si="49"/>
        <v>2064765</v>
      </c>
      <c r="AN69" s="1009"/>
      <c r="AO69" s="586">
        <f t="shared" si="50"/>
        <v>0</v>
      </c>
      <c r="AP69" s="587">
        <f t="shared" si="51"/>
        <v>0</v>
      </c>
      <c r="AQ69" s="588">
        <f t="shared" si="52"/>
        <v>1376510</v>
      </c>
      <c r="AR69" s="589">
        <f t="shared" si="35"/>
        <v>1376510</v>
      </c>
      <c r="AS69" s="590">
        <f t="shared" si="53"/>
        <v>0</v>
      </c>
      <c r="AT69" s="591">
        <f t="shared" si="54"/>
        <v>0</v>
      </c>
      <c r="AU69" s="592">
        <f t="shared" ref="AU69:AU138" si="75">SUM(AS69:AT69)</f>
        <v>0</v>
      </c>
      <c r="AV69" s="586">
        <f t="shared" si="55"/>
        <v>0</v>
      </c>
      <c r="AW69" s="587">
        <f t="shared" si="56"/>
        <v>688255</v>
      </c>
      <c r="AX69" s="593">
        <f>SUM(AV69:AW69)</f>
        <v>688255</v>
      </c>
      <c r="AY69" s="594">
        <f t="shared" ref="AY69:AY138" si="76">SUM(AV69:AW69)</f>
        <v>688255</v>
      </c>
      <c r="AZ69" s="586">
        <f t="shared" si="57"/>
        <v>0</v>
      </c>
      <c r="BA69" s="587">
        <f t="shared" si="58"/>
        <v>0</v>
      </c>
      <c r="BB69" s="593"/>
      <c r="BC69" s="595">
        <f t="shared" ref="BC69:BC138" si="77">SUM(AZ69:BA69)</f>
        <v>0</v>
      </c>
      <c r="BD69" s="596">
        <f t="shared" si="59"/>
        <v>0</v>
      </c>
      <c r="BE69" s="597">
        <f t="shared" si="60"/>
        <v>0</v>
      </c>
      <c r="BF69" s="598">
        <f t="shared" ref="BF69:BF138" si="78">SUM(BD69:BE69)</f>
        <v>0</v>
      </c>
      <c r="BG69" s="586">
        <f t="shared" si="61"/>
        <v>0</v>
      </c>
      <c r="BH69" s="599"/>
      <c r="BI69" s="600">
        <f t="shared" ref="BI69:BI138" si="79">BH69</f>
        <v>0</v>
      </c>
      <c r="BJ69" s="601">
        <f t="shared" si="62"/>
        <v>0</v>
      </c>
      <c r="BK69" s="587">
        <f t="shared" si="63"/>
        <v>0</v>
      </c>
      <c r="BL69" s="602"/>
      <c r="BM69" s="590">
        <f t="shared" si="64"/>
        <v>0</v>
      </c>
      <c r="BN69" s="603"/>
      <c r="BO69" s="598">
        <f t="shared" ref="BO69:BO138" si="80">BL69+BN69</f>
        <v>0</v>
      </c>
      <c r="BP69" s="590">
        <f t="shared" si="65"/>
        <v>0</v>
      </c>
      <c r="BQ69" s="591">
        <f t="shared" si="66"/>
        <v>0</v>
      </c>
      <c r="BR69" s="592">
        <f t="shared" ref="BR69:BR138" si="81">SUM(BP69:BQ69)</f>
        <v>0</v>
      </c>
      <c r="BS69" s="604">
        <f t="shared" ref="BS69:BS138" si="82">BR69+BO69+BI69+BF69+BC69+AY69+AU69+AR69</f>
        <v>2064765</v>
      </c>
    </row>
    <row r="70" spans="1:71" x14ac:dyDescent="0.25">
      <c r="A70" s="1054"/>
      <c r="B70" s="363">
        <v>67</v>
      </c>
      <c r="C70" s="228" t="s">
        <v>172</v>
      </c>
      <c r="D70" s="213" t="s">
        <v>173</v>
      </c>
      <c r="E70" s="213" t="s">
        <v>174</v>
      </c>
      <c r="F70" s="217" t="s">
        <v>38</v>
      </c>
      <c r="G70" s="340"/>
      <c r="H70" s="341"/>
      <c r="I70" s="342">
        <v>1</v>
      </c>
      <c r="J70" s="343">
        <f t="shared" ref="J70:J139" si="83">SUM(G70:I70)</f>
        <v>1</v>
      </c>
      <c r="K70" s="344"/>
      <c r="L70" s="342"/>
      <c r="M70" s="345">
        <f t="shared" si="67"/>
        <v>0</v>
      </c>
      <c r="N70" s="346"/>
      <c r="O70" s="347"/>
      <c r="P70" s="347"/>
      <c r="Q70" s="348">
        <f t="shared" si="68"/>
        <v>0</v>
      </c>
      <c r="R70" s="346">
        <v>1</v>
      </c>
      <c r="S70" s="347"/>
      <c r="T70" s="349">
        <f>SUM(R70:S70)</f>
        <v>1</v>
      </c>
      <c r="U70" s="350">
        <f t="shared" si="69"/>
        <v>1</v>
      </c>
      <c r="V70" s="351"/>
      <c r="W70" s="352"/>
      <c r="X70" s="353">
        <f t="shared" si="70"/>
        <v>0</v>
      </c>
      <c r="Y70" s="346"/>
      <c r="Z70" s="354"/>
      <c r="AA70" s="355">
        <f t="shared" si="71"/>
        <v>0</v>
      </c>
      <c r="AB70" s="340">
        <v>1</v>
      </c>
      <c r="AC70" s="341"/>
      <c r="AD70" s="356">
        <f t="shared" ref="AD70:AD138" si="84">SUM(AB70:AC70)</f>
        <v>1</v>
      </c>
      <c r="AE70" s="344">
        <v>1</v>
      </c>
      <c r="AF70" s="356">
        <f t="shared" ref="AF70" si="85">AE70</f>
        <v>1</v>
      </c>
      <c r="AG70" s="353">
        <f t="shared" si="72"/>
        <v>2</v>
      </c>
      <c r="AH70" s="344"/>
      <c r="AI70" s="357">
        <v>1</v>
      </c>
      <c r="AJ70" s="345">
        <f t="shared" si="73"/>
        <v>1</v>
      </c>
      <c r="AK70" s="585">
        <f t="shared" si="74"/>
        <v>5</v>
      </c>
      <c r="AL70" s="362">
        <v>350995</v>
      </c>
      <c r="AM70" s="361">
        <f t="shared" si="49"/>
        <v>1754975</v>
      </c>
      <c r="AN70" s="1009"/>
      <c r="AO70" s="586">
        <f t="shared" si="50"/>
        <v>0</v>
      </c>
      <c r="AP70" s="587">
        <f t="shared" si="51"/>
        <v>0</v>
      </c>
      <c r="AQ70" s="588">
        <f t="shared" si="52"/>
        <v>350995</v>
      </c>
      <c r="AR70" s="589">
        <f t="shared" ref="AR70:AR139" si="86">SUM(AO70:AQ70)</f>
        <v>350995</v>
      </c>
      <c r="AS70" s="590">
        <f t="shared" si="53"/>
        <v>0</v>
      </c>
      <c r="AT70" s="591">
        <f t="shared" si="54"/>
        <v>0</v>
      </c>
      <c r="AU70" s="592">
        <f t="shared" si="75"/>
        <v>0</v>
      </c>
      <c r="AV70" s="586">
        <f t="shared" si="55"/>
        <v>0</v>
      </c>
      <c r="AW70" s="587">
        <f t="shared" si="56"/>
        <v>0</v>
      </c>
      <c r="AX70" s="593"/>
      <c r="AY70" s="594">
        <f t="shared" si="76"/>
        <v>0</v>
      </c>
      <c r="AZ70" s="586">
        <f t="shared" si="57"/>
        <v>350995</v>
      </c>
      <c r="BA70" s="587">
        <f t="shared" si="58"/>
        <v>0</v>
      </c>
      <c r="BB70" s="593">
        <f>SUM(AZ70:BA70)</f>
        <v>350995</v>
      </c>
      <c r="BC70" s="595">
        <f t="shared" si="77"/>
        <v>350995</v>
      </c>
      <c r="BD70" s="596">
        <f t="shared" si="59"/>
        <v>0</v>
      </c>
      <c r="BE70" s="597">
        <f t="shared" si="60"/>
        <v>0</v>
      </c>
      <c r="BF70" s="598">
        <f t="shared" si="78"/>
        <v>0</v>
      </c>
      <c r="BG70" s="586">
        <f t="shared" si="61"/>
        <v>0</v>
      </c>
      <c r="BH70" s="599"/>
      <c r="BI70" s="600">
        <f t="shared" si="79"/>
        <v>0</v>
      </c>
      <c r="BJ70" s="601">
        <f t="shared" si="62"/>
        <v>350995</v>
      </c>
      <c r="BK70" s="587">
        <f t="shared" si="63"/>
        <v>0</v>
      </c>
      <c r="BL70" s="602">
        <f t="shared" ref="BL70:BL71" si="87">SUM(BJ70:BK70)</f>
        <v>350995</v>
      </c>
      <c r="BM70" s="590">
        <f t="shared" si="64"/>
        <v>350995</v>
      </c>
      <c r="BN70" s="603">
        <f t="shared" ref="BN70" si="88">BM70</f>
        <v>350995</v>
      </c>
      <c r="BO70" s="598">
        <f t="shared" si="80"/>
        <v>701990</v>
      </c>
      <c r="BP70" s="590">
        <f t="shared" si="65"/>
        <v>0</v>
      </c>
      <c r="BQ70" s="591">
        <f t="shared" si="66"/>
        <v>350995</v>
      </c>
      <c r="BR70" s="592">
        <f t="shared" si="81"/>
        <v>350995</v>
      </c>
      <c r="BS70" s="604">
        <f t="shared" si="82"/>
        <v>1754975</v>
      </c>
    </row>
    <row r="71" spans="1:71" ht="24" x14ac:dyDescent="0.25">
      <c r="A71" s="1054"/>
      <c r="B71" s="339">
        <v>68</v>
      </c>
      <c r="C71" s="228" t="s">
        <v>175</v>
      </c>
      <c r="D71" s="213" t="s">
        <v>176</v>
      </c>
      <c r="E71" s="213" t="s">
        <v>29</v>
      </c>
      <c r="F71" s="217" t="s">
        <v>30</v>
      </c>
      <c r="G71" s="340"/>
      <c r="H71" s="341"/>
      <c r="I71" s="342"/>
      <c r="J71" s="343">
        <f t="shared" si="83"/>
        <v>0</v>
      </c>
      <c r="K71" s="344"/>
      <c r="L71" s="342"/>
      <c r="M71" s="345">
        <f t="shared" si="67"/>
        <v>0</v>
      </c>
      <c r="N71" s="346"/>
      <c r="O71" s="347">
        <v>1</v>
      </c>
      <c r="P71" s="347">
        <f t="shared" ref="P71:P76" si="89">SUM(N71:O71)</f>
        <v>1</v>
      </c>
      <c r="Q71" s="348">
        <f t="shared" si="68"/>
        <v>1</v>
      </c>
      <c r="R71" s="346">
        <v>2</v>
      </c>
      <c r="S71" s="347">
        <v>2</v>
      </c>
      <c r="T71" s="349">
        <f>SUM(R71:S71)</f>
        <v>4</v>
      </c>
      <c r="U71" s="350">
        <f t="shared" si="69"/>
        <v>4</v>
      </c>
      <c r="V71" s="351"/>
      <c r="W71" s="352">
        <v>1</v>
      </c>
      <c r="X71" s="353">
        <f t="shared" si="70"/>
        <v>1</v>
      </c>
      <c r="Y71" s="346"/>
      <c r="Z71" s="354"/>
      <c r="AA71" s="355">
        <f t="shared" si="71"/>
        <v>0</v>
      </c>
      <c r="AB71" s="340">
        <v>1</v>
      </c>
      <c r="AC71" s="341"/>
      <c r="AD71" s="356">
        <f t="shared" si="84"/>
        <v>1</v>
      </c>
      <c r="AE71" s="344"/>
      <c r="AF71" s="356"/>
      <c r="AG71" s="353">
        <f t="shared" si="72"/>
        <v>1</v>
      </c>
      <c r="AH71" s="344"/>
      <c r="AI71" s="357"/>
      <c r="AJ71" s="345">
        <f t="shared" si="73"/>
        <v>0</v>
      </c>
      <c r="AK71" s="585">
        <f t="shared" si="74"/>
        <v>7</v>
      </c>
      <c r="AL71" s="360">
        <v>233380</v>
      </c>
      <c r="AM71" s="361">
        <f t="shared" si="49"/>
        <v>1633660</v>
      </c>
      <c r="AN71" s="1009"/>
      <c r="AO71" s="586">
        <f t="shared" si="50"/>
        <v>0</v>
      </c>
      <c r="AP71" s="587">
        <f t="shared" si="51"/>
        <v>0</v>
      </c>
      <c r="AQ71" s="588">
        <f t="shared" si="52"/>
        <v>0</v>
      </c>
      <c r="AR71" s="589">
        <f t="shared" si="86"/>
        <v>0</v>
      </c>
      <c r="AS71" s="590">
        <f t="shared" si="53"/>
        <v>0</v>
      </c>
      <c r="AT71" s="591">
        <f t="shared" si="54"/>
        <v>0</v>
      </c>
      <c r="AU71" s="592">
        <f t="shared" si="75"/>
        <v>0</v>
      </c>
      <c r="AV71" s="586">
        <f t="shared" si="55"/>
        <v>0</v>
      </c>
      <c r="AW71" s="587">
        <f t="shared" si="56"/>
        <v>233380</v>
      </c>
      <c r="AX71" s="593">
        <f t="shared" ref="AX71:AX76" si="90">SUM(AV71:AW71)</f>
        <v>233380</v>
      </c>
      <c r="AY71" s="594">
        <f t="shared" si="76"/>
        <v>233380</v>
      </c>
      <c r="AZ71" s="586">
        <f t="shared" si="57"/>
        <v>466760</v>
      </c>
      <c r="BA71" s="587">
        <f t="shared" si="58"/>
        <v>466760</v>
      </c>
      <c r="BB71" s="593">
        <f>SUM(AZ71:BA71)</f>
        <v>933520</v>
      </c>
      <c r="BC71" s="595">
        <f t="shared" si="77"/>
        <v>933520</v>
      </c>
      <c r="BD71" s="596">
        <f t="shared" si="59"/>
        <v>0</v>
      </c>
      <c r="BE71" s="597">
        <f t="shared" si="60"/>
        <v>233380</v>
      </c>
      <c r="BF71" s="598">
        <f t="shared" si="78"/>
        <v>233380</v>
      </c>
      <c r="BG71" s="586">
        <f t="shared" si="61"/>
        <v>0</v>
      </c>
      <c r="BH71" s="599"/>
      <c r="BI71" s="600">
        <f t="shared" si="79"/>
        <v>0</v>
      </c>
      <c r="BJ71" s="601">
        <f t="shared" si="62"/>
        <v>233380</v>
      </c>
      <c r="BK71" s="587">
        <f t="shared" si="63"/>
        <v>0</v>
      </c>
      <c r="BL71" s="602">
        <f t="shared" si="87"/>
        <v>233380</v>
      </c>
      <c r="BM71" s="590">
        <f t="shared" si="64"/>
        <v>0</v>
      </c>
      <c r="BN71" s="603"/>
      <c r="BO71" s="598">
        <f t="shared" si="80"/>
        <v>233380</v>
      </c>
      <c r="BP71" s="590">
        <f t="shared" si="65"/>
        <v>0</v>
      </c>
      <c r="BQ71" s="591">
        <f t="shared" si="66"/>
        <v>0</v>
      </c>
      <c r="BR71" s="592">
        <f t="shared" si="81"/>
        <v>0</v>
      </c>
      <c r="BS71" s="604">
        <f t="shared" si="82"/>
        <v>1633660</v>
      </c>
    </row>
    <row r="72" spans="1:71" ht="24" x14ac:dyDescent="0.25">
      <c r="A72" s="1054"/>
      <c r="B72" s="339">
        <v>69</v>
      </c>
      <c r="C72" s="228" t="s">
        <v>177</v>
      </c>
      <c r="D72" s="213" t="s">
        <v>178</v>
      </c>
      <c r="E72" s="213" t="s">
        <v>179</v>
      </c>
      <c r="F72" s="217" t="s">
        <v>30</v>
      </c>
      <c r="G72" s="340"/>
      <c r="H72" s="341"/>
      <c r="I72" s="342">
        <v>1</v>
      </c>
      <c r="J72" s="343">
        <f t="shared" si="83"/>
        <v>1</v>
      </c>
      <c r="K72" s="344"/>
      <c r="L72" s="342"/>
      <c r="M72" s="345">
        <f t="shared" si="67"/>
        <v>0</v>
      </c>
      <c r="N72" s="346"/>
      <c r="O72" s="347">
        <v>1</v>
      </c>
      <c r="P72" s="347">
        <f t="shared" si="89"/>
        <v>1</v>
      </c>
      <c r="Q72" s="348">
        <f t="shared" si="68"/>
        <v>1</v>
      </c>
      <c r="R72" s="346"/>
      <c r="S72" s="347"/>
      <c r="T72" s="349"/>
      <c r="U72" s="350">
        <f t="shared" si="69"/>
        <v>0</v>
      </c>
      <c r="V72" s="351"/>
      <c r="W72" s="352">
        <v>1</v>
      </c>
      <c r="X72" s="353">
        <f t="shared" si="70"/>
        <v>1</v>
      </c>
      <c r="Y72" s="346"/>
      <c r="Z72" s="354"/>
      <c r="AA72" s="355">
        <f t="shared" si="71"/>
        <v>0</v>
      </c>
      <c r="AB72" s="340"/>
      <c r="AC72" s="341"/>
      <c r="AD72" s="356"/>
      <c r="AE72" s="344"/>
      <c r="AF72" s="356"/>
      <c r="AG72" s="353">
        <f t="shared" si="72"/>
        <v>0</v>
      </c>
      <c r="AH72" s="344"/>
      <c r="AI72" s="357">
        <v>1</v>
      </c>
      <c r="AJ72" s="345">
        <f t="shared" si="73"/>
        <v>1</v>
      </c>
      <c r="AK72" s="585">
        <f t="shared" si="74"/>
        <v>4</v>
      </c>
      <c r="AL72" s="360">
        <v>1342799</v>
      </c>
      <c r="AM72" s="361">
        <f t="shared" si="49"/>
        <v>5371196</v>
      </c>
      <c r="AN72" s="1009"/>
      <c r="AO72" s="586">
        <f t="shared" si="50"/>
        <v>0</v>
      </c>
      <c r="AP72" s="587">
        <f t="shared" si="51"/>
        <v>0</v>
      </c>
      <c r="AQ72" s="588">
        <f t="shared" si="52"/>
        <v>1342799</v>
      </c>
      <c r="AR72" s="589">
        <f t="shared" si="86"/>
        <v>1342799</v>
      </c>
      <c r="AS72" s="590">
        <f t="shared" si="53"/>
        <v>0</v>
      </c>
      <c r="AT72" s="591">
        <f t="shared" si="54"/>
        <v>0</v>
      </c>
      <c r="AU72" s="592">
        <f t="shared" si="75"/>
        <v>0</v>
      </c>
      <c r="AV72" s="586">
        <f t="shared" si="55"/>
        <v>0</v>
      </c>
      <c r="AW72" s="587">
        <f t="shared" si="56"/>
        <v>1342799</v>
      </c>
      <c r="AX72" s="593">
        <f t="shared" si="90"/>
        <v>1342799</v>
      </c>
      <c r="AY72" s="594">
        <f t="shared" si="76"/>
        <v>1342799</v>
      </c>
      <c r="AZ72" s="586">
        <f t="shared" si="57"/>
        <v>0</v>
      </c>
      <c r="BA72" s="587">
        <f t="shared" si="58"/>
        <v>0</v>
      </c>
      <c r="BB72" s="593"/>
      <c r="BC72" s="595">
        <f t="shared" si="77"/>
        <v>0</v>
      </c>
      <c r="BD72" s="596">
        <f t="shared" si="59"/>
        <v>0</v>
      </c>
      <c r="BE72" s="597">
        <f t="shared" si="60"/>
        <v>1342799</v>
      </c>
      <c r="BF72" s="598">
        <f t="shared" si="78"/>
        <v>1342799</v>
      </c>
      <c r="BG72" s="586">
        <f t="shared" si="61"/>
        <v>0</v>
      </c>
      <c r="BH72" s="599"/>
      <c r="BI72" s="600">
        <f t="shared" si="79"/>
        <v>0</v>
      </c>
      <c r="BJ72" s="601">
        <f t="shared" si="62"/>
        <v>0</v>
      </c>
      <c r="BK72" s="587">
        <f t="shared" si="63"/>
        <v>0</v>
      </c>
      <c r="BL72" s="602"/>
      <c r="BM72" s="590">
        <f t="shared" si="64"/>
        <v>0</v>
      </c>
      <c r="BN72" s="603"/>
      <c r="BO72" s="598">
        <f t="shared" si="80"/>
        <v>0</v>
      </c>
      <c r="BP72" s="590">
        <f t="shared" si="65"/>
        <v>0</v>
      </c>
      <c r="BQ72" s="591">
        <f t="shared" si="66"/>
        <v>1342799</v>
      </c>
      <c r="BR72" s="592">
        <f t="shared" si="81"/>
        <v>1342799</v>
      </c>
      <c r="BS72" s="604">
        <f t="shared" si="82"/>
        <v>5371196</v>
      </c>
    </row>
    <row r="73" spans="1:71" ht="24" x14ac:dyDescent="0.25">
      <c r="A73" s="1054"/>
      <c r="B73" s="363">
        <v>70</v>
      </c>
      <c r="C73" s="228" t="s">
        <v>180</v>
      </c>
      <c r="D73" s="213" t="s">
        <v>181</v>
      </c>
      <c r="E73" s="213" t="s">
        <v>29</v>
      </c>
      <c r="F73" s="217" t="s">
        <v>30</v>
      </c>
      <c r="G73" s="340"/>
      <c r="H73" s="341"/>
      <c r="I73" s="342">
        <v>1</v>
      </c>
      <c r="J73" s="343">
        <f t="shared" si="83"/>
        <v>1</v>
      </c>
      <c r="K73" s="344"/>
      <c r="L73" s="342"/>
      <c r="M73" s="345">
        <f t="shared" si="67"/>
        <v>0</v>
      </c>
      <c r="N73" s="346"/>
      <c r="O73" s="347">
        <v>1</v>
      </c>
      <c r="P73" s="347">
        <f t="shared" si="89"/>
        <v>1</v>
      </c>
      <c r="Q73" s="348">
        <f t="shared" si="68"/>
        <v>1</v>
      </c>
      <c r="R73" s="346"/>
      <c r="S73" s="347"/>
      <c r="T73" s="349"/>
      <c r="U73" s="350">
        <f t="shared" si="69"/>
        <v>0</v>
      </c>
      <c r="V73" s="351"/>
      <c r="W73" s="352"/>
      <c r="X73" s="353">
        <f t="shared" si="70"/>
        <v>0</v>
      </c>
      <c r="Y73" s="346"/>
      <c r="Z73" s="354"/>
      <c r="AA73" s="355">
        <f t="shared" si="71"/>
        <v>0</v>
      </c>
      <c r="AB73" s="340"/>
      <c r="AC73" s="341"/>
      <c r="AD73" s="356"/>
      <c r="AE73" s="344"/>
      <c r="AF73" s="356"/>
      <c r="AG73" s="353">
        <f t="shared" si="72"/>
        <v>0</v>
      </c>
      <c r="AH73" s="344"/>
      <c r="AI73" s="357"/>
      <c r="AJ73" s="345">
        <f t="shared" si="73"/>
        <v>0</v>
      </c>
      <c r="AK73" s="585">
        <f t="shared" si="74"/>
        <v>2</v>
      </c>
      <c r="AL73" s="360">
        <v>860040</v>
      </c>
      <c r="AM73" s="361">
        <f t="shared" si="49"/>
        <v>1720080</v>
      </c>
      <c r="AN73" s="1009"/>
      <c r="AO73" s="586">
        <f t="shared" si="50"/>
        <v>0</v>
      </c>
      <c r="AP73" s="587">
        <f t="shared" si="51"/>
        <v>0</v>
      </c>
      <c r="AQ73" s="588">
        <f t="shared" si="52"/>
        <v>860040</v>
      </c>
      <c r="AR73" s="589">
        <f t="shared" si="86"/>
        <v>860040</v>
      </c>
      <c r="AS73" s="590">
        <f t="shared" si="53"/>
        <v>0</v>
      </c>
      <c r="AT73" s="591">
        <f t="shared" si="54"/>
        <v>0</v>
      </c>
      <c r="AU73" s="592">
        <f t="shared" si="75"/>
        <v>0</v>
      </c>
      <c r="AV73" s="586">
        <f t="shared" si="55"/>
        <v>0</v>
      </c>
      <c r="AW73" s="587">
        <f t="shared" si="56"/>
        <v>860040</v>
      </c>
      <c r="AX73" s="593">
        <f t="shared" si="90"/>
        <v>860040</v>
      </c>
      <c r="AY73" s="594">
        <f t="shared" si="76"/>
        <v>860040</v>
      </c>
      <c r="AZ73" s="586">
        <f t="shared" si="57"/>
        <v>0</v>
      </c>
      <c r="BA73" s="587">
        <f t="shared" si="58"/>
        <v>0</v>
      </c>
      <c r="BB73" s="593"/>
      <c r="BC73" s="595">
        <f t="shared" si="77"/>
        <v>0</v>
      </c>
      <c r="BD73" s="596">
        <f t="shared" si="59"/>
        <v>0</v>
      </c>
      <c r="BE73" s="597">
        <f t="shared" si="60"/>
        <v>0</v>
      </c>
      <c r="BF73" s="598">
        <f t="shared" si="78"/>
        <v>0</v>
      </c>
      <c r="BG73" s="586">
        <f t="shared" si="61"/>
        <v>0</v>
      </c>
      <c r="BH73" s="599"/>
      <c r="BI73" s="600">
        <f t="shared" si="79"/>
        <v>0</v>
      </c>
      <c r="BJ73" s="601">
        <f t="shared" si="62"/>
        <v>0</v>
      </c>
      <c r="BK73" s="587">
        <f t="shared" si="63"/>
        <v>0</v>
      </c>
      <c r="BL73" s="602"/>
      <c r="BM73" s="590">
        <f t="shared" si="64"/>
        <v>0</v>
      </c>
      <c r="BN73" s="603"/>
      <c r="BO73" s="598">
        <f t="shared" si="80"/>
        <v>0</v>
      </c>
      <c r="BP73" s="590">
        <f t="shared" si="65"/>
        <v>0</v>
      </c>
      <c r="BQ73" s="591">
        <f t="shared" si="66"/>
        <v>0</v>
      </c>
      <c r="BR73" s="592">
        <f t="shared" si="81"/>
        <v>0</v>
      </c>
      <c r="BS73" s="604">
        <f t="shared" si="82"/>
        <v>1720080</v>
      </c>
    </row>
    <row r="74" spans="1:71" ht="24" x14ac:dyDescent="0.25">
      <c r="A74" s="1054"/>
      <c r="B74" s="339">
        <v>71</v>
      </c>
      <c r="C74" s="228" t="s">
        <v>182</v>
      </c>
      <c r="D74" s="213" t="s">
        <v>183</v>
      </c>
      <c r="E74" s="213" t="s">
        <v>29</v>
      </c>
      <c r="F74" s="217" t="s">
        <v>30</v>
      </c>
      <c r="G74" s="340"/>
      <c r="H74" s="341"/>
      <c r="I74" s="342">
        <v>1</v>
      </c>
      <c r="J74" s="343">
        <f t="shared" si="83"/>
        <v>1</v>
      </c>
      <c r="K74" s="344"/>
      <c r="L74" s="342"/>
      <c r="M74" s="345">
        <f t="shared" si="67"/>
        <v>0</v>
      </c>
      <c r="N74" s="346"/>
      <c r="O74" s="347">
        <v>1</v>
      </c>
      <c r="P74" s="347">
        <f t="shared" si="89"/>
        <v>1</v>
      </c>
      <c r="Q74" s="348">
        <f t="shared" si="68"/>
        <v>1</v>
      </c>
      <c r="R74" s="346"/>
      <c r="S74" s="347">
        <v>2</v>
      </c>
      <c r="T74" s="349">
        <f>SUM(R74:S74)</f>
        <v>2</v>
      </c>
      <c r="U74" s="350">
        <f t="shared" si="69"/>
        <v>2</v>
      </c>
      <c r="V74" s="351">
        <v>1</v>
      </c>
      <c r="W74" s="352"/>
      <c r="X74" s="353">
        <f t="shared" si="70"/>
        <v>1</v>
      </c>
      <c r="Y74" s="346"/>
      <c r="Z74" s="354"/>
      <c r="AA74" s="355">
        <f t="shared" si="71"/>
        <v>0</v>
      </c>
      <c r="AB74" s="340"/>
      <c r="AC74" s="341"/>
      <c r="AD74" s="356"/>
      <c r="AE74" s="344"/>
      <c r="AF74" s="356"/>
      <c r="AG74" s="353">
        <f t="shared" si="72"/>
        <v>0</v>
      </c>
      <c r="AH74" s="344"/>
      <c r="AI74" s="357"/>
      <c r="AJ74" s="345">
        <f t="shared" si="73"/>
        <v>0</v>
      </c>
      <c r="AK74" s="585">
        <f t="shared" si="74"/>
        <v>5</v>
      </c>
      <c r="AL74" s="360">
        <v>624424</v>
      </c>
      <c r="AM74" s="361">
        <f t="shared" si="49"/>
        <v>3122120</v>
      </c>
      <c r="AN74" s="1009"/>
      <c r="AO74" s="586">
        <f t="shared" si="50"/>
        <v>0</v>
      </c>
      <c r="AP74" s="587">
        <f t="shared" si="51"/>
        <v>0</v>
      </c>
      <c r="AQ74" s="588">
        <f t="shared" si="52"/>
        <v>624424</v>
      </c>
      <c r="AR74" s="589">
        <f t="shared" si="86"/>
        <v>624424</v>
      </c>
      <c r="AS74" s="590">
        <f t="shared" si="53"/>
        <v>0</v>
      </c>
      <c r="AT74" s="591">
        <f t="shared" si="54"/>
        <v>0</v>
      </c>
      <c r="AU74" s="592">
        <f t="shared" si="75"/>
        <v>0</v>
      </c>
      <c r="AV74" s="586">
        <f t="shared" si="55"/>
        <v>0</v>
      </c>
      <c r="AW74" s="587">
        <f t="shared" si="56"/>
        <v>624424</v>
      </c>
      <c r="AX74" s="593">
        <f t="shared" si="90"/>
        <v>624424</v>
      </c>
      <c r="AY74" s="594">
        <f t="shared" si="76"/>
        <v>624424</v>
      </c>
      <c r="AZ74" s="586">
        <f t="shared" si="57"/>
        <v>0</v>
      </c>
      <c r="BA74" s="587">
        <f t="shared" si="58"/>
        <v>1248848</v>
      </c>
      <c r="BB74" s="593">
        <f>SUM(AZ74:BA74)</f>
        <v>1248848</v>
      </c>
      <c r="BC74" s="595">
        <f t="shared" si="77"/>
        <v>1248848</v>
      </c>
      <c r="BD74" s="596">
        <f t="shared" si="59"/>
        <v>624424</v>
      </c>
      <c r="BE74" s="597">
        <f t="shared" si="60"/>
        <v>0</v>
      </c>
      <c r="BF74" s="598">
        <f t="shared" si="78"/>
        <v>624424</v>
      </c>
      <c r="BG74" s="586">
        <f t="shared" si="61"/>
        <v>0</v>
      </c>
      <c r="BH74" s="599"/>
      <c r="BI74" s="600">
        <f t="shared" si="79"/>
        <v>0</v>
      </c>
      <c r="BJ74" s="601">
        <f t="shared" si="62"/>
        <v>0</v>
      </c>
      <c r="BK74" s="587">
        <f t="shared" si="63"/>
        <v>0</v>
      </c>
      <c r="BL74" s="602"/>
      <c r="BM74" s="590">
        <f t="shared" si="64"/>
        <v>0</v>
      </c>
      <c r="BN74" s="603"/>
      <c r="BO74" s="598">
        <f t="shared" si="80"/>
        <v>0</v>
      </c>
      <c r="BP74" s="590">
        <f t="shared" si="65"/>
        <v>0</v>
      </c>
      <c r="BQ74" s="591">
        <f t="shared" si="66"/>
        <v>0</v>
      </c>
      <c r="BR74" s="592">
        <f t="shared" si="81"/>
        <v>0</v>
      </c>
      <c r="BS74" s="604">
        <f t="shared" si="82"/>
        <v>3122120</v>
      </c>
    </row>
    <row r="75" spans="1:71" ht="36" x14ac:dyDescent="0.25">
      <c r="A75" s="1054"/>
      <c r="B75" s="339">
        <v>72</v>
      </c>
      <c r="C75" s="228" t="s">
        <v>184</v>
      </c>
      <c r="D75" s="213" t="s">
        <v>185</v>
      </c>
      <c r="E75" s="213" t="s">
        <v>186</v>
      </c>
      <c r="F75" s="217" t="s">
        <v>30</v>
      </c>
      <c r="G75" s="340"/>
      <c r="H75" s="341"/>
      <c r="I75" s="342">
        <v>2</v>
      </c>
      <c r="J75" s="343">
        <f t="shared" si="83"/>
        <v>2</v>
      </c>
      <c r="K75" s="344"/>
      <c r="L75" s="342">
        <v>2</v>
      </c>
      <c r="M75" s="345">
        <f t="shared" si="67"/>
        <v>2</v>
      </c>
      <c r="N75" s="346"/>
      <c r="O75" s="347">
        <v>2</v>
      </c>
      <c r="P75" s="347">
        <f t="shared" si="89"/>
        <v>2</v>
      </c>
      <c r="Q75" s="348">
        <f t="shared" si="68"/>
        <v>2</v>
      </c>
      <c r="R75" s="346"/>
      <c r="S75" s="347">
        <v>3</v>
      </c>
      <c r="T75" s="349">
        <f>SUM(R75:S75)</f>
        <v>3</v>
      </c>
      <c r="U75" s="350">
        <f t="shared" si="69"/>
        <v>3</v>
      </c>
      <c r="V75" s="351"/>
      <c r="W75" s="352">
        <v>1</v>
      </c>
      <c r="X75" s="353">
        <f t="shared" si="70"/>
        <v>1</v>
      </c>
      <c r="Y75" s="346">
        <v>2</v>
      </c>
      <c r="Z75" s="354">
        <f>SUM(Y75:Y75)</f>
        <v>2</v>
      </c>
      <c r="AA75" s="355">
        <f t="shared" si="71"/>
        <v>2</v>
      </c>
      <c r="AB75" s="340"/>
      <c r="AC75" s="341">
        <v>2</v>
      </c>
      <c r="AD75" s="356">
        <f t="shared" si="84"/>
        <v>2</v>
      </c>
      <c r="AE75" s="344"/>
      <c r="AF75" s="356"/>
      <c r="AG75" s="353">
        <f t="shared" si="72"/>
        <v>2</v>
      </c>
      <c r="AH75" s="344"/>
      <c r="AI75" s="357">
        <v>2</v>
      </c>
      <c r="AJ75" s="345">
        <f t="shared" si="73"/>
        <v>2</v>
      </c>
      <c r="AK75" s="585">
        <f t="shared" si="74"/>
        <v>16</v>
      </c>
      <c r="AL75" s="360">
        <v>321370</v>
      </c>
      <c r="AM75" s="361">
        <f t="shared" si="49"/>
        <v>5141920</v>
      </c>
      <c r="AN75" s="1009"/>
      <c r="AO75" s="586">
        <f t="shared" si="50"/>
        <v>0</v>
      </c>
      <c r="AP75" s="587">
        <f t="shared" si="51"/>
        <v>0</v>
      </c>
      <c r="AQ75" s="588">
        <f t="shared" si="52"/>
        <v>642740</v>
      </c>
      <c r="AR75" s="589">
        <f t="shared" si="86"/>
        <v>642740</v>
      </c>
      <c r="AS75" s="590">
        <f t="shared" si="53"/>
        <v>0</v>
      </c>
      <c r="AT75" s="591">
        <f t="shared" si="54"/>
        <v>642740</v>
      </c>
      <c r="AU75" s="592">
        <f t="shared" si="75"/>
        <v>642740</v>
      </c>
      <c r="AV75" s="586">
        <f t="shared" si="55"/>
        <v>0</v>
      </c>
      <c r="AW75" s="587">
        <f t="shared" si="56"/>
        <v>642740</v>
      </c>
      <c r="AX75" s="593">
        <f t="shared" si="90"/>
        <v>642740</v>
      </c>
      <c r="AY75" s="594">
        <f t="shared" si="76"/>
        <v>642740</v>
      </c>
      <c r="AZ75" s="586">
        <f t="shared" si="57"/>
        <v>0</v>
      </c>
      <c r="BA75" s="587">
        <f t="shared" si="58"/>
        <v>964110</v>
      </c>
      <c r="BB75" s="593">
        <f>SUM(AZ75:BA75)</f>
        <v>964110</v>
      </c>
      <c r="BC75" s="595">
        <f t="shared" si="77"/>
        <v>964110</v>
      </c>
      <c r="BD75" s="596">
        <f t="shared" si="59"/>
        <v>0</v>
      </c>
      <c r="BE75" s="597">
        <f t="shared" si="60"/>
        <v>321370</v>
      </c>
      <c r="BF75" s="598">
        <f t="shared" si="78"/>
        <v>321370</v>
      </c>
      <c r="BG75" s="586">
        <f t="shared" si="61"/>
        <v>642740</v>
      </c>
      <c r="BH75" s="599">
        <f>SUM(BG75:BG75)</f>
        <v>642740</v>
      </c>
      <c r="BI75" s="600">
        <f t="shared" si="79"/>
        <v>642740</v>
      </c>
      <c r="BJ75" s="601">
        <f t="shared" si="62"/>
        <v>0</v>
      </c>
      <c r="BK75" s="587">
        <f t="shared" si="63"/>
        <v>642740</v>
      </c>
      <c r="BL75" s="602">
        <f t="shared" ref="BL75" si="91">SUM(BJ75:BK75)</f>
        <v>642740</v>
      </c>
      <c r="BM75" s="590">
        <f t="shared" si="64"/>
        <v>0</v>
      </c>
      <c r="BN75" s="603"/>
      <c r="BO75" s="598">
        <f t="shared" si="80"/>
        <v>642740</v>
      </c>
      <c r="BP75" s="590">
        <f t="shared" si="65"/>
        <v>0</v>
      </c>
      <c r="BQ75" s="591">
        <f t="shared" si="66"/>
        <v>642740</v>
      </c>
      <c r="BR75" s="592">
        <f t="shared" si="81"/>
        <v>642740</v>
      </c>
      <c r="BS75" s="604">
        <f t="shared" si="82"/>
        <v>5141920</v>
      </c>
    </row>
    <row r="76" spans="1:71" x14ac:dyDescent="0.25">
      <c r="A76" s="1054"/>
      <c r="B76" s="363">
        <v>73</v>
      </c>
      <c r="C76" s="228" t="s">
        <v>187</v>
      </c>
      <c r="D76" s="213" t="s">
        <v>188</v>
      </c>
      <c r="E76" s="213" t="s">
        <v>189</v>
      </c>
      <c r="F76" s="217" t="s">
        <v>38</v>
      </c>
      <c r="G76" s="340"/>
      <c r="H76" s="341"/>
      <c r="I76" s="342">
        <v>1</v>
      </c>
      <c r="J76" s="343">
        <f t="shared" si="83"/>
        <v>1</v>
      </c>
      <c r="K76" s="344"/>
      <c r="L76" s="342"/>
      <c r="M76" s="345">
        <f t="shared" si="67"/>
        <v>0</v>
      </c>
      <c r="N76" s="346"/>
      <c r="O76" s="347">
        <v>1</v>
      </c>
      <c r="P76" s="347">
        <f t="shared" si="89"/>
        <v>1</v>
      </c>
      <c r="Q76" s="348">
        <f t="shared" si="68"/>
        <v>1</v>
      </c>
      <c r="R76" s="346">
        <v>1</v>
      </c>
      <c r="S76" s="347">
        <v>1</v>
      </c>
      <c r="T76" s="349">
        <f>SUM(R76:S76)</f>
        <v>2</v>
      </c>
      <c r="U76" s="350">
        <f t="shared" si="69"/>
        <v>2</v>
      </c>
      <c r="V76" s="351"/>
      <c r="W76" s="352">
        <v>1</v>
      </c>
      <c r="X76" s="353">
        <f t="shared" si="70"/>
        <v>1</v>
      </c>
      <c r="Y76" s="346">
        <v>1</v>
      </c>
      <c r="Z76" s="354">
        <f>SUM(Y76:Y76)</f>
        <v>1</v>
      </c>
      <c r="AA76" s="355">
        <f t="shared" si="71"/>
        <v>1</v>
      </c>
      <c r="AB76" s="340"/>
      <c r="AC76" s="341"/>
      <c r="AD76" s="356"/>
      <c r="AE76" s="344"/>
      <c r="AF76" s="356"/>
      <c r="AG76" s="353">
        <f t="shared" si="72"/>
        <v>0</v>
      </c>
      <c r="AH76" s="344"/>
      <c r="AI76" s="357"/>
      <c r="AJ76" s="345">
        <f t="shared" si="73"/>
        <v>0</v>
      </c>
      <c r="AK76" s="585">
        <f t="shared" si="74"/>
        <v>6</v>
      </c>
      <c r="AL76" s="360">
        <v>2356200</v>
      </c>
      <c r="AM76" s="361">
        <f t="shared" si="49"/>
        <v>14137200</v>
      </c>
      <c r="AN76" s="1009"/>
      <c r="AO76" s="586">
        <f t="shared" si="50"/>
        <v>0</v>
      </c>
      <c r="AP76" s="587">
        <f t="shared" si="51"/>
        <v>0</v>
      </c>
      <c r="AQ76" s="588">
        <f t="shared" si="52"/>
        <v>2356200</v>
      </c>
      <c r="AR76" s="589">
        <f t="shared" si="86"/>
        <v>2356200</v>
      </c>
      <c r="AS76" s="590">
        <f t="shared" si="53"/>
        <v>0</v>
      </c>
      <c r="AT76" s="591">
        <f t="shared" si="54"/>
        <v>0</v>
      </c>
      <c r="AU76" s="592">
        <f t="shared" si="75"/>
        <v>0</v>
      </c>
      <c r="AV76" s="586">
        <f t="shared" si="55"/>
        <v>0</v>
      </c>
      <c r="AW76" s="587">
        <f t="shared" si="56"/>
        <v>2356200</v>
      </c>
      <c r="AX76" s="593">
        <f t="shared" si="90"/>
        <v>2356200</v>
      </c>
      <c r="AY76" s="594">
        <f t="shared" si="76"/>
        <v>2356200</v>
      </c>
      <c r="AZ76" s="586">
        <f t="shared" si="57"/>
        <v>2356200</v>
      </c>
      <c r="BA76" s="587">
        <f t="shared" si="58"/>
        <v>2356200</v>
      </c>
      <c r="BB76" s="593">
        <f>SUM(AZ76:BA76)</f>
        <v>4712400</v>
      </c>
      <c r="BC76" s="595">
        <f t="shared" si="77"/>
        <v>4712400</v>
      </c>
      <c r="BD76" s="596">
        <f t="shared" si="59"/>
        <v>0</v>
      </c>
      <c r="BE76" s="597">
        <f t="shared" si="60"/>
        <v>2356200</v>
      </c>
      <c r="BF76" s="598">
        <f t="shared" si="78"/>
        <v>2356200</v>
      </c>
      <c r="BG76" s="586">
        <f t="shared" si="61"/>
        <v>2356200</v>
      </c>
      <c r="BH76" s="599">
        <f>SUM(BG76:BG76)</f>
        <v>2356200</v>
      </c>
      <c r="BI76" s="600">
        <f t="shared" si="79"/>
        <v>2356200</v>
      </c>
      <c r="BJ76" s="601">
        <f t="shared" si="62"/>
        <v>0</v>
      </c>
      <c r="BK76" s="587">
        <f t="shared" si="63"/>
        <v>0</v>
      </c>
      <c r="BL76" s="602"/>
      <c r="BM76" s="590">
        <f t="shared" si="64"/>
        <v>0</v>
      </c>
      <c r="BN76" s="603"/>
      <c r="BO76" s="598">
        <f t="shared" si="80"/>
        <v>0</v>
      </c>
      <c r="BP76" s="590">
        <f t="shared" si="65"/>
        <v>0</v>
      </c>
      <c r="BQ76" s="591">
        <f t="shared" si="66"/>
        <v>0</v>
      </c>
      <c r="BR76" s="592">
        <f t="shared" si="81"/>
        <v>0</v>
      </c>
      <c r="BS76" s="604">
        <f t="shared" si="82"/>
        <v>14137200</v>
      </c>
    </row>
    <row r="77" spans="1:71" x14ac:dyDescent="0.25">
      <c r="A77" s="1054"/>
      <c r="B77" s="339">
        <v>74</v>
      </c>
      <c r="C77" s="228" t="s">
        <v>190</v>
      </c>
      <c r="D77" s="213" t="s">
        <v>191</v>
      </c>
      <c r="E77" s="213" t="s">
        <v>134</v>
      </c>
      <c r="F77" s="217" t="s">
        <v>38</v>
      </c>
      <c r="G77" s="340">
        <v>1</v>
      </c>
      <c r="H77" s="341"/>
      <c r="I77" s="342"/>
      <c r="J77" s="343">
        <f t="shared" si="83"/>
        <v>1</v>
      </c>
      <c r="K77" s="344"/>
      <c r="L77" s="342"/>
      <c r="M77" s="345">
        <f t="shared" si="67"/>
        <v>0</v>
      </c>
      <c r="N77" s="346"/>
      <c r="O77" s="347"/>
      <c r="P77" s="347"/>
      <c r="Q77" s="348">
        <f t="shared" si="68"/>
        <v>0</v>
      </c>
      <c r="R77" s="346">
        <v>1</v>
      </c>
      <c r="S77" s="347">
        <v>1</v>
      </c>
      <c r="T77" s="349">
        <f>SUM(R77:S77)</f>
        <v>2</v>
      </c>
      <c r="U77" s="350">
        <f t="shared" si="69"/>
        <v>2</v>
      </c>
      <c r="V77" s="351"/>
      <c r="W77" s="352">
        <v>1</v>
      </c>
      <c r="X77" s="353">
        <f t="shared" si="70"/>
        <v>1</v>
      </c>
      <c r="Y77" s="346"/>
      <c r="Z77" s="354"/>
      <c r="AA77" s="355">
        <f t="shared" si="71"/>
        <v>0</v>
      </c>
      <c r="AB77" s="340">
        <v>1</v>
      </c>
      <c r="AC77" s="341"/>
      <c r="AD77" s="356">
        <f t="shared" si="84"/>
        <v>1</v>
      </c>
      <c r="AE77" s="344"/>
      <c r="AF77" s="356"/>
      <c r="AG77" s="353">
        <f t="shared" si="72"/>
        <v>1</v>
      </c>
      <c r="AH77" s="344">
        <v>2</v>
      </c>
      <c r="AI77" s="357"/>
      <c r="AJ77" s="345">
        <f t="shared" si="73"/>
        <v>2</v>
      </c>
      <c r="AK77" s="585">
        <f t="shared" si="74"/>
        <v>7</v>
      </c>
      <c r="AL77" s="360">
        <v>323882</v>
      </c>
      <c r="AM77" s="361">
        <f t="shared" si="49"/>
        <v>2267174</v>
      </c>
      <c r="AN77" s="1009"/>
      <c r="AO77" s="586">
        <f t="shared" si="50"/>
        <v>323882</v>
      </c>
      <c r="AP77" s="587">
        <f t="shared" si="51"/>
        <v>0</v>
      </c>
      <c r="AQ77" s="588">
        <f t="shared" si="52"/>
        <v>0</v>
      </c>
      <c r="AR77" s="589">
        <f t="shared" si="86"/>
        <v>323882</v>
      </c>
      <c r="AS77" s="590">
        <f t="shared" si="53"/>
        <v>0</v>
      </c>
      <c r="AT77" s="591">
        <f t="shared" si="54"/>
        <v>0</v>
      </c>
      <c r="AU77" s="592">
        <f t="shared" si="75"/>
        <v>0</v>
      </c>
      <c r="AV77" s="586">
        <f t="shared" si="55"/>
        <v>0</v>
      </c>
      <c r="AW77" s="587">
        <f t="shared" si="56"/>
        <v>0</v>
      </c>
      <c r="AX77" s="593"/>
      <c r="AY77" s="594">
        <f t="shared" si="76"/>
        <v>0</v>
      </c>
      <c r="AZ77" s="586">
        <f t="shared" si="57"/>
        <v>323882</v>
      </c>
      <c r="BA77" s="587">
        <f t="shared" si="58"/>
        <v>323882</v>
      </c>
      <c r="BB77" s="593">
        <f>SUM(AZ77:BA77)</f>
        <v>647764</v>
      </c>
      <c r="BC77" s="595">
        <f t="shared" si="77"/>
        <v>647764</v>
      </c>
      <c r="BD77" s="596">
        <f t="shared" si="59"/>
        <v>0</v>
      </c>
      <c r="BE77" s="597">
        <f t="shared" si="60"/>
        <v>323882</v>
      </c>
      <c r="BF77" s="598">
        <f t="shared" si="78"/>
        <v>323882</v>
      </c>
      <c r="BG77" s="586">
        <f t="shared" si="61"/>
        <v>0</v>
      </c>
      <c r="BH77" s="599"/>
      <c r="BI77" s="600">
        <f t="shared" si="79"/>
        <v>0</v>
      </c>
      <c r="BJ77" s="601">
        <f t="shared" si="62"/>
        <v>323882</v>
      </c>
      <c r="BK77" s="587">
        <f t="shared" si="63"/>
        <v>0</v>
      </c>
      <c r="BL77" s="602">
        <f t="shared" ref="BL77" si="92">SUM(BJ77:BK77)</f>
        <v>323882</v>
      </c>
      <c r="BM77" s="590">
        <f t="shared" si="64"/>
        <v>0</v>
      </c>
      <c r="BN77" s="603"/>
      <c r="BO77" s="598">
        <f t="shared" si="80"/>
        <v>323882</v>
      </c>
      <c r="BP77" s="590">
        <f t="shared" si="65"/>
        <v>647764</v>
      </c>
      <c r="BQ77" s="591">
        <f t="shared" si="66"/>
        <v>0</v>
      </c>
      <c r="BR77" s="592">
        <f t="shared" si="81"/>
        <v>647764</v>
      </c>
      <c r="BS77" s="604">
        <f t="shared" si="82"/>
        <v>2267174</v>
      </c>
    </row>
    <row r="78" spans="1:71" ht="24" x14ac:dyDescent="0.25">
      <c r="A78" s="1054"/>
      <c r="B78" s="339">
        <v>75</v>
      </c>
      <c r="C78" s="228" t="s">
        <v>192</v>
      </c>
      <c r="D78" s="213" t="s">
        <v>193</v>
      </c>
      <c r="E78" s="213" t="s">
        <v>29</v>
      </c>
      <c r="F78" s="217" t="s">
        <v>30</v>
      </c>
      <c r="G78" s="340"/>
      <c r="H78" s="341"/>
      <c r="I78" s="342">
        <v>1</v>
      </c>
      <c r="J78" s="343">
        <f t="shared" si="83"/>
        <v>1</v>
      </c>
      <c r="K78" s="344"/>
      <c r="L78" s="342"/>
      <c r="M78" s="345">
        <f t="shared" si="67"/>
        <v>0</v>
      </c>
      <c r="N78" s="346"/>
      <c r="O78" s="347">
        <v>1</v>
      </c>
      <c r="P78" s="347">
        <f>SUM(N78:O78)</f>
        <v>1</v>
      </c>
      <c r="Q78" s="348">
        <f t="shared" si="68"/>
        <v>1</v>
      </c>
      <c r="R78" s="346"/>
      <c r="S78" s="347"/>
      <c r="T78" s="349"/>
      <c r="U78" s="350">
        <f t="shared" si="69"/>
        <v>0</v>
      </c>
      <c r="V78" s="351"/>
      <c r="W78" s="352"/>
      <c r="X78" s="353">
        <f t="shared" si="70"/>
        <v>0</v>
      </c>
      <c r="Y78" s="346">
        <v>1</v>
      </c>
      <c r="Z78" s="354">
        <f>SUM(Y78:Y78)</f>
        <v>1</v>
      </c>
      <c r="AA78" s="355">
        <f t="shared" si="71"/>
        <v>1</v>
      </c>
      <c r="AB78" s="340"/>
      <c r="AC78" s="341"/>
      <c r="AD78" s="356"/>
      <c r="AE78" s="344"/>
      <c r="AF78" s="356"/>
      <c r="AG78" s="353">
        <f t="shared" si="72"/>
        <v>0</v>
      </c>
      <c r="AH78" s="344"/>
      <c r="AI78" s="357"/>
      <c r="AJ78" s="345">
        <f t="shared" si="73"/>
        <v>0</v>
      </c>
      <c r="AK78" s="585">
        <f t="shared" si="74"/>
        <v>3</v>
      </c>
      <c r="AL78" s="362">
        <v>569425</v>
      </c>
      <c r="AM78" s="361">
        <f t="shared" si="49"/>
        <v>1708275</v>
      </c>
      <c r="AN78" s="1009"/>
      <c r="AO78" s="586">
        <f t="shared" si="50"/>
        <v>0</v>
      </c>
      <c r="AP78" s="587">
        <f t="shared" si="51"/>
        <v>0</v>
      </c>
      <c r="AQ78" s="588">
        <f t="shared" si="52"/>
        <v>569425</v>
      </c>
      <c r="AR78" s="589">
        <f t="shared" si="86"/>
        <v>569425</v>
      </c>
      <c r="AS78" s="590">
        <f t="shared" si="53"/>
        <v>0</v>
      </c>
      <c r="AT78" s="591">
        <f t="shared" si="54"/>
        <v>0</v>
      </c>
      <c r="AU78" s="592">
        <f t="shared" si="75"/>
        <v>0</v>
      </c>
      <c r="AV78" s="586">
        <f t="shared" si="55"/>
        <v>0</v>
      </c>
      <c r="AW78" s="587">
        <f t="shared" si="56"/>
        <v>569425</v>
      </c>
      <c r="AX78" s="593">
        <f>SUM(AV78:AW78)</f>
        <v>569425</v>
      </c>
      <c r="AY78" s="594">
        <f t="shared" si="76"/>
        <v>569425</v>
      </c>
      <c r="AZ78" s="586">
        <f t="shared" si="57"/>
        <v>0</v>
      </c>
      <c r="BA78" s="587">
        <f t="shared" si="58"/>
        <v>0</v>
      </c>
      <c r="BB78" s="593"/>
      <c r="BC78" s="595">
        <f t="shared" si="77"/>
        <v>0</v>
      </c>
      <c r="BD78" s="596">
        <f t="shared" si="59"/>
        <v>0</v>
      </c>
      <c r="BE78" s="597">
        <f t="shared" si="60"/>
        <v>0</v>
      </c>
      <c r="BF78" s="598">
        <f t="shared" si="78"/>
        <v>0</v>
      </c>
      <c r="BG78" s="586">
        <f t="shared" si="61"/>
        <v>569425</v>
      </c>
      <c r="BH78" s="599">
        <f>SUM(BG78:BG78)</f>
        <v>569425</v>
      </c>
      <c r="BI78" s="600">
        <f t="shared" si="79"/>
        <v>569425</v>
      </c>
      <c r="BJ78" s="601">
        <f t="shared" si="62"/>
        <v>0</v>
      </c>
      <c r="BK78" s="587">
        <f t="shared" si="63"/>
        <v>0</v>
      </c>
      <c r="BL78" s="602"/>
      <c r="BM78" s="590">
        <f t="shared" si="64"/>
        <v>0</v>
      </c>
      <c r="BN78" s="603"/>
      <c r="BO78" s="598">
        <f t="shared" si="80"/>
        <v>0</v>
      </c>
      <c r="BP78" s="590">
        <f t="shared" si="65"/>
        <v>0</v>
      </c>
      <c r="BQ78" s="591">
        <f t="shared" si="66"/>
        <v>0</v>
      </c>
      <c r="BR78" s="592">
        <f t="shared" si="81"/>
        <v>0</v>
      </c>
      <c r="BS78" s="604">
        <f t="shared" si="82"/>
        <v>1708275</v>
      </c>
    </row>
    <row r="79" spans="1:71" ht="24" x14ac:dyDescent="0.25">
      <c r="A79" s="1054"/>
      <c r="B79" s="363">
        <v>76</v>
      </c>
      <c r="C79" s="228" t="s">
        <v>194</v>
      </c>
      <c r="D79" s="213" t="s">
        <v>195</v>
      </c>
      <c r="E79" s="213" t="s">
        <v>196</v>
      </c>
      <c r="F79" s="217" t="s">
        <v>38</v>
      </c>
      <c r="G79" s="340"/>
      <c r="H79" s="341"/>
      <c r="I79" s="342">
        <v>1</v>
      </c>
      <c r="J79" s="343">
        <f t="shared" si="83"/>
        <v>1</v>
      </c>
      <c r="K79" s="344"/>
      <c r="L79" s="342"/>
      <c r="M79" s="345">
        <f t="shared" si="67"/>
        <v>0</v>
      </c>
      <c r="N79" s="346"/>
      <c r="O79" s="347"/>
      <c r="P79" s="347"/>
      <c r="Q79" s="348">
        <f t="shared" si="68"/>
        <v>0</v>
      </c>
      <c r="R79" s="346">
        <v>1</v>
      </c>
      <c r="S79" s="347"/>
      <c r="T79" s="349">
        <f>SUM(R79:S79)</f>
        <v>1</v>
      </c>
      <c r="U79" s="350">
        <f t="shared" si="69"/>
        <v>1</v>
      </c>
      <c r="V79" s="351"/>
      <c r="W79" s="352"/>
      <c r="X79" s="353">
        <f t="shared" si="70"/>
        <v>0</v>
      </c>
      <c r="Y79" s="346">
        <v>1</v>
      </c>
      <c r="Z79" s="354">
        <f>SUM(Y79:Y79)</f>
        <v>1</v>
      </c>
      <c r="AA79" s="355">
        <f t="shared" si="71"/>
        <v>1</v>
      </c>
      <c r="AB79" s="340"/>
      <c r="AC79" s="341"/>
      <c r="AD79" s="356"/>
      <c r="AE79" s="344"/>
      <c r="AF79" s="356"/>
      <c r="AG79" s="353">
        <f t="shared" si="72"/>
        <v>0</v>
      </c>
      <c r="AH79" s="344"/>
      <c r="AI79" s="357"/>
      <c r="AJ79" s="345">
        <f t="shared" si="73"/>
        <v>0</v>
      </c>
      <c r="AK79" s="585">
        <f t="shared" si="74"/>
        <v>3</v>
      </c>
      <c r="AL79" s="362">
        <v>495401</v>
      </c>
      <c r="AM79" s="361">
        <f t="shared" si="49"/>
        <v>1486203</v>
      </c>
      <c r="AN79" s="1009"/>
      <c r="AO79" s="586">
        <f t="shared" si="50"/>
        <v>0</v>
      </c>
      <c r="AP79" s="587">
        <f t="shared" si="51"/>
        <v>0</v>
      </c>
      <c r="AQ79" s="588">
        <f t="shared" si="52"/>
        <v>495401</v>
      </c>
      <c r="AR79" s="589">
        <f t="shared" si="86"/>
        <v>495401</v>
      </c>
      <c r="AS79" s="590">
        <f t="shared" si="53"/>
        <v>0</v>
      </c>
      <c r="AT79" s="591">
        <f t="shared" si="54"/>
        <v>0</v>
      </c>
      <c r="AU79" s="592">
        <f t="shared" si="75"/>
        <v>0</v>
      </c>
      <c r="AV79" s="586">
        <f t="shared" si="55"/>
        <v>0</v>
      </c>
      <c r="AW79" s="587">
        <f t="shared" si="56"/>
        <v>0</v>
      </c>
      <c r="AX79" s="593"/>
      <c r="AY79" s="594">
        <f t="shared" si="76"/>
        <v>0</v>
      </c>
      <c r="AZ79" s="586">
        <f t="shared" si="57"/>
        <v>495401</v>
      </c>
      <c r="BA79" s="587">
        <f t="shared" si="58"/>
        <v>0</v>
      </c>
      <c r="BB79" s="593">
        <f>SUM(AZ79:BA79)</f>
        <v>495401</v>
      </c>
      <c r="BC79" s="595">
        <f t="shared" si="77"/>
        <v>495401</v>
      </c>
      <c r="BD79" s="596">
        <f t="shared" si="59"/>
        <v>0</v>
      </c>
      <c r="BE79" s="597">
        <f t="shared" si="60"/>
        <v>0</v>
      </c>
      <c r="BF79" s="598">
        <f t="shared" si="78"/>
        <v>0</v>
      </c>
      <c r="BG79" s="586">
        <f t="shared" si="61"/>
        <v>495401</v>
      </c>
      <c r="BH79" s="599">
        <f>SUM(BG79:BG79)</f>
        <v>495401</v>
      </c>
      <c r="BI79" s="600">
        <f t="shared" si="79"/>
        <v>495401</v>
      </c>
      <c r="BJ79" s="601">
        <f t="shared" si="62"/>
        <v>0</v>
      </c>
      <c r="BK79" s="587">
        <f t="shared" si="63"/>
        <v>0</v>
      </c>
      <c r="BL79" s="602"/>
      <c r="BM79" s="590">
        <f t="shared" si="64"/>
        <v>0</v>
      </c>
      <c r="BN79" s="603"/>
      <c r="BO79" s="598">
        <f t="shared" si="80"/>
        <v>0</v>
      </c>
      <c r="BP79" s="590">
        <f t="shared" si="65"/>
        <v>0</v>
      </c>
      <c r="BQ79" s="591">
        <f t="shared" si="66"/>
        <v>0</v>
      </c>
      <c r="BR79" s="592">
        <f t="shared" si="81"/>
        <v>0</v>
      </c>
      <c r="BS79" s="604">
        <f t="shared" si="82"/>
        <v>1486203</v>
      </c>
    </row>
    <row r="80" spans="1:71" x14ac:dyDescent="0.25">
      <c r="A80" s="1054"/>
      <c r="B80" s="339">
        <v>77</v>
      </c>
      <c r="C80" s="228" t="s">
        <v>197</v>
      </c>
      <c r="D80" s="213" t="s">
        <v>198</v>
      </c>
      <c r="E80" s="213" t="s">
        <v>199</v>
      </c>
      <c r="F80" s="217" t="s">
        <v>38</v>
      </c>
      <c r="G80" s="340"/>
      <c r="H80" s="341"/>
      <c r="I80" s="342"/>
      <c r="J80" s="343">
        <f t="shared" si="83"/>
        <v>0</v>
      </c>
      <c r="K80" s="344"/>
      <c r="L80" s="342"/>
      <c r="M80" s="345">
        <f t="shared" si="67"/>
        <v>0</v>
      </c>
      <c r="N80" s="346"/>
      <c r="O80" s="347"/>
      <c r="P80" s="347"/>
      <c r="Q80" s="348">
        <f t="shared" si="68"/>
        <v>0</v>
      </c>
      <c r="R80" s="346"/>
      <c r="S80" s="347">
        <v>1</v>
      </c>
      <c r="T80" s="349">
        <f>SUM(R80:S80)</f>
        <v>1</v>
      </c>
      <c r="U80" s="350">
        <f t="shared" si="69"/>
        <v>1</v>
      </c>
      <c r="V80" s="351"/>
      <c r="W80" s="352"/>
      <c r="X80" s="353">
        <f t="shared" si="70"/>
        <v>0</v>
      </c>
      <c r="Y80" s="346"/>
      <c r="Z80" s="354"/>
      <c r="AA80" s="355">
        <f t="shared" si="71"/>
        <v>0</v>
      </c>
      <c r="AB80" s="340"/>
      <c r="AC80" s="341"/>
      <c r="AD80" s="356"/>
      <c r="AE80" s="344"/>
      <c r="AF80" s="356"/>
      <c r="AG80" s="353">
        <f t="shared" si="72"/>
        <v>0</v>
      </c>
      <c r="AH80" s="344"/>
      <c r="AI80" s="357">
        <v>2</v>
      </c>
      <c r="AJ80" s="345">
        <f t="shared" si="73"/>
        <v>2</v>
      </c>
      <c r="AK80" s="585">
        <f t="shared" si="74"/>
        <v>3</v>
      </c>
      <c r="AL80" s="360">
        <v>365921</v>
      </c>
      <c r="AM80" s="361">
        <f t="shared" si="49"/>
        <v>1097763</v>
      </c>
      <c r="AN80" s="1009"/>
      <c r="AO80" s="586">
        <f t="shared" si="50"/>
        <v>0</v>
      </c>
      <c r="AP80" s="587">
        <f t="shared" si="51"/>
        <v>0</v>
      </c>
      <c r="AQ80" s="588">
        <f t="shared" si="52"/>
        <v>0</v>
      </c>
      <c r="AR80" s="589">
        <f t="shared" si="86"/>
        <v>0</v>
      </c>
      <c r="AS80" s="590">
        <f t="shared" si="53"/>
        <v>0</v>
      </c>
      <c r="AT80" s="591">
        <f t="shared" si="54"/>
        <v>0</v>
      </c>
      <c r="AU80" s="592">
        <f t="shared" si="75"/>
        <v>0</v>
      </c>
      <c r="AV80" s="586">
        <f t="shared" si="55"/>
        <v>0</v>
      </c>
      <c r="AW80" s="587">
        <f t="shared" si="56"/>
        <v>0</v>
      </c>
      <c r="AX80" s="593"/>
      <c r="AY80" s="594">
        <f t="shared" si="76"/>
        <v>0</v>
      </c>
      <c r="AZ80" s="586">
        <f t="shared" si="57"/>
        <v>0</v>
      </c>
      <c r="BA80" s="587">
        <f t="shared" si="58"/>
        <v>365921</v>
      </c>
      <c r="BB80" s="593">
        <f>SUM(AZ80:BA80)</f>
        <v>365921</v>
      </c>
      <c r="BC80" s="595">
        <f t="shared" si="77"/>
        <v>365921</v>
      </c>
      <c r="BD80" s="596">
        <f t="shared" si="59"/>
        <v>0</v>
      </c>
      <c r="BE80" s="597">
        <f t="shared" si="60"/>
        <v>0</v>
      </c>
      <c r="BF80" s="598">
        <f t="shared" si="78"/>
        <v>0</v>
      </c>
      <c r="BG80" s="586">
        <f t="shared" si="61"/>
        <v>0</v>
      </c>
      <c r="BH80" s="599"/>
      <c r="BI80" s="600">
        <f t="shared" si="79"/>
        <v>0</v>
      </c>
      <c r="BJ80" s="601">
        <f t="shared" si="62"/>
        <v>0</v>
      </c>
      <c r="BK80" s="587">
        <f t="shared" si="63"/>
        <v>0</v>
      </c>
      <c r="BL80" s="602"/>
      <c r="BM80" s="590">
        <f t="shared" si="64"/>
        <v>0</v>
      </c>
      <c r="BN80" s="603"/>
      <c r="BO80" s="598">
        <f t="shared" si="80"/>
        <v>0</v>
      </c>
      <c r="BP80" s="590">
        <f t="shared" si="65"/>
        <v>0</v>
      </c>
      <c r="BQ80" s="591">
        <f t="shared" si="66"/>
        <v>731842</v>
      </c>
      <c r="BR80" s="592">
        <f t="shared" si="81"/>
        <v>731842</v>
      </c>
      <c r="BS80" s="604">
        <f t="shared" si="82"/>
        <v>1097763</v>
      </c>
    </row>
    <row r="81" spans="1:71" x14ac:dyDescent="0.25">
      <c r="A81" s="1054"/>
      <c r="B81" s="339">
        <v>78</v>
      </c>
      <c r="C81" s="228" t="s">
        <v>200</v>
      </c>
      <c r="D81" s="213" t="s">
        <v>201</v>
      </c>
      <c r="E81" s="213" t="s">
        <v>202</v>
      </c>
      <c r="F81" s="217" t="s">
        <v>38</v>
      </c>
      <c r="G81" s="340"/>
      <c r="H81" s="341"/>
      <c r="I81" s="342">
        <v>1</v>
      </c>
      <c r="J81" s="343">
        <f t="shared" si="83"/>
        <v>1</v>
      </c>
      <c r="K81" s="344"/>
      <c r="L81" s="342"/>
      <c r="M81" s="345">
        <f t="shared" si="67"/>
        <v>0</v>
      </c>
      <c r="N81" s="346"/>
      <c r="O81" s="347">
        <v>1</v>
      </c>
      <c r="P81" s="347">
        <f>SUM(N81:O81)</f>
        <v>1</v>
      </c>
      <c r="Q81" s="348">
        <f t="shared" si="68"/>
        <v>1</v>
      </c>
      <c r="R81" s="346"/>
      <c r="S81" s="347"/>
      <c r="T81" s="349"/>
      <c r="U81" s="350">
        <f t="shared" si="69"/>
        <v>0</v>
      </c>
      <c r="V81" s="351"/>
      <c r="W81" s="352"/>
      <c r="X81" s="353">
        <f t="shared" si="70"/>
        <v>0</v>
      </c>
      <c r="Y81" s="346"/>
      <c r="Z81" s="354"/>
      <c r="AA81" s="355">
        <f t="shared" si="71"/>
        <v>0</v>
      </c>
      <c r="AB81" s="340"/>
      <c r="AC81" s="341"/>
      <c r="AD81" s="356"/>
      <c r="AE81" s="344"/>
      <c r="AF81" s="356"/>
      <c r="AG81" s="353">
        <f t="shared" si="72"/>
        <v>0</v>
      </c>
      <c r="AH81" s="344"/>
      <c r="AI81" s="357"/>
      <c r="AJ81" s="345">
        <f t="shared" si="73"/>
        <v>0</v>
      </c>
      <c r="AK81" s="585">
        <f t="shared" si="74"/>
        <v>2</v>
      </c>
      <c r="AL81" s="362">
        <v>151351</v>
      </c>
      <c r="AM81" s="361">
        <f t="shared" si="49"/>
        <v>302702</v>
      </c>
      <c r="AN81" s="1009"/>
      <c r="AO81" s="586">
        <f t="shared" si="50"/>
        <v>0</v>
      </c>
      <c r="AP81" s="587">
        <f t="shared" si="51"/>
        <v>0</v>
      </c>
      <c r="AQ81" s="588">
        <f t="shared" si="52"/>
        <v>151351</v>
      </c>
      <c r="AR81" s="589">
        <f t="shared" si="86"/>
        <v>151351</v>
      </c>
      <c r="AS81" s="590">
        <f t="shared" si="53"/>
        <v>0</v>
      </c>
      <c r="AT81" s="591">
        <f t="shared" si="54"/>
        <v>0</v>
      </c>
      <c r="AU81" s="592">
        <f t="shared" si="75"/>
        <v>0</v>
      </c>
      <c r="AV81" s="586">
        <f t="shared" si="55"/>
        <v>0</v>
      </c>
      <c r="AW81" s="587">
        <f t="shared" si="56"/>
        <v>151351</v>
      </c>
      <c r="AX81" s="593">
        <f>SUM(AV81:AW81)</f>
        <v>151351</v>
      </c>
      <c r="AY81" s="594">
        <f t="shared" si="76"/>
        <v>151351</v>
      </c>
      <c r="AZ81" s="586">
        <f t="shared" si="57"/>
        <v>0</v>
      </c>
      <c r="BA81" s="587">
        <f t="shared" si="58"/>
        <v>0</v>
      </c>
      <c r="BB81" s="593"/>
      <c r="BC81" s="595">
        <f t="shared" si="77"/>
        <v>0</v>
      </c>
      <c r="BD81" s="596">
        <f t="shared" si="59"/>
        <v>0</v>
      </c>
      <c r="BE81" s="597">
        <f t="shared" si="60"/>
        <v>0</v>
      </c>
      <c r="BF81" s="598">
        <f t="shared" si="78"/>
        <v>0</v>
      </c>
      <c r="BG81" s="586">
        <f t="shared" si="61"/>
        <v>0</v>
      </c>
      <c r="BH81" s="599"/>
      <c r="BI81" s="600">
        <f t="shared" si="79"/>
        <v>0</v>
      </c>
      <c r="BJ81" s="601">
        <f t="shared" si="62"/>
        <v>0</v>
      </c>
      <c r="BK81" s="587">
        <f t="shared" si="63"/>
        <v>0</v>
      </c>
      <c r="BL81" s="602"/>
      <c r="BM81" s="590">
        <f t="shared" si="64"/>
        <v>0</v>
      </c>
      <c r="BN81" s="603"/>
      <c r="BO81" s="598">
        <f t="shared" si="80"/>
        <v>0</v>
      </c>
      <c r="BP81" s="590">
        <f t="shared" si="65"/>
        <v>0</v>
      </c>
      <c r="BQ81" s="591">
        <f t="shared" si="66"/>
        <v>0</v>
      </c>
      <c r="BR81" s="592">
        <f t="shared" si="81"/>
        <v>0</v>
      </c>
      <c r="BS81" s="604">
        <f t="shared" si="82"/>
        <v>302702</v>
      </c>
    </row>
    <row r="82" spans="1:71" x14ac:dyDescent="0.25">
      <c r="A82" s="1054"/>
      <c r="B82" s="363">
        <v>79</v>
      </c>
      <c r="C82" s="228" t="s">
        <v>203</v>
      </c>
      <c r="D82" s="213" t="s">
        <v>204</v>
      </c>
      <c r="E82" s="213" t="s">
        <v>81</v>
      </c>
      <c r="F82" s="217" t="s">
        <v>38</v>
      </c>
      <c r="G82" s="340"/>
      <c r="H82" s="341"/>
      <c r="I82" s="342">
        <v>1</v>
      </c>
      <c r="J82" s="343">
        <f t="shared" si="83"/>
        <v>1</v>
      </c>
      <c r="K82" s="344"/>
      <c r="L82" s="342"/>
      <c r="M82" s="345">
        <f t="shared" si="67"/>
        <v>0</v>
      </c>
      <c r="N82" s="346"/>
      <c r="O82" s="347">
        <v>1</v>
      </c>
      <c r="P82" s="347">
        <f>SUM(N82:O82)</f>
        <v>1</v>
      </c>
      <c r="Q82" s="348">
        <f t="shared" si="68"/>
        <v>1</v>
      </c>
      <c r="R82" s="346"/>
      <c r="S82" s="347">
        <v>1</v>
      </c>
      <c r="T82" s="349">
        <f>SUM(R82:S82)</f>
        <v>1</v>
      </c>
      <c r="U82" s="350">
        <f t="shared" si="69"/>
        <v>1</v>
      </c>
      <c r="V82" s="351"/>
      <c r="W82" s="352"/>
      <c r="X82" s="353">
        <f t="shared" si="70"/>
        <v>0</v>
      </c>
      <c r="Y82" s="346"/>
      <c r="Z82" s="354"/>
      <c r="AA82" s="355">
        <f t="shared" si="71"/>
        <v>0</v>
      </c>
      <c r="AB82" s="340"/>
      <c r="AC82" s="341"/>
      <c r="AD82" s="356"/>
      <c r="AE82" s="344"/>
      <c r="AF82" s="356"/>
      <c r="AG82" s="353">
        <f t="shared" si="72"/>
        <v>0</v>
      </c>
      <c r="AH82" s="344"/>
      <c r="AI82" s="357">
        <v>1</v>
      </c>
      <c r="AJ82" s="345">
        <f t="shared" si="73"/>
        <v>1</v>
      </c>
      <c r="AK82" s="585">
        <f t="shared" si="74"/>
        <v>4</v>
      </c>
      <c r="AL82" s="362">
        <v>295490</v>
      </c>
      <c r="AM82" s="361">
        <f t="shared" si="49"/>
        <v>1181960</v>
      </c>
      <c r="AN82" s="1009"/>
      <c r="AO82" s="586">
        <f t="shared" si="50"/>
        <v>0</v>
      </c>
      <c r="AP82" s="587">
        <f t="shared" si="51"/>
        <v>0</v>
      </c>
      <c r="AQ82" s="588">
        <f t="shared" si="52"/>
        <v>295490</v>
      </c>
      <c r="AR82" s="589">
        <f t="shared" si="86"/>
        <v>295490</v>
      </c>
      <c r="AS82" s="590">
        <f t="shared" si="53"/>
        <v>0</v>
      </c>
      <c r="AT82" s="591">
        <f t="shared" si="54"/>
        <v>0</v>
      </c>
      <c r="AU82" s="592">
        <f t="shared" si="75"/>
        <v>0</v>
      </c>
      <c r="AV82" s="586">
        <f t="shared" si="55"/>
        <v>0</v>
      </c>
      <c r="AW82" s="587">
        <f t="shared" si="56"/>
        <v>295490</v>
      </c>
      <c r="AX82" s="593">
        <f>SUM(AV82:AW82)</f>
        <v>295490</v>
      </c>
      <c r="AY82" s="594">
        <f t="shared" si="76"/>
        <v>295490</v>
      </c>
      <c r="AZ82" s="586">
        <f t="shared" si="57"/>
        <v>0</v>
      </c>
      <c r="BA82" s="587">
        <f t="shared" si="58"/>
        <v>295490</v>
      </c>
      <c r="BB82" s="593">
        <f>SUM(AZ82:BA82)</f>
        <v>295490</v>
      </c>
      <c r="BC82" s="595">
        <f t="shared" si="77"/>
        <v>295490</v>
      </c>
      <c r="BD82" s="596">
        <f t="shared" si="59"/>
        <v>0</v>
      </c>
      <c r="BE82" s="597">
        <f t="shared" si="60"/>
        <v>0</v>
      </c>
      <c r="BF82" s="598">
        <f t="shared" si="78"/>
        <v>0</v>
      </c>
      <c r="BG82" s="586">
        <f t="shared" si="61"/>
        <v>0</v>
      </c>
      <c r="BH82" s="599"/>
      <c r="BI82" s="600">
        <f t="shared" si="79"/>
        <v>0</v>
      </c>
      <c r="BJ82" s="601">
        <f t="shared" si="62"/>
        <v>0</v>
      </c>
      <c r="BK82" s="587">
        <f t="shared" si="63"/>
        <v>0</v>
      </c>
      <c r="BL82" s="602"/>
      <c r="BM82" s="590">
        <f t="shared" si="64"/>
        <v>0</v>
      </c>
      <c r="BN82" s="603"/>
      <c r="BO82" s="598">
        <f t="shared" si="80"/>
        <v>0</v>
      </c>
      <c r="BP82" s="590">
        <f t="shared" si="65"/>
        <v>0</v>
      </c>
      <c r="BQ82" s="591">
        <f t="shared" si="66"/>
        <v>295490</v>
      </c>
      <c r="BR82" s="592">
        <f t="shared" si="81"/>
        <v>295490</v>
      </c>
      <c r="BS82" s="604">
        <f t="shared" si="82"/>
        <v>1181960</v>
      </c>
    </row>
    <row r="83" spans="1:71" ht="24" x14ac:dyDescent="0.25">
      <c r="A83" s="1054"/>
      <c r="B83" s="339">
        <v>80</v>
      </c>
      <c r="C83" s="228" t="s">
        <v>205</v>
      </c>
      <c r="D83" s="213" t="s">
        <v>206</v>
      </c>
      <c r="E83" s="213" t="s">
        <v>29</v>
      </c>
      <c r="F83" s="217" t="s">
        <v>30</v>
      </c>
      <c r="G83" s="340"/>
      <c r="H83" s="341"/>
      <c r="I83" s="342"/>
      <c r="J83" s="343">
        <f t="shared" si="83"/>
        <v>0</v>
      </c>
      <c r="K83" s="344"/>
      <c r="L83" s="342">
        <v>2</v>
      </c>
      <c r="M83" s="345">
        <f t="shared" si="67"/>
        <v>2</v>
      </c>
      <c r="N83" s="346"/>
      <c r="O83" s="347">
        <v>1</v>
      </c>
      <c r="P83" s="347">
        <f>SUM(N83:O83)</f>
        <v>1</v>
      </c>
      <c r="Q83" s="348">
        <f t="shared" si="68"/>
        <v>1</v>
      </c>
      <c r="R83" s="346"/>
      <c r="S83" s="347">
        <v>3</v>
      </c>
      <c r="T83" s="349">
        <f>SUM(R83:S83)</f>
        <v>3</v>
      </c>
      <c r="U83" s="350">
        <f t="shared" si="69"/>
        <v>3</v>
      </c>
      <c r="V83" s="351"/>
      <c r="W83" s="352"/>
      <c r="X83" s="353">
        <f t="shared" si="70"/>
        <v>0</v>
      </c>
      <c r="Y83" s="346"/>
      <c r="Z83" s="354"/>
      <c r="AA83" s="355">
        <f t="shared" si="71"/>
        <v>0</v>
      </c>
      <c r="AB83" s="340"/>
      <c r="AC83" s="341"/>
      <c r="AD83" s="356"/>
      <c r="AE83" s="344"/>
      <c r="AF83" s="356"/>
      <c r="AG83" s="353">
        <f t="shared" si="72"/>
        <v>0</v>
      </c>
      <c r="AH83" s="344"/>
      <c r="AI83" s="357">
        <v>5</v>
      </c>
      <c r="AJ83" s="345">
        <f t="shared" si="73"/>
        <v>5</v>
      </c>
      <c r="AK83" s="585">
        <f t="shared" si="74"/>
        <v>11</v>
      </c>
      <c r="AL83" s="360">
        <v>680168</v>
      </c>
      <c r="AM83" s="361">
        <f t="shared" si="49"/>
        <v>7481848</v>
      </c>
      <c r="AN83" s="1009"/>
      <c r="AO83" s="586">
        <f t="shared" si="50"/>
        <v>0</v>
      </c>
      <c r="AP83" s="587">
        <f t="shared" si="51"/>
        <v>0</v>
      </c>
      <c r="AQ83" s="588">
        <f t="shared" si="52"/>
        <v>0</v>
      </c>
      <c r="AR83" s="589">
        <f t="shared" si="86"/>
        <v>0</v>
      </c>
      <c r="AS83" s="590">
        <f t="shared" si="53"/>
        <v>0</v>
      </c>
      <c r="AT83" s="591">
        <f t="shared" si="54"/>
        <v>1360336</v>
      </c>
      <c r="AU83" s="592">
        <f t="shared" si="75"/>
        <v>1360336</v>
      </c>
      <c r="AV83" s="586">
        <f t="shared" si="55"/>
        <v>0</v>
      </c>
      <c r="AW83" s="587">
        <f t="shared" si="56"/>
        <v>680168</v>
      </c>
      <c r="AX83" s="593">
        <f>SUM(AV83:AW83)</f>
        <v>680168</v>
      </c>
      <c r="AY83" s="594">
        <f t="shared" si="76"/>
        <v>680168</v>
      </c>
      <c r="AZ83" s="586">
        <f t="shared" si="57"/>
        <v>0</v>
      </c>
      <c r="BA83" s="587">
        <f t="shared" si="58"/>
        <v>2040504</v>
      </c>
      <c r="BB83" s="593">
        <f>SUM(AZ83:BA83)</f>
        <v>2040504</v>
      </c>
      <c r="BC83" s="595">
        <f t="shared" si="77"/>
        <v>2040504</v>
      </c>
      <c r="BD83" s="596">
        <f t="shared" si="59"/>
        <v>0</v>
      </c>
      <c r="BE83" s="597">
        <f t="shared" si="60"/>
        <v>0</v>
      </c>
      <c r="BF83" s="598">
        <f t="shared" si="78"/>
        <v>0</v>
      </c>
      <c r="BG83" s="586">
        <f t="shared" si="61"/>
        <v>0</v>
      </c>
      <c r="BH83" s="599"/>
      <c r="BI83" s="600">
        <f t="shared" si="79"/>
        <v>0</v>
      </c>
      <c r="BJ83" s="601">
        <f t="shared" si="62"/>
        <v>0</v>
      </c>
      <c r="BK83" s="587">
        <f t="shared" si="63"/>
        <v>0</v>
      </c>
      <c r="BL83" s="602"/>
      <c r="BM83" s="590">
        <f t="shared" si="64"/>
        <v>0</v>
      </c>
      <c r="BN83" s="603"/>
      <c r="BO83" s="598">
        <f t="shared" si="80"/>
        <v>0</v>
      </c>
      <c r="BP83" s="590">
        <f t="shared" si="65"/>
        <v>0</v>
      </c>
      <c r="BQ83" s="591">
        <f t="shared" si="66"/>
        <v>3400840</v>
      </c>
      <c r="BR83" s="592">
        <f t="shared" si="81"/>
        <v>3400840</v>
      </c>
      <c r="BS83" s="604">
        <f t="shared" si="82"/>
        <v>7481848</v>
      </c>
    </row>
    <row r="84" spans="1:71" ht="24" x14ac:dyDescent="0.25">
      <c r="A84" s="1054"/>
      <c r="B84" s="339">
        <v>81</v>
      </c>
      <c r="C84" s="228" t="s">
        <v>207</v>
      </c>
      <c r="D84" s="213" t="s">
        <v>208</v>
      </c>
      <c r="E84" s="213" t="s">
        <v>29</v>
      </c>
      <c r="F84" s="217" t="s">
        <v>30</v>
      </c>
      <c r="G84" s="340"/>
      <c r="H84" s="341"/>
      <c r="I84" s="342"/>
      <c r="J84" s="343">
        <f t="shared" si="83"/>
        <v>0</v>
      </c>
      <c r="K84" s="344"/>
      <c r="L84" s="342"/>
      <c r="M84" s="345">
        <f t="shared" si="67"/>
        <v>0</v>
      </c>
      <c r="N84" s="346"/>
      <c r="O84" s="347">
        <v>1</v>
      </c>
      <c r="P84" s="347">
        <f>SUM(N84:O84)</f>
        <v>1</v>
      </c>
      <c r="Q84" s="348">
        <f t="shared" si="68"/>
        <v>1</v>
      </c>
      <c r="R84" s="346"/>
      <c r="S84" s="347">
        <v>3</v>
      </c>
      <c r="T84" s="349">
        <f>SUM(R84:S84)</f>
        <v>3</v>
      </c>
      <c r="U84" s="350">
        <f t="shared" si="69"/>
        <v>3</v>
      </c>
      <c r="V84" s="351"/>
      <c r="W84" s="352"/>
      <c r="X84" s="353">
        <f t="shared" si="70"/>
        <v>0</v>
      </c>
      <c r="Y84" s="346"/>
      <c r="Z84" s="354"/>
      <c r="AA84" s="355">
        <f t="shared" si="71"/>
        <v>0</v>
      </c>
      <c r="AB84" s="340"/>
      <c r="AC84" s="341"/>
      <c r="AD84" s="356"/>
      <c r="AE84" s="344"/>
      <c r="AF84" s="356"/>
      <c r="AG84" s="353">
        <f t="shared" si="72"/>
        <v>0</v>
      </c>
      <c r="AH84" s="344"/>
      <c r="AI84" s="357"/>
      <c r="AJ84" s="345">
        <f t="shared" si="73"/>
        <v>0</v>
      </c>
      <c r="AK84" s="585">
        <f t="shared" si="74"/>
        <v>4</v>
      </c>
      <c r="AL84" s="360">
        <v>1630259</v>
      </c>
      <c r="AM84" s="361">
        <f t="shared" si="49"/>
        <v>6521036</v>
      </c>
      <c r="AN84" s="1009"/>
      <c r="AO84" s="586">
        <f t="shared" si="50"/>
        <v>0</v>
      </c>
      <c r="AP84" s="587">
        <f t="shared" si="51"/>
        <v>0</v>
      </c>
      <c r="AQ84" s="588">
        <f t="shared" si="52"/>
        <v>0</v>
      </c>
      <c r="AR84" s="589">
        <f t="shared" si="86"/>
        <v>0</v>
      </c>
      <c r="AS84" s="590">
        <f t="shared" si="53"/>
        <v>0</v>
      </c>
      <c r="AT84" s="591">
        <f t="shared" si="54"/>
        <v>0</v>
      </c>
      <c r="AU84" s="592">
        <f t="shared" si="75"/>
        <v>0</v>
      </c>
      <c r="AV84" s="586">
        <f t="shared" si="55"/>
        <v>0</v>
      </c>
      <c r="AW84" s="587">
        <f t="shared" si="56"/>
        <v>1630259</v>
      </c>
      <c r="AX84" s="593">
        <f>SUM(AV84:AW84)</f>
        <v>1630259</v>
      </c>
      <c r="AY84" s="594">
        <f t="shared" si="76"/>
        <v>1630259</v>
      </c>
      <c r="AZ84" s="586">
        <f t="shared" si="57"/>
        <v>0</v>
      </c>
      <c r="BA84" s="587">
        <f t="shared" si="58"/>
        <v>4890777</v>
      </c>
      <c r="BB84" s="593">
        <f>SUM(AZ84:BA84)</f>
        <v>4890777</v>
      </c>
      <c r="BC84" s="595">
        <f t="shared" si="77"/>
        <v>4890777</v>
      </c>
      <c r="BD84" s="596">
        <f t="shared" si="59"/>
        <v>0</v>
      </c>
      <c r="BE84" s="597">
        <f t="shared" si="60"/>
        <v>0</v>
      </c>
      <c r="BF84" s="598">
        <f t="shared" si="78"/>
        <v>0</v>
      </c>
      <c r="BG84" s="586">
        <f t="shared" si="61"/>
        <v>0</v>
      </c>
      <c r="BH84" s="599"/>
      <c r="BI84" s="600">
        <f t="shared" si="79"/>
        <v>0</v>
      </c>
      <c r="BJ84" s="601">
        <f t="shared" si="62"/>
        <v>0</v>
      </c>
      <c r="BK84" s="587">
        <f t="shared" si="63"/>
        <v>0</v>
      </c>
      <c r="BL84" s="602"/>
      <c r="BM84" s="590">
        <f t="shared" si="64"/>
        <v>0</v>
      </c>
      <c r="BN84" s="603"/>
      <c r="BO84" s="598">
        <f t="shared" si="80"/>
        <v>0</v>
      </c>
      <c r="BP84" s="590">
        <f t="shared" si="65"/>
        <v>0</v>
      </c>
      <c r="BQ84" s="591">
        <f t="shared" si="66"/>
        <v>0</v>
      </c>
      <c r="BR84" s="592">
        <f t="shared" si="81"/>
        <v>0</v>
      </c>
      <c r="BS84" s="604">
        <f t="shared" si="82"/>
        <v>6521036</v>
      </c>
    </row>
    <row r="85" spans="1:71" ht="36" x14ac:dyDescent="0.25">
      <c r="A85" s="1054"/>
      <c r="B85" s="363">
        <v>82</v>
      </c>
      <c r="C85" s="228" t="s">
        <v>209</v>
      </c>
      <c r="D85" s="213" t="s">
        <v>210</v>
      </c>
      <c r="E85" s="213" t="s">
        <v>81</v>
      </c>
      <c r="F85" s="217" t="s">
        <v>38</v>
      </c>
      <c r="G85" s="340"/>
      <c r="H85" s="341"/>
      <c r="I85" s="342">
        <v>1</v>
      </c>
      <c r="J85" s="343">
        <f t="shared" si="83"/>
        <v>1</v>
      </c>
      <c r="K85" s="344"/>
      <c r="L85" s="342"/>
      <c r="M85" s="345">
        <f t="shared" si="67"/>
        <v>0</v>
      </c>
      <c r="N85" s="346"/>
      <c r="O85" s="347"/>
      <c r="P85" s="347"/>
      <c r="Q85" s="348">
        <f t="shared" si="68"/>
        <v>0</v>
      </c>
      <c r="R85" s="346"/>
      <c r="S85" s="347">
        <v>1</v>
      </c>
      <c r="T85" s="349">
        <f>SUM(R85:S85)</f>
        <v>1</v>
      </c>
      <c r="U85" s="350">
        <f t="shared" si="69"/>
        <v>1</v>
      </c>
      <c r="V85" s="351"/>
      <c r="W85" s="352"/>
      <c r="X85" s="353">
        <f t="shared" si="70"/>
        <v>0</v>
      </c>
      <c r="Y85" s="346"/>
      <c r="Z85" s="354"/>
      <c r="AA85" s="355">
        <f t="shared" si="71"/>
        <v>0</v>
      </c>
      <c r="AB85" s="340"/>
      <c r="AC85" s="341"/>
      <c r="AD85" s="356"/>
      <c r="AE85" s="344"/>
      <c r="AF85" s="356"/>
      <c r="AG85" s="353">
        <f t="shared" si="72"/>
        <v>0</v>
      </c>
      <c r="AH85" s="344"/>
      <c r="AI85" s="357"/>
      <c r="AJ85" s="345">
        <f t="shared" si="73"/>
        <v>0</v>
      </c>
      <c r="AK85" s="585">
        <f t="shared" si="74"/>
        <v>2</v>
      </c>
      <c r="AL85" s="362">
        <v>354150</v>
      </c>
      <c r="AM85" s="361">
        <f t="shared" si="49"/>
        <v>708300</v>
      </c>
      <c r="AN85" s="1009"/>
      <c r="AO85" s="586">
        <f t="shared" si="50"/>
        <v>0</v>
      </c>
      <c r="AP85" s="587">
        <f t="shared" si="51"/>
        <v>0</v>
      </c>
      <c r="AQ85" s="588">
        <f t="shared" si="52"/>
        <v>354150</v>
      </c>
      <c r="AR85" s="589">
        <f t="shared" si="86"/>
        <v>354150</v>
      </c>
      <c r="AS85" s="590">
        <f t="shared" si="53"/>
        <v>0</v>
      </c>
      <c r="AT85" s="591">
        <f t="shared" si="54"/>
        <v>0</v>
      </c>
      <c r="AU85" s="592">
        <f t="shared" si="75"/>
        <v>0</v>
      </c>
      <c r="AV85" s="586">
        <f t="shared" si="55"/>
        <v>0</v>
      </c>
      <c r="AW85" s="587">
        <f t="shared" si="56"/>
        <v>0</v>
      </c>
      <c r="AX85" s="593"/>
      <c r="AY85" s="594">
        <f t="shared" si="76"/>
        <v>0</v>
      </c>
      <c r="AZ85" s="586">
        <f t="shared" si="57"/>
        <v>0</v>
      </c>
      <c r="BA85" s="587">
        <f t="shared" si="58"/>
        <v>354150</v>
      </c>
      <c r="BB85" s="593">
        <f>SUM(AZ85:BA85)</f>
        <v>354150</v>
      </c>
      <c r="BC85" s="595">
        <f t="shared" si="77"/>
        <v>354150</v>
      </c>
      <c r="BD85" s="596">
        <f t="shared" si="59"/>
        <v>0</v>
      </c>
      <c r="BE85" s="597">
        <f t="shared" si="60"/>
        <v>0</v>
      </c>
      <c r="BF85" s="598">
        <f t="shared" si="78"/>
        <v>0</v>
      </c>
      <c r="BG85" s="586">
        <f t="shared" si="61"/>
        <v>0</v>
      </c>
      <c r="BH85" s="599"/>
      <c r="BI85" s="600">
        <f t="shared" si="79"/>
        <v>0</v>
      </c>
      <c r="BJ85" s="601">
        <f t="shared" si="62"/>
        <v>0</v>
      </c>
      <c r="BK85" s="587">
        <f t="shared" si="63"/>
        <v>0</v>
      </c>
      <c r="BL85" s="602"/>
      <c r="BM85" s="590">
        <f t="shared" si="64"/>
        <v>0</v>
      </c>
      <c r="BN85" s="603"/>
      <c r="BO85" s="598">
        <f t="shared" si="80"/>
        <v>0</v>
      </c>
      <c r="BP85" s="590">
        <f t="shared" si="65"/>
        <v>0</v>
      </c>
      <c r="BQ85" s="591">
        <f t="shared" si="66"/>
        <v>0</v>
      </c>
      <c r="BR85" s="592">
        <f t="shared" si="81"/>
        <v>0</v>
      </c>
      <c r="BS85" s="604">
        <f t="shared" si="82"/>
        <v>708300</v>
      </c>
    </row>
    <row r="86" spans="1:71" x14ac:dyDescent="0.25">
      <c r="A86" s="1054"/>
      <c r="B86" s="339">
        <v>83</v>
      </c>
      <c r="C86" s="228" t="s">
        <v>211</v>
      </c>
      <c r="D86" s="213" t="s">
        <v>212</v>
      </c>
      <c r="E86" s="213" t="s">
        <v>213</v>
      </c>
      <c r="F86" s="217" t="s">
        <v>38</v>
      </c>
      <c r="G86" s="340"/>
      <c r="H86" s="341"/>
      <c r="I86" s="342">
        <v>1</v>
      </c>
      <c r="J86" s="343">
        <f t="shared" si="83"/>
        <v>1</v>
      </c>
      <c r="K86" s="344"/>
      <c r="L86" s="342"/>
      <c r="M86" s="345">
        <f t="shared" si="67"/>
        <v>0</v>
      </c>
      <c r="N86" s="346"/>
      <c r="O86" s="347"/>
      <c r="P86" s="347"/>
      <c r="Q86" s="348">
        <f t="shared" si="68"/>
        <v>0</v>
      </c>
      <c r="R86" s="346">
        <v>1</v>
      </c>
      <c r="S86" s="347">
        <v>1</v>
      </c>
      <c r="T86" s="349">
        <f>SUM(R86:S86)</f>
        <v>2</v>
      </c>
      <c r="U86" s="350">
        <f t="shared" si="69"/>
        <v>2</v>
      </c>
      <c r="V86" s="351"/>
      <c r="W86" s="352"/>
      <c r="X86" s="353">
        <f t="shared" si="70"/>
        <v>0</v>
      </c>
      <c r="Y86" s="346"/>
      <c r="Z86" s="354"/>
      <c r="AA86" s="355">
        <f t="shared" si="71"/>
        <v>0</v>
      </c>
      <c r="AB86" s="340">
        <v>1</v>
      </c>
      <c r="AC86" s="341"/>
      <c r="AD86" s="356">
        <f t="shared" si="84"/>
        <v>1</v>
      </c>
      <c r="AE86" s="344"/>
      <c r="AF86" s="356"/>
      <c r="AG86" s="353">
        <f t="shared" si="72"/>
        <v>1</v>
      </c>
      <c r="AH86" s="344"/>
      <c r="AI86" s="357"/>
      <c r="AJ86" s="345">
        <f t="shared" si="73"/>
        <v>0</v>
      </c>
      <c r="AK86" s="585">
        <f t="shared" si="74"/>
        <v>4</v>
      </c>
      <c r="AL86" s="362">
        <v>587434</v>
      </c>
      <c r="AM86" s="361">
        <f t="shared" si="49"/>
        <v>2349736</v>
      </c>
      <c r="AN86" s="1009"/>
      <c r="AO86" s="586">
        <f t="shared" si="50"/>
        <v>0</v>
      </c>
      <c r="AP86" s="587">
        <f t="shared" si="51"/>
        <v>0</v>
      </c>
      <c r="AQ86" s="588">
        <f t="shared" si="52"/>
        <v>587434</v>
      </c>
      <c r="AR86" s="589">
        <f t="shared" si="86"/>
        <v>587434</v>
      </c>
      <c r="AS86" s="590">
        <f t="shared" si="53"/>
        <v>0</v>
      </c>
      <c r="AT86" s="591">
        <f t="shared" si="54"/>
        <v>0</v>
      </c>
      <c r="AU86" s="592">
        <f t="shared" si="75"/>
        <v>0</v>
      </c>
      <c r="AV86" s="586">
        <f t="shared" si="55"/>
        <v>0</v>
      </c>
      <c r="AW86" s="587">
        <f t="shared" si="56"/>
        <v>0</v>
      </c>
      <c r="AX86" s="593"/>
      <c r="AY86" s="594">
        <f t="shared" si="76"/>
        <v>0</v>
      </c>
      <c r="AZ86" s="586">
        <f t="shared" si="57"/>
        <v>587434</v>
      </c>
      <c r="BA86" s="587">
        <f t="shared" si="58"/>
        <v>587434</v>
      </c>
      <c r="BB86" s="593">
        <f>SUM(AZ86:BA86)</f>
        <v>1174868</v>
      </c>
      <c r="BC86" s="595">
        <f t="shared" si="77"/>
        <v>1174868</v>
      </c>
      <c r="BD86" s="596">
        <f t="shared" si="59"/>
        <v>0</v>
      </c>
      <c r="BE86" s="597">
        <f t="shared" si="60"/>
        <v>0</v>
      </c>
      <c r="BF86" s="598">
        <f t="shared" si="78"/>
        <v>0</v>
      </c>
      <c r="BG86" s="586">
        <f t="shared" si="61"/>
        <v>0</v>
      </c>
      <c r="BH86" s="599"/>
      <c r="BI86" s="600">
        <f t="shared" si="79"/>
        <v>0</v>
      </c>
      <c r="BJ86" s="601">
        <f t="shared" si="62"/>
        <v>587434</v>
      </c>
      <c r="BK86" s="587">
        <f t="shared" si="63"/>
        <v>0</v>
      </c>
      <c r="BL86" s="602">
        <f t="shared" ref="BL86" si="93">SUM(BJ86:BK86)</f>
        <v>587434</v>
      </c>
      <c r="BM86" s="590">
        <f t="shared" si="64"/>
        <v>0</v>
      </c>
      <c r="BN86" s="603"/>
      <c r="BO86" s="598">
        <f t="shared" si="80"/>
        <v>587434</v>
      </c>
      <c r="BP86" s="590">
        <f t="shared" si="65"/>
        <v>0</v>
      </c>
      <c r="BQ86" s="591">
        <f t="shared" si="66"/>
        <v>0</v>
      </c>
      <c r="BR86" s="592">
        <f t="shared" si="81"/>
        <v>0</v>
      </c>
      <c r="BS86" s="604">
        <f t="shared" si="82"/>
        <v>2349736</v>
      </c>
    </row>
    <row r="87" spans="1:71" ht="24" x14ac:dyDescent="0.25">
      <c r="A87" s="1054"/>
      <c r="B87" s="339">
        <v>84</v>
      </c>
      <c r="C87" s="228" t="s">
        <v>214</v>
      </c>
      <c r="D87" s="213" t="s">
        <v>215</v>
      </c>
      <c r="E87" s="213" t="s">
        <v>216</v>
      </c>
      <c r="F87" s="217" t="s">
        <v>38</v>
      </c>
      <c r="G87" s="340"/>
      <c r="H87" s="341"/>
      <c r="I87" s="342">
        <v>1</v>
      </c>
      <c r="J87" s="343">
        <f t="shared" si="83"/>
        <v>1</v>
      </c>
      <c r="K87" s="344"/>
      <c r="L87" s="342"/>
      <c r="M87" s="345">
        <f t="shared" si="67"/>
        <v>0</v>
      </c>
      <c r="N87" s="346"/>
      <c r="O87" s="347"/>
      <c r="P87" s="347"/>
      <c r="Q87" s="348">
        <f t="shared" si="68"/>
        <v>0</v>
      </c>
      <c r="R87" s="346"/>
      <c r="S87" s="347"/>
      <c r="T87" s="349"/>
      <c r="U87" s="350">
        <f t="shared" si="69"/>
        <v>0</v>
      </c>
      <c r="V87" s="351"/>
      <c r="W87" s="352"/>
      <c r="X87" s="353">
        <f t="shared" si="70"/>
        <v>0</v>
      </c>
      <c r="Y87" s="346"/>
      <c r="Z87" s="354"/>
      <c r="AA87" s="355">
        <f t="shared" si="71"/>
        <v>0</v>
      </c>
      <c r="AB87" s="340"/>
      <c r="AC87" s="341"/>
      <c r="AD87" s="356"/>
      <c r="AE87" s="344"/>
      <c r="AF87" s="356"/>
      <c r="AG87" s="353">
        <f t="shared" si="72"/>
        <v>0</v>
      </c>
      <c r="AH87" s="344"/>
      <c r="AI87" s="357"/>
      <c r="AJ87" s="345">
        <f t="shared" si="73"/>
        <v>0</v>
      </c>
      <c r="AK87" s="585">
        <f t="shared" si="74"/>
        <v>1</v>
      </c>
      <c r="AL87" s="362">
        <v>643534</v>
      </c>
      <c r="AM87" s="361">
        <f t="shared" si="49"/>
        <v>643534</v>
      </c>
      <c r="AN87" s="1009"/>
      <c r="AO87" s="586">
        <f t="shared" si="50"/>
        <v>0</v>
      </c>
      <c r="AP87" s="587">
        <f t="shared" si="51"/>
        <v>0</v>
      </c>
      <c r="AQ87" s="588">
        <f t="shared" si="52"/>
        <v>643534</v>
      </c>
      <c r="AR87" s="589">
        <f t="shared" si="86"/>
        <v>643534</v>
      </c>
      <c r="AS87" s="590">
        <f t="shared" si="53"/>
        <v>0</v>
      </c>
      <c r="AT87" s="591">
        <f t="shared" si="54"/>
        <v>0</v>
      </c>
      <c r="AU87" s="592">
        <f t="shared" si="75"/>
        <v>0</v>
      </c>
      <c r="AV87" s="586">
        <f t="shared" si="55"/>
        <v>0</v>
      </c>
      <c r="AW87" s="587">
        <f t="shared" si="56"/>
        <v>0</v>
      </c>
      <c r="AX87" s="593"/>
      <c r="AY87" s="594">
        <f t="shared" si="76"/>
        <v>0</v>
      </c>
      <c r="AZ87" s="586">
        <f t="shared" si="57"/>
        <v>0</v>
      </c>
      <c r="BA87" s="587">
        <f t="shared" si="58"/>
        <v>0</v>
      </c>
      <c r="BB87" s="593"/>
      <c r="BC87" s="595">
        <f t="shared" si="77"/>
        <v>0</v>
      </c>
      <c r="BD87" s="596">
        <f t="shared" si="59"/>
        <v>0</v>
      </c>
      <c r="BE87" s="597">
        <f t="shared" si="60"/>
        <v>0</v>
      </c>
      <c r="BF87" s="598">
        <f t="shared" si="78"/>
        <v>0</v>
      </c>
      <c r="BG87" s="586">
        <f t="shared" si="61"/>
        <v>0</v>
      </c>
      <c r="BH87" s="599"/>
      <c r="BI87" s="600">
        <f t="shared" si="79"/>
        <v>0</v>
      </c>
      <c r="BJ87" s="601">
        <f t="shared" si="62"/>
        <v>0</v>
      </c>
      <c r="BK87" s="587">
        <f t="shared" si="63"/>
        <v>0</v>
      </c>
      <c r="BL87" s="602"/>
      <c r="BM87" s="590">
        <f t="shared" si="64"/>
        <v>0</v>
      </c>
      <c r="BN87" s="603"/>
      <c r="BO87" s="598">
        <f t="shared" si="80"/>
        <v>0</v>
      </c>
      <c r="BP87" s="590">
        <f t="shared" si="65"/>
        <v>0</v>
      </c>
      <c r="BQ87" s="591">
        <f t="shared" si="66"/>
        <v>0</v>
      </c>
      <c r="BR87" s="592">
        <f t="shared" si="81"/>
        <v>0</v>
      </c>
      <c r="BS87" s="604">
        <f t="shared" si="82"/>
        <v>643534</v>
      </c>
    </row>
    <row r="88" spans="1:71" ht="24.75" thickBot="1" x14ac:dyDescent="0.3">
      <c r="A88" s="1055"/>
      <c r="B88" s="408">
        <v>85</v>
      </c>
      <c r="C88" s="258" t="s">
        <v>217</v>
      </c>
      <c r="D88" s="259" t="s">
        <v>218</v>
      </c>
      <c r="E88" s="259" t="s">
        <v>29</v>
      </c>
      <c r="F88" s="260" t="s">
        <v>30</v>
      </c>
      <c r="G88" s="396"/>
      <c r="H88" s="397"/>
      <c r="I88" s="398">
        <v>1</v>
      </c>
      <c r="J88" s="399">
        <f t="shared" si="83"/>
        <v>1</v>
      </c>
      <c r="K88" s="400"/>
      <c r="L88" s="398"/>
      <c r="M88" s="401">
        <f t="shared" si="67"/>
        <v>0</v>
      </c>
      <c r="N88" s="375"/>
      <c r="O88" s="376">
        <v>1</v>
      </c>
      <c r="P88" s="376">
        <f>SUM(N88:O88)</f>
        <v>1</v>
      </c>
      <c r="Q88" s="377">
        <f t="shared" si="68"/>
        <v>1</v>
      </c>
      <c r="R88" s="375"/>
      <c r="S88" s="376"/>
      <c r="T88" s="378"/>
      <c r="U88" s="379">
        <f t="shared" si="69"/>
        <v>0</v>
      </c>
      <c r="V88" s="402"/>
      <c r="W88" s="403"/>
      <c r="X88" s="404">
        <f t="shared" si="70"/>
        <v>0</v>
      </c>
      <c r="Y88" s="375"/>
      <c r="Z88" s="380"/>
      <c r="AA88" s="374">
        <f t="shared" si="71"/>
        <v>0</v>
      </c>
      <c r="AB88" s="396"/>
      <c r="AC88" s="397"/>
      <c r="AD88" s="405"/>
      <c r="AE88" s="400"/>
      <c r="AF88" s="405"/>
      <c r="AG88" s="404">
        <f t="shared" si="72"/>
        <v>0</v>
      </c>
      <c r="AH88" s="400"/>
      <c r="AI88" s="406"/>
      <c r="AJ88" s="401">
        <f t="shared" si="73"/>
        <v>0</v>
      </c>
      <c r="AK88" s="605">
        <f t="shared" si="74"/>
        <v>2</v>
      </c>
      <c r="AL88" s="383">
        <v>1348106</v>
      </c>
      <c r="AM88" s="384">
        <f t="shared" si="49"/>
        <v>2696212</v>
      </c>
      <c r="AN88" s="1010"/>
      <c r="AO88" s="606">
        <f t="shared" si="50"/>
        <v>0</v>
      </c>
      <c r="AP88" s="607">
        <f t="shared" si="51"/>
        <v>0</v>
      </c>
      <c r="AQ88" s="608">
        <f t="shared" si="52"/>
        <v>1348106</v>
      </c>
      <c r="AR88" s="609">
        <f t="shared" si="86"/>
        <v>1348106</v>
      </c>
      <c r="AS88" s="610">
        <f t="shared" si="53"/>
        <v>0</v>
      </c>
      <c r="AT88" s="611">
        <f t="shared" si="54"/>
        <v>0</v>
      </c>
      <c r="AU88" s="612">
        <f t="shared" si="75"/>
        <v>0</v>
      </c>
      <c r="AV88" s="606">
        <f t="shared" si="55"/>
        <v>0</v>
      </c>
      <c r="AW88" s="607">
        <f t="shared" si="56"/>
        <v>1348106</v>
      </c>
      <c r="AX88" s="613">
        <f>SUM(AV88:AW88)</f>
        <v>1348106</v>
      </c>
      <c r="AY88" s="614">
        <f t="shared" si="76"/>
        <v>1348106</v>
      </c>
      <c r="AZ88" s="606">
        <f t="shared" si="57"/>
        <v>0</v>
      </c>
      <c r="BA88" s="607">
        <f t="shared" si="58"/>
        <v>0</v>
      </c>
      <c r="BB88" s="613"/>
      <c r="BC88" s="615">
        <f t="shared" si="77"/>
        <v>0</v>
      </c>
      <c r="BD88" s="616">
        <f t="shared" si="59"/>
        <v>0</v>
      </c>
      <c r="BE88" s="617">
        <f t="shared" si="60"/>
        <v>0</v>
      </c>
      <c r="BF88" s="618">
        <f t="shared" si="78"/>
        <v>0</v>
      </c>
      <c r="BG88" s="606">
        <f t="shared" si="61"/>
        <v>0</v>
      </c>
      <c r="BH88" s="619"/>
      <c r="BI88" s="620">
        <f t="shared" si="79"/>
        <v>0</v>
      </c>
      <c r="BJ88" s="621">
        <f t="shared" si="62"/>
        <v>0</v>
      </c>
      <c r="BK88" s="607">
        <f t="shared" si="63"/>
        <v>0</v>
      </c>
      <c r="BL88" s="622"/>
      <c r="BM88" s="610">
        <f t="shared" si="64"/>
        <v>0</v>
      </c>
      <c r="BN88" s="623"/>
      <c r="BO88" s="618">
        <f t="shared" si="80"/>
        <v>0</v>
      </c>
      <c r="BP88" s="610">
        <f t="shared" si="65"/>
        <v>0</v>
      </c>
      <c r="BQ88" s="611">
        <f t="shared" si="66"/>
        <v>0</v>
      </c>
      <c r="BR88" s="612">
        <f t="shared" si="81"/>
        <v>0</v>
      </c>
      <c r="BS88" s="624">
        <f t="shared" si="82"/>
        <v>2696212</v>
      </c>
    </row>
    <row r="89" spans="1:71" ht="15.75" thickBot="1" x14ac:dyDescent="0.3">
      <c r="A89" s="455"/>
      <c r="B89" s="385"/>
      <c r="C89" s="253"/>
      <c r="D89" s="253"/>
      <c r="E89" s="253"/>
      <c r="F89" s="254"/>
      <c r="G89" s="387"/>
      <c r="H89" s="387"/>
      <c r="I89" s="387"/>
      <c r="J89" s="388"/>
      <c r="K89" s="387"/>
      <c r="L89" s="387"/>
      <c r="M89" s="388"/>
      <c r="N89" s="387"/>
      <c r="O89" s="387"/>
      <c r="P89" s="387"/>
      <c r="Q89" s="388"/>
      <c r="R89" s="387"/>
      <c r="S89" s="387"/>
      <c r="T89" s="387"/>
      <c r="U89" s="388"/>
      <c r="V89" s="387"/>
      <c r="W89" s="387"/>
      <c r="X89" s="388"/>
      <c r="Y89" s="387"/>
      <c r="Z89" s="387"/>
      <c r="AA89" s="388"/>
      <c r="AB89" s="387"/>
      <c r="AC89" s="387"/>
      <c r="AD89" s="387"/>
      <c r="AE89" s="387"/>
      <c r="AF89" s="387"/>
      <c r="AG89" s="388"/>
      <c r="AH89" s="387"/>
      <c r="AI89" s="387"/>
      <c r="AJ89" s="388"/>
      <c r="AK89" s="389"/>
      <c r="AL89" s="939" t="s">
        <v>683</v>
      </c>
      <c r="AM89" s="940"/>
      <c r="AN89" s="941"/>
      <c r="AO89" s="1013">
        <f>SUM(AR4:AR88)</f>
        <v>49401636</v>
      </c>
      <c r="AP89" s="1014"/>
      <c r="AQ89" s="1014"/>
      <c r="AR89" s="1015"/>
      <c r="AS89" s="1013">
        <f>SUM(AU4:AU88)</f>
        <v>19640747</v>
      </c>
      <c r="AT89" s="1014"/>
      <c r="AU89" s="1015"/>
      <c r="AV89" s="1013">
        <f>SUM(AY4:AY88)</f>
        <v>47699355</v>
      </c>
      <c r="AW89" s="1014"/>
      <c r="AX89" s="1014"/>
      <c r="AY89" s="1015"/>
      <c r="AZ89" s="1013">
        <f>SUM(BC4:BC88)</f>
        <v>105883243</v>
      </c>
      <c r="BA89" s="1014"/>
      <c r="BB89" s="1014"/>
      <c r="BC89" s="1015"/>
      <c r="BD89" s="1013">
        <f>SUM(BF4:BF88)</f>
        <v>31748378</v>
      </c>
      <c r="BE89" s="1014"/>
      <c r="BF89" s="1015"/>
      <c r="BG89" s="1013">
        <f>SUM(BI4:BI88)</f>
        <v>20872593</v>
      </c>
      <c r="BH89" s="1014"/>
      <c r="BI89" s="1015"/>
      <c r="BJ89" s="1013">
        <f>SUM(BO4:BO88)</f>
        <v>13552843</v>
      </c>
      <c r="BK89" s="1014"/>
      <c r="BL89" s="1014"/>
      <c r="BM89" s="1014"/>
      <c r="BN89" s="1014"/>
      <c r="BO89" s="1015"/>
      <c r="BP89" s="1013">
        <f>SUM(BR4:BR88)</f>
        <v>37689494</v>
      </c>
      <c r="BQ89" s="1014"/>
      <c r="BR89" s="1015"/>
      <c r="BS89" s="625">
        <f>SUM(BS4:BS88)</f>
        <v>326488289</v>
      </c>
    </row>
    <row r="90" spans="1:71" x14ac:dyDescent="0.25">
      <c r="A90" s="455"/>
      <c r="B90" s="385"/>
      <c r="C90" s="253"/>
      <c r="D90" s="253"/>
      <c r="E90" s="253"/>
      <c r="F90" s="254"/>
      <c r="G90" s="387"/>
      <c r="H90" s="387"/>
      <c r="I90" s="387"/>
      <c r="J90" s="388"/>
      <c r="K90" s="387"/>
      <c r="L90" s="387"/>
      <c r="M90" s="388"/>
      <c r="N90" s="387"/>
      <c r="O90" s="387"/>
      <c r="P90" s="387"/>
      <c r="Q90" s="388"/>
      <c r="R90" s="387"/>
      <c r="S90" s="387"/>
      <c r="T90" s="387"/>
      <c r="U90" s="388"/>
      <c r="V90" s="387"/>
      <c r="W90" s="387"/>
      <c r="X90" s="388"/>
      <c r="Y90" s="387"/>
      <c r="Z90" s="387"/>
      <c r="AA90" s="388"/>
      <c r="AB90" s="387"/>
      <c r="AC90" s="387"/>
      <c r="AD90" s="387"/>
      <c r="AE90" s="387"/>
      <c r="AF90" s="387"/>
      <c r="AG90" s="388"/>
      <c r="AH90" s="387"/>
      <c r="AI90" s="387"/>
      <c r="AJ90" s="388"/>
      <c r="AK90" s="389"/>
      <c r="AL90" s="392"/>
      <c r="AM90" s="392"/>
      <c r="AN90" s="626"/>
      <c r="AO90" s="627"/>
      <c r="AP90" s="627"/>
      <c r="AQ90" s="627"/>
      <c r="AR90" s="628"/>
      <c r="AS90" s="627"/>
      <c r="AT90" s="627"/>
      <c r="AU90" s="628"/>
      <c r="AV90" s="627"/>
      <c r="AW90" s="627"/>
      <c r="AX90" s="629"/>
      <c r="AY90" s="628"/>
      <c r="AZ90" s="627"/>
      <c r="BA90" s="627"/>
      <c r="BB90" s="629"/>
      <c r="BC90" s="628"/>
      <c r="BD90" s="627"/>
      <c r="BE90" s="627"/>
      <c r="BF90" s="628"/>
      <c r="BG90" s="627"/>
      <c r="BH90" s="629"/>
      <c r="BI90" s="628"/>
      <c r="BJ90" s="627"/>
      <c r="BK90" s="627"/>
      <c r="BL90" s="629"/>
      <c r="BM90" s="627"/>
      <c r="BN90" s="629"/>
      <c r="BO90" s="628"/>
      <c r="BP90" s="627"/>
      <c r="BQ90" s="627"/>
      <c r="BR90" s="628"/>
      <c r="BS90" s="630"/>
    </row>
    <row r="91" spans="1:71" ht="15.75" thickBot="1" x14ac:dyDescent="0.3">
      <c r="A91" s="455"/>
      <c r="B91" s="385"/>
      <c r="C91" s="253"/>
      <c r="D91" s="253"/>
      <c r="E91" s="253"/>
      <c r="F91" s="254"/>
      <c r="G91" s="387"/>
      <c r="H91" s="387"/>
      <c r="I91" s="387"/>
      <c r="J91" s="388"/>
      <c r="K91" s="387"/>
      <c r="L91" s="387"/>
      <c r="M91" s="388"/>
      <c r="N91" s="387"/>
      <c r="O91" s="387"/>
      <c r="P91" s="387"/>
      <c r="Q91" s="388"/>
      <c r="R91" s="387"/>
      <c r="S91" s="387"/>
      <c r="T91" s="387"/>
      <c r="U91" s="388"/>
      <c r="V91" s="387"/>
      <c r="W91" s="387"/>
      <c r="X91" s="388"/>
      <c r="Y91" s="387"/>
      <c r="Z91" s="387"/>
      <c r="AA91" s="388"/>
      <c r="AB91" s="387"/>
      <c r="AC91" s="387"/>
      <c r="AD91" s="387"/>
      <c r="AE91" s="387"/>
      <c r="AF91" s="387"/>
      <c r="AG91" s="388"/>
      <c r="AH91" s="387"/>
      <c r="AI91" s="387"/>
      <c r="AJ91" s="388"/>
      <c r="AK91" s="389"/>
      <c r="AL91" s="392"/>
      <c r="AM91" s="392"/>
      <c r="AN91" s="626"/>
      <c r="AO91" s="627"/>
      <c r="AP91" s="627"/>
      <c r="AQ91" s="627"/>
      <c r="AR91" s="628"/>
      <c r="AS91" s="627"/>
      <c r="AT91" s="627"/>
      <c r="AU91" s="628"/>
      <c r="AV91" s="627"/>
      <c r="AW91" s="627"/>
      <c r="AX91" s="629"/>
      <c r="AY91" s="628"/>
      <c r="AZ91" s="627"/>
      <c r="BA91" s="627"/>
      <c r="BB91" s="629"/>
      <c r="BC91" s="628"/>
      <c r="BD91" s="627"/>
      <c r="BE91" s="627"/>
      <c r="BF91" s="628"/>
      <c r="BG91" s="627"/>
      <c r="BH91" s="629"/>
      <c r="BI91" s="628"/>
      <c r="BJ91" s="627"/>
      <c r="BK91" s="627"/>
      <c r="BL91" s="629"/>
      <c r="BM91" s="627"/>
      <c r="BN91" s="629"/>
      <c r="BO91" s="628"/>
      <c r="BP91" s="627"/>
      <c r="BQ91" s="627"/>
      <c r="BR91" s="628"/>
      <c r="BS91" s="630"/>
    </row>
    <row r="92" spans="1:71" ht="12.75" customHeight="1" thickBot="1" x14ac:dyDescent="0.3">
      <c r="A92" s="919" t="s">
        <v>219</v>
      </c>
      <c r="B92" s="920"/>
      <c r="C92" s="920"/>
      <c r="D92" s="920"/>
      <c r="E92" s="920"/>
      <c r="F92" s="920"/>
      <c r="G92" s="933" t="s">
        <v>1</v>
      </c>
      <c r="H92" s="934"/>
      <c r="I92" s="934"/>
      <c r="J92" s="935"/>
      <c r="K92" s="982" t="s">
        <v>2</v>
      </c>
      <c r="L92" s="982"/>
      <c r="M92" s="983"/>
      <c r="N92" s="957" t="s">
        <v>3</v>
      </c>
      <c r="O92" s="958"/>
      <c r="P92" s="959"/>
      <c r="Q92" s="951" t="s">
        <v>4</v>
      </c>
      <c r="R92" s="969" t="s">
        <v>5</v>
      </c>
      <c r="S92" s="970"/>
      <c r="T92" s="971"/>
      <c r="U92" s="951" t="s">
        <v>4</v>
      </c>
      <c r="V92" s="972" t="s">
        <v>6</v>
      </c>
      <c r="W92" s="972"/>
      <c r="X92" s="973"/>
      <c r="Y92" s="976" t="s">
        <v>7</v>
      </c>
      <c r="Z92" s="977"/>
      <c r="AA92" s="951" t="s">
        <v>4</v>
      </c>
      <c r="AB92" s="978" t="s">
        <v>8</v>
      </c>
      <c r="AC92" s="979"/>
      <c r="AD92" s="979"/>
      <c r="AE92" s="979"/>
      <c r="AF92" s="980"/>
      <c r="AG92" s="951" t="s">
        <v>4</v>
      </c>
      <c r="AH92" s="953" t="s">
        <v>9</v>
      </c>
      <c r="AI92" s="953"/>
      <c r="AJ92" s="954"/>
      <c r="AK92" s="948" t="s">
        <v>10</v>
      </c>
      <c r="AO92" s="933" t="s">
        <v>1</v>
      </c>
      <c r="AP92" s="934"/>
      <c r="AQ92" s="934"/>
      <c r="AR92" s="935"/>
      <c r="AS92" s="982" t="s">
        <v>2</v>
      </c>
      <c r="AT92" s="982"/>
      <c r="AU92" s="983"/>
      <c r="AV92" s="957" t="s">
        <v>3</v>
      </c>
      <c r="AW92" s="958"/>
      <c r="AX92" s="959"/>
      <c r="AY92" s="951" t="s">
        <v>4</v>
      </c>
      <c r="AZ92" s="969" t="s">
        <v>5</v>
      </c>
      <c r="BA92" s="970"/>
      <c r="BB92" s="971"/>
      <c r="BC92" s="951" t="s">
        <v>4</v>
      </c>
      <c r="BD92" s="972" t="s">
        <v>6</v>
      </c>
      <c r="BE92" s="972"/>
      <c r="BF92" s="973"/>
      <c r="BG92" s="976" t="s">
        <v>7</v>
      </c>
      <c r="BH92" s="977"/>
      <c r="BI92" s="951" t="s">
        <v>4</v>
      </c>
      <c r="BJ92" s="978" t="s">
        <v>8</v>
      </c>
      <c r="BK92" s="979"/>
      <c r="BL92" s="979"/>
      <c r="BM92" s="979"/>
      <c r="BN92" s="980"/>
      <c r="BO92" s="951" t="s">
        <v>4</v>
      </c>
      <c r="BP92" s="953" t="s">
        <v>9</v>
      </c>
      <c r="BQ92" s="953"/>
      <c r="BR92" s="954"/>
      <c r="BS92" s="948" t="s">
        <v>680</v>
      </c>
    </row>
    <row r="93" spans="1:71" ht="12.75" customHeight="1" thickBot="1" x14ac:dyDescent="0.3">
      <c r="A93" s="922"/>
      <c r="B93" s="923"/>
      <c r="C93" s="923"/>
      <c r="D93" s="923"/>
      <c r="E93" s="923"/>
      <c r="F93" s="923"/>
      <c r="G93" s="936"/>
      <c r="H93" s="937"/>
      <c r="I93" s="937"/>
      <c r="J93" s="938"/>
      <c r="K93" s="985"/>
      <c r="L93" s="985"/>
      <c r="M93" s="986"/>
      <c r="N93" s="967" t="s">
        <v>12</v>
      </c>
      <c r="O93" s="967"/>
      <c r="P93" s="968"/>
      <c r="Q93" s="952"/>
      <c r="R93" s="970" t="s">
        <v>13</v>
      </c>
      <c r="S93" s="970"/>
      <c r="T93" s="970"/>
      <c r="U93" s="952"/>
      <c r="V93" s="974"/>
      <c r="W93" s="974"/>
      <c r="X93" s="975"/>
      <c r="Y93" s="964" t="s">
        <v>14</v>
      </c>
      <c r="Z93" s="964"/>
      <c r="AA93" s="952"/>
      <c r="AB93" s="950" t="s">
        <v>15</v>
      </c>
      <c r="AC93" s="950"/>
      <c r="AD93" s="965"/>
      <c r="AE93" s="950" t="s">
        <v>16</v>
      </c>
      <c r="AF93" s="950"/>
      <c r="AG93" s="952"/>
      <c r="AH93" s="955"/>
      <c r="AI93" s="955"/>
      <c r="AJ93" s="956"/>
      <c r="AK93" s="949"/>
      <c r="AO93" s="936"/>
      <c r="AP93" s="937"/>
      <c r="AQ93" s="937"/>
      <c r="AR93" s="938"/>
      <c r="AS93" s="985"/>
      <c r="AT93" s="985"/>
      <c r="AU93" s="986"/>
      <c r="AV93" s="966" t="s">
        <v>12</v>
      </c>
      <c r="AW93" s="967"/>
      <c r="AX93" s="968"/>
      <c r="AY93" s="952"/>
      <c r="AZ93" s="969" t="s">
        <v>13</v>
      </c>
      <c r="BA93" s="970"/>
      <c r="BB93" s="970"/>
      <c r="BC93" s="952"/>
      <c r="BD93" s="974"/>
      <c r="BE93" s="974"/>
      <c r="BF93" s="975"/>
      <c r="BG93" s="963" t="s">
        <v>14</v>
      </c>
      <c r="BH93" s="964"/>
      <c r="BI93" s="952"/>
      <c r="BJ93" s="950" t="s">
        <v>15</v>
      </c>
      <c r="BK93" s="950"/>
      <c r="BL93" s="965"/>
      <c r="BM93" s="950" t="s">
        <v>16</v>
      </c>
      <c r="BN93" s="950"/>
      <c r="BO93" s="952"/>
      <c r="BP93" s="955"/>
      <c r="BQ93" s="955"/>
      <c r="BR93" s="956"/>
      <c r="BS93" s="949"/>
    </row>
    <row r="94" spans="1:71" ht="45.75" thickBot="1" x14ac:dyDescent="0.3">
      <c r="A94" s="294" t="s">
        <v>681</v>
      </c>
      <c r="B94" s="262" t="s">
        <v>17</v>
      </c>
      <c r="C94" s="263" t="s">
        <v>18</v>
      </c>
      <c r="D94" s="263" t="s">
        <v>19</v>
      </c>
      <c r="E94" s="263" t="s">
        <v>20</v>
      </c>
      <c r="F94" s="264" t="s">
        <v>21</v>
      </c>
      <c r="G94" s="393" t="s">
        <v>23</v>
      </c>
      <c r="H94" s="317" t="s">
        <v>24</v>
      </c>
      <c r="I94" s="318" t="s">
        <v>25</v>
      </c>
      <c r="J94" s="309" t="s">
        <v>4</v>
      </c>
      <c r="K94" s="317" t="s">
        <v>23</v>
      </c>
      <c r="L94" s="318" t="s">
        <v>25</v>
      </c>
      <c r="M94" s="309" t="s">
        <v>4</v>
      </c>
      <c r="N94" s="315" t="s">
        <v>23</v>
      </c>
      <c r="O94" s="315" t="s">
        <v>25</v>
      </c>
      <c r="P94" s="316" t="s">
        <v>26</v>
      </c>
      <c r="Q94" s="952"/>
      <c r="R94" s="315" t="s">
        <v>23</v>
      </c>
      <c r="S94" s="315" t="s">
        <v>25</v>
      </c>
      <c r="T94" s="316" t="s">
        <v>26</v>
      </c>
      <c r="U94" s="952"/>
      <c r="V94" s="317" t="s">
        <v>23</v>
      </c>
      <c r="W94" s="318" t="s">
        <v>25</v>
      </c>
      <c r="X94" s="309" t="s">
        <v>4</v>
      </c>
      <c r="Y94" s="317" t="s">
        <v>25</v>
      </c>
      <c r="Z94" s="318" t="s">
        <v>26</v>
      </c>
      <c r="AA94" s="952"/>
      <c r="AB94" s="317" t="s">
        <v>23</v>
      </c>
      <c r="AC94" s="317" t="s">
        <v>25</v>
      </c>
      <c r="AD94" s="317" t="s">
        <v>26</v>
      </c>
      <c r="AE94" s="317" t="s">
        <v>23</v>
      </c>
      <c r="AF94" s="318" t="s">
        <v>26</v>
      </c>
      <c r="AG94" s="952"/>
      <c r="AH94" s="317" t="s">
        <v>23</v>
      </c>
      <c r="AI94" s="318" t="s">
        <v>25</v>
      </c>
      <c r="AJ94" s="309" t="s">
        <v>4</v>
      </c>
      <c r="AK94" s="949"/>
      <c r="AL94" s="567" t="s">
        <v>675</v>
      </c>
      <c r="AM94" s="319" t="s">
        <v>676</v>
      </c>
      <c r="AN94" s="319" t="s">
        <v>677</v>
      </c>
      <c r="AO94" s="631" t="s">
        <v>23</v>
      </c>
      <c r="AP94" s="632" t="s">
        <v>24</v>
      </c>
      <c r="AQ94" s="633" t="s">
        <v>25</v>
      </c>
      <c r="AR94" s="309" t="s">
        <v>4</v>
      </c>
      <c r="AS94" s="317" t="s">
        <v>23</v>
      </c>
      <c r="AT94" s="318" t="s">
        <v>25</v>
      </c>
      <c r="AU94" s="309" t="s">
        <v>4</v>
      </c>
      <c r="AV94" s="634" t="s">
        <v>23</v>
      </c>
      <c r="AW94" s="315" t="s">
        <v>25</v>
      </c>
      <c r="AX94" s="316" t="s">
        <v>26</v>
      </c>
      <c r="AY94" s="952"/>
      <c r="AZ94" s="634" t="s">
        <v>23</v>
      </c>
      <c r="BA94" s="315" t="s">
        <v>25</v>
      </c>
      <c r="BB94" s="316" t="s">
        <v>26</v>
      </c>
      <c r="BC94" s="952"/>
      <c r="BD94" s="317" t="s">
        <v>23</v>
      </c>
      <c r="BE94" s="318" t="s">
        <v>25</v>
      </c>
      <c r="BF94" s="309" t="s">
        <v>4</v>
      </c>
      <c r="BG94" s="635" t="s">
        <v>25</v>
      </c>
      <c r="BH94" s="318" t="s">
        <v>26</v>
      </c>
      <c r="BI94" s="952"/>
      <c r="BJ94" s="631" t="s">
        <v>23</v>
      </c>
      <c r="BK94" s="632" t="s">
        <v>25</v>
      </c>
      <c r="BL94" s="632" t="s">
        <v>26</v>
      </c>
      <c r="BM94" s="632" t="s">
        <v>23</v>
      </c>
      <c r="BN94" s="636" t="s">
        <v>26</v>
      </c>
      <c r="BO94" s="952"/>
      <c r="BP94" s="317" t="s">
        <v>23</v>
      </c>
      <c r="BQ94" s="318" t="s">
        <v>25</v>
      </c>
      <c r="BR94" s="309" t="s">
        <v>4</v>
      </c>
      <c r="BS94" s="949"/>
    </row>
    <row r="95" spans="1:71" ht="24" x14ac:dyDescent="0.25">
      <c r="A95" s="1030">
        <v>2</v>
      </c>
      <c r="B95" s="407">
        <v>86</v>
      </c>
      <c r="C95" s="265" t="s">
        <v>220</v>
      </c>
      <c r="D95" s="266" t="s">
        <v>221</v>
      </c>
      <c r="E95" s="266" t="s">
        <v>29</v>
      </c>
      <c r="F95" s="267" t="s">
        <v>30</v>
      </c>
      <c r="G95" s="321"/>
      <c r="H95" s="322"/>
      <c r="I95" s="323">
        <v>3</v>
      </c>
      <c r="J95" s="324">
        <f t="shared" si="83"/>
        <v>3</v>
      </c>
      <c r="K95" s="325"/>
      <c r="L95" s="323">
        <v>2</v>
      </c>
      <c r="M95" s="326">
        <f t="shared" si="67"/>
        <v>2</v>
      </c>
      <c r="N95" s="327"/>
      <c r="O95" s="328">
        <v>1</v>
      </c>
      <c r="P95" s="328">
        <f>SUM(N95:O95)</f>
        <v>1</v>
      </c>
      <c r="Q95" s="329">
        <f t="shared" si="68"/>
        <v>1</v>
      </c>
      <c r="R95" s="327"/>
      <c r="S95" s="328">
        <v>5</v>
      </c>
      <c r="T95" s="330">
        <f>SUM(R95:S95)</f>
        <v>5</v>
      </c>
      <c r="U95" s="331">
        <f t="shared" si="69"/>
        <v>5</v>
      </c>
      <c r="V95" s="325"/>
      <c r="W95" s="323">
        <v>6</v>
      </c>
      <c r="X95" s="324">
        <f t="shared" si="70"/>
        <v>6</v>
      </c>
      <c r="Y95" s="327">
        <v>1</v>
      </c>
      <c r="Z95" s="332">
        <f>SUM(Y95:Y95)</f>
        <v>1</v>
      </c>
      <c r="AA95" s="333">
        <f t="shared" si="71"/>
        <v>1</v>
      </c>
      <c r="AB95" s="321"/>
      <c r="AC95" s="322"/>
      <c r="AD95" s="334"/>
      <c r="AE95" s="325"/>
      <c r="AF95" s="334"/>
      <c r="AG95" s="324">
        <f t="shared" si="72"/>
        <v>0</v>
      </c>
      <c r="AH95" s="325"/>
      <c r="AI95" s="334"/>
      <c r="AJ95" s="326">
        <f t="shared" si="73"/>
        <v>0</v>
      </c>
      <c r="AK95" s="568">
        <f t="shared" si="74"/>
        <v>18</v>
      </c>
      <c r="AL95" s="394">
        <v>364701</v>
      </c>
      <c r="AM95" s="338">
        <f t="shared" si="49"/>
        <v>6564618</v>
      </c>
      <c r="AN95" s="1008">
        <f>SUM(AM95:AM191)</f>
        <v>698965478</v>
      </c>
      <c r="AO95" s="569">
        <f t="shared" ref="AO95:AO158" si="94">AL95*G95</f>
        <v>0</v>
      </c>
      <c r="AP95" s="570">
        <f t="shared" ref="AP95:AP158" si="95">AL95*H95</f>
        <v>0</v>
      </c>
      <c r="AQ95" s="571">
        <f t="shared" ref="AQ95:AQ158" si="96">AL95*I95</f>
        <v>1094103</v>
      </c>
      <c r="AR95" s="572">
        <f t="shared" si="86"/>
        <v>1094103</v>
      </c>
      <c r="AS95" s="573">
        <f t="shared" ref="AS95:AS158" si="97">AL95*K95</f>
        <v>0</v>
      </c>
      <c r="AT95" s="574">
        <f t="shared" ref="AT95:AT158" si="98">AL95*L95</f>
        <v>729402</v>
      </c>
      <c r="AU95" s="575">
        <f t="shared" si="75"/>
        <v>729402</v>
      </c>
      <c r="AV95" s="569">
        <f t="shared" ref="AV95:AV158" si="99">AL95*N95</f>
        <v>0</v>
      </c>
      <c r="AW95" s="570">
        <f t="shared" ref="AW95:AW158" si="100">AL95*O95</f>
        <v>364701</v>
      </c>
      <c r="AX95" s="576">
        <f>SUM(AV95:AW95)</f>
        <v>364701</v>
      </c>
      <c r="AY95" s="577">
        <f t="shared" si="76"/>
        <v>364701</v>
      </c>
      <c r="AZ95" s="569">
        <f t="shared" ref="AZ95:AZ158" si="101">AL95*R95</f>
        <v>0</v>
      </c>
      <c r="BA95" s="570">
        <f t="shared" ref="BA95:BA158" si="102">AL95*S95</f>
        <v>1823505</v>
      </c>
      <c r="BB95" s="576">
        <f>SUM(AZ95:BA95)</f>
        <v>1823505</v>
      </c>
      <c r="BC95" s="578">
        <f t="shared" si="77"/>
        <v>1823505</v>
      </c>
      <c r="BD95" s="573">
        <f t="shared" ref="BD95:BD158" si="103">AL95*V95</f>
        <v>0</v>
      </c>
      <c r="BE95" s="574">
        <f t="shared" ref="BE95:BE158" si="104">AL95*W95</f>
        <v>2188206</v>
      </c>
      <c r="BF95" s="572">
        <f t="shared" si="78"/>
        <v>2188206</v>
      </c>
      <c r="BG95" s="569">
        <f t="shared" ref="BG95:BG158" si="105">AL95*Y95</f>
        <v>364701</v>
      </c>
      <c r="BH95" s="579">
        <f>SUM(BG95:BG95)</f>
        <v>364701</v>
      </c>
      <c r="BI95" s="580">
        <f t="shared" si="79"/>
        <v>364701</v>
      </c>
      <c r="BJ95" s="581">
        <f t="shared" ref="BJ95:BJ158" si="106">AL95*AB95</f>
        <v>0</v>
      </c>
      <c r="BK95" s="570">
        <f t="shared" ref="BK95:BK158" si="107">AL95*AC95</f>
        <v>0</v>
      </c>
      <c r="BL95" s="582"/>
      <c r="BM95" s="573">
        <f t="shared" ref="BM95:BM158" si="108">AL95*AE95</f>
        <v>0</v>
      </c>
      <c r="BN95" s="583"/>
      <c r="BO95" s="572">
        <f t="shared" si="80"/>
        <v>0</v>
      </c>
      <c r="BP95" s="573">
        <f t="shared" ref="BP95:BP158" si="109">AL95*AH95</f>
        <v>0</v>
      </c>
      <c r="BQ95" s="574">
        <f t="shared" ref="BQ95:BQ158" si="110">AL95*AI95</f>
        <v>0</v>
      </c>
      <c r="BR95" s="575">
        <f t="shared" si="81"/>
        <v>0</v>
      </c>
      <c r="BS95" s="584">
        <f t="shared" si="82"/>
        <v>6564618</v>
      </c>
    </row>
    <row r="96" spans="1:71" ht="36" x14ac:dyDescent="0.25">
      <c r="A96" s="1031"/>
      <c r="B96" s="339">
        <v>87</v>
      </c>
      <c r="C96" s="228" t="s">
        <v>222</v>
      </c>
      <c r="D96" s="213" t="s">
        <v>223</v>
      </c>
      <c r="E96" s="213" t="s">
        <v>29</v>
      </c>
      <c r="F96" s="217" t="s">
        <v>30</v>
      </c>
      <c r="G96" s="340"/>
      <c r="H96" s="341"/>
      <c r="I96" s="342">
        <v>1</v>
      </c>
      <c r="J96" s="343">
        <f t="shared" si="83"/>
        <v>1</v>
      </c>
      <c r="K96" s="344"/>
      <c r="L96" s="342"/>
      <c r="M96" s="345">
        <f t="shared" si="67"/>
        <v>0</v>
      </c>
      <c r="N96" s="346"/>
      <c r="O96" s="347">
        <v>1</v>
      </c>
      <c r="P96" s="347">
        <f>SUM(N96:O96)</f>
        <v>1</v>
      </c>
      <c r="Q96" s="348">
        <f t="shared" si="68"/>
        <v>1</v>
      </c>
      <c r="R96" s="346"/>
      <c r="S96" s="347"/>
      <c r="T96" s="349"/>
      <c r="U96" s="350">
        <f t="shared" si="69"/>
        <v>0</v>
      </c>
      <c r="V96" s="351"/>
      <c r="W96" s="352">
        <v>1</v>
      </c>
      <c r="X96" s="353">
        <f t="shared" si="70"/>
        <v>1</v>
      </c>
      <c r="Y96" s="346"/>
      <c r="Z96" s="354"/>
      <c r="AA96" s="355">
        <f t="shared" si="71"/>
        <v>0</v>
      </c>
      <c r="AB96" s="340"/>
      <c r="AC96" s="341"/>
      <c r="AD96" s="356"/>
      <c r="AE96" s="344"/>
      <c r="AF96" s="356"/>
      <c r="AG96" s="353">
        <f t="shared" si="72"/>
        <v>0</v>
      </c>
      <c r="AH96" s="344"/>
      <c r="AI96" s="357"/>
      <c r="AJ96" s="345">
        <f t="shared" si="73"/>
        <v>0</v>
      </c>
      <c r="AK96" s="585">
        <f t="shared" si="74"/>
        <v>3</v>
      </c>
      <c r="AL96" s="362">
        <v>1438825</v>
      </c>
      <c r="AM96" s="361">
        <f t="shared" si="49"/>
        <v>4316475</v>
      </c>
      <c r="AN96" s="1009"/>
      <c r="AO96" s="586">
        <f t="shared" si="94"/>
        <v>0</v>
      </c>
      <c r="AP96" s="587">
        <f t="shared" si="95"/>
        <v>0</v>
      </c>
      <c r="AQ96" s="588">
        <f t="shared" si="96"/>
        <v>1438825</v>
      </c>
      <c r="AR96" s="589">
        <f t="shared" si="86"/>
        <v>1438825</v>
      </c>
      <c r="AS96" s="590">
        <f t="shared" si="97"/>
        <v>0</v>
      </c>
      <c r="AT96" s="591">
        <f t="shared" si="98"/>
        <v>0</v>
      </c>
      <c r="AU96" s="592">
        <f t="shared" si="75"/>
        <v>0</v>
      </c>
      <c r="AV96" s="586">
        <f t="shared" si="99"/>
        <v>0</v>
      </c>
      <c r="AW96" s="587">
        <f t="shared" si="100"/>
        <v>1438825</v>
      </c>
      <c r="AX96" s="593">
        <f>SUM(AV96:AW96)</f>
        <v>1438825</v>
      </c>
      <c r="AY96" s="594">
        <f t="shared" si="76"/>
        <v>1438825</v>
      </c>
      <c r="AZ96" s="586">
        <f t="shared" si="101"/>
        <v>0</v>
      </c>
      <c r="BA96" s="587">
        <f t="shared" si="102"/>
        <v>0</v>
      </c>
      <c r="BB96" s="593"/>
      <c r="BC96" s="595">
        <f t="shared" si="77"/>
        <v>0</v>
      </c>
      <c r="BD96" s="596">
        <f t="shared" si="103"/>
        <v>0</v>
      </c>
      <c r="BE96" s="597">
        <f t="shared" si="104"/>
        <v>1438825</v>
      </c>
      <c r="BF96" s="598">
        <f t="shared" si="78"/>
        <v>1438825</v>
      </c>
      <c r="BG96" s="586">
        <f t="shared" si="105"/>
        <v>0</v>
      </c>
      <c r="BH96" s="599"/>
      <c r="BI96" s="600">
        <f t="shared" si="79"/>
        <v>0</v>
      </c>
      <c r="BJ96" s="601">
        <f t="shared" si="106"/>
        <v>0</v>
      </c>
      <c r="BK96" s="587">
        <f t="shared" si="107"/>
        <v>0</v>
      </c>
      <c r="BL96" s="602"/>
      <c r="BM96" s="590">
        <f t="shared" si="108"/>
        <v>0</v>
      </c>
      <c r="BN96" s="603"/>
      <c r="BO96" s="598">
        <f t="shared" si="80"/>
        <v>0</v>
      </c>
      <c r="BP96" s="590">
        <f t="shared" si="109"/>
        <v>0</v>
      </c>
      <c r="BQ96" s="591">
        <f t="shared" si="110"/>
        <v>0</v>
      </c>
      <c r="BR96" s="592">
        <f t="shared" si="81"/>
        <v>0</v>
      </c>
      <c r="BS96" s="604">
        <f t="shared" si="82"/>
        <v>4316475</v>
      </c>
    </row>
    <row r="97" spans="1:71" ht="24" x14ac:dyDescent="0.25">
      <c r="A97" s="1031"/>
      <c r="B97" s="363">
        <v>88</v>
      </c>
      <c r="C97" s="228" t="s">
        <v>224</v>
      </c>
      <c r="D97" s="213" t="s">
        <v>225</v>
      </c>
      <c r="E97" s="213" t="s">
        <v>179</v>
      </c>
      <c r="F97" s="217" t="s">
        <v>30</v>
      </c>
      <c r="G97" s="340"/>
      <c r="H97" s="341"/>
      <c r="I97" s="342">
        <v>4</v>
      </c>
      <c r="J97" s="343">
        <f t="shared" si="83"/>
        <v>4</v>
      </c>
      <c r="K97" s="344"/>
      <c r="L97" s="342"/>
      <c r="M97" s="345">
        <f t="shared" si="67"/>
        <v>0</v>
      </c>
      <c r="N97" s="346"/>
      <c r="O97" s="347">
        <v>1</v>
      </c>
      <c r="P97" s="347">
        <f>SUM(N97:O97)</f>
        <v>1</v>
      </c>
      <c r="Q97" s="348">
        <f t="shared" si="68"/>
        <v>1</v>
      </c>
      <c r="R97" s="346">
        <v>6</v>
      </c>
      <c r="S97" s="347">
        <v>3</v>
      </c>
      <c r="T97" s="349">
        <f>SUM(R97:S97)</f>
        <v>9</v>
      </c>
      <c r="U97" s="350">
        <f t="shared" si="69"/>
        <v>9</v>
      </c>
      <c r="V97" s="351"/>
      <c r="W97" s="352"/>
      <c r="X97" s="353">
        <f t="shared" si="70"/>
        <v>0</v>
      </c>
      <c r="Y97" s="346"/>
      <c r="Z97" s="354"/>
      <c r="AA97" s="355">
        <f t="shared" si="71"/>
        <v>0</v>
      </c>
      <c r="AB97" s="340"/>
      <c r="AC97" s="341"/>
      <c r="AD97" s="356"/>
      <c r="AE97" s="344"/>
      <c r="AF97" s="356"/>
      <c r="AG97" s="353">
        <f t="shared" si="72"/>
        <v>0</v>
      </c>
      <c r="AH97" s="344"/>
      <c r="AI97" s="357"/>
      <c r="AJ97" s="345">
        <f t="shared" si="73"/>
        <v>0</v>
      </c>
      <c r="AK97" s="585">
        <f t="shared" si="74"/>
        <v>14</v>
      </c>
      <c r="AL97" s="360">
        <v>1749892</v>
      </c>
      <c r="AM97" s="361">
        <f t="shared" si="49"/>
        <v>24498488</v>
      </c>
      <c r="AN97" s="1009"/>
      <c r="AO97" s="586">
        <f t="shared" si="94"/>
        <v>0</v>
      </c>
      <c r="AP97" s="587">
        <f t="shared" si="95"/>
        <v>0</v>
      </c>
      <c r="AQ97" s="588">
        <f t="shared" si="96"/>
        <v>6999568</v>
      </c>
      <c r="AR97" s="589">
        <f t="shared" si="86"/>
        <v>6999568</v>
      </c>
      <c r="AS97" s="590">
        <f t="shared" si="97"/>
        <v>0</v>
      </c>
      <c r="AT97" s="591">
        <f t="shared" si="98"/>
        <v>0</v>
      </c>
      <c r="AU97" s="592">
        <f t="shared" si="75"/>
        <v>0</v>
      </c>
      <c r="AV97" s="586">
        <f t="shared" si="99"/>
        <v>0</v>
      </c>
      <c r="AW97" s="587">
        <f t="shared" si="100"/>
        <v>1749892</v>
      </c>
      <c r="AX97" s="593">
        <f>SUM(AV97:AW97)</f>
        <v>1749892</v>
      </c>
      <c r="AY97" s="594">
        <f t="shared" si="76"/>
        <v>1749892</v>
      </c>
      <c r="AZ97" s="586">
        <f t="shared" si="101"/>
        <v>10499352</v>
      </c>
      <c r="BA97" s="587">
        <f t="shared" si="102"/>
        <v>5249676</v>
      </c>
      <c r="BB97" s="593">
        <f>SUM(AZ97:BA97)</f>
        <v>15749028</v>
      </c>
      <c r="BC97" s="595">
        <f t="shared" si="77"/>
        <v>15749028</v>
      </c>
      <c r="BD97" s="596">
        <f t="shared" si="103"/>
        <v>0</v>
      </c>
      <c r="BE97" s="597">
        <f t="shared" si="104"/>
        <v>0</v>
      </c>
      <c r="BF97" s="598">
        <f t="shared" si="78"/>
        <v>0</v>
      </c>
      <c r="BG97" s="586">
        <f t="shared" si="105"/>
        <v>0</v>
      </c>
      <c r="BH97" s="599"/>
      <c r="BI97" s="600">
        <f t="shared" si="79"/>
        <v>0</v>
      </c>
      <c r="BJ97" s="601">
        <f t="shared" si="106"/>
        <v>0</v>
      </c>
      <c r="BK97" s="587">
        <f t="shared" si="107"/>
        <v>0</v>
      </c>
      <c r="BL97" s="602"/>
      <c r="BM97" s="590">
        <f t="shared" si="108"/>
        <v>0</v>
      </c>
      <c r="BN97" s="603"/>
      <c r="BO97" s="598">
        <f t="shared" si="80"/>
        <v>0</v>
      </c>
      <c r="BP97" s="590">
        <f t="shared" si="109"/>
        <v>0</v>
      </c>
      <c r="BQ97" s="591">
        <f t="shared" si="110"/>
        <v>0</v>
      </c>
      <c r="BR97" s="592">
        <f t="shared" si="81"/>
        <v>0</v>
      </c>
      <c r="BS97" s="604">
        <f t="shared" si="82"/>
        <v>24498488</v>
      </c>
    </row>
    <row r="98" spans="1:71" ht="24" x14ac:dyDescent="0.25">
      <c r="A98" s="1031"/>
      <c r="B98" s="339">
        <v>89</v>
      </c>
      <c r="C98" s="228" t="s">
        <v>226</v>
      </c>
      <c r="D98" s="213" t="s">
        <v>227</v>
      </c>
      <c r="E98" s="213" t="s">
        <v>167</v>
      </c>
      <c r="F98" s="217" t="s">
        <v>38</v>
      </c>
      <c r="G98" s="340"/>
      <c r="H98" s="341"/>
      <c r="I98" s="342">
        <v>1</v>
      </c>
      <c r="J98" s="343">
        <f t="shared" si="83"/>
        <v>1</v>
      </c>
      <c r="K98" s="344">
        <v>1</v>
      </c>
      <c r="L98" s="342"/>
      <c r="M98" s="345">
        <f t="shared" si="67"/>
        <v>1</v>
      </c>
      <c r="N98" s="346"/>
      <c r="O98" s="347"/>
      <c r="P98" s="347"/>
      <c r="Q98" s="348">
        <f t="shared" si="68"/>
        <v>0</v>
      </c>
      <c r="R98" s="346">
        <v>1</v>
      </c>
      <c r="S98" s="347"/>
      <c r="T98" s="349">
        <f>SUM(R98:S98)</f>
        <v>1</v>
      </c>
      <c r="U98" s="350">
        <f t="shared" si="69"/>
        <v>1</v>
      </c>
      <c r="V98" s="351"/>
      <c r="W98" s="352">
        <v>1</v>
      </c>
      <c r="X98" s="353">
        <f t="shared" si="70"/>
        <v>1</v>
      </c>
      <c r="Y98" s="346"/>
      <c r="Z98" s="354"/>
      <c r="AA98" s="355">
        <f t="shared" si="71"/>
        <v>0</v>
      </c>
      <c r="AB98" s="340">
        <v>1</v>
      </c>
      <c r="AC98" s="341"/>
      <c r="AD98" s="356">
        <f t="shared" si="84"/>
        <v>1</v>
      </c>
      <c r="AE98" s="344"/>
      <c r="AF98" s="356"/>
      <c r="AG98" s="353">
        <f t="shared" si="72"/>
        <v>1</v>
      </c>
      <c r="AH98" s="344"/>
      <c r="AI98" s="357"/>
      <c r="AJ98" s="345">
        <f t="shared" si="73"/>
        <v>0</v>
      </c>
      <c r="AK98" s="585">
        <f t="shared" si="74"/>
        <v>5</v>
      </c>
      <c r="AL98" s="362">
        <v>1144188</v>
      </c>
      <c r="AM98" s="361">
        <f t="shared" si="49"/>
        <v>5720940</v>
      </c>
      <c r="AN98" s="1009"/>
      <c r="AO98" s="586">
        <f t="shared" si="94"/>
        <v>0</v>
      </c>
      <c r="AP98" s="587">
        <f t="shared" si="95"/>
        <v>0</v>
      </c>
      <c r="AQ98" s="588">
        <f t="shared" si="96"/>
        <v>1144188</v>
      </c>
      <c r="AR98" s="589">
        <f t="shared" si="86"/>
        <v>1144188</v>
      </c>
      <c r="AS98" s="590">
        <f t="shared" si="97"/>
        <v>1144188</v>
      </c>
      <c r="AT98" s="591">
        <f t="shared" si="98"/>
        <v>0</v>
      </c>
      <c r="AU98" s="592">
        <f t="shared" si="75"/>
        <v>1144188</v>
      </c>
      <c r="AV98" s="586">
        <f t="shared" si="99"/>
        <v>0</v>
      </c>
      <c r="AW98" s="587">
        <f t="shared" si="100"/>
        <v>0</v>
      </c>
      <c r="AX98" s="593"/>
      <c r="AY98" s="594">
        <f t="shared" si="76"/>
        <v>0</v>
      </c>
      <c r="AZ98" s="586">
        <f t="shared" si="101"/>
        <v>1144188</v>
      </c>
      <c r="BA98" s="587">
        <f t="shared" si="102"/>
        <v>0</v>
      </c>
      <c r="BB98" s="593">
        <f>SUM(AZ98:BA98)</f>
        <v>1144188</v>
      </c>
      <c r="BC98" s="595">
        <f t="shared" si="77"/>
        <v>1144188</v>
      </c>
      <c r="BD98" s="596">
        <f t="shared" si="103"/>
        <v>0</v>
      </c>
      <c r="BE98" s="597">
        <f t="shared" si="104"/>
        <v>1144188</v>
      </c>
      <c r="BF98" s="598">
        <f t="shared" si="78"/>
        <v>1144188</v>
      </c>
      <c r="BG98" s="586">
        <f t="shared" si="105"/>
        <v>0</v>
      </c>
      <c r="BH98" s="599"/>
      <c r="BI98" s="600">
        <f t="shared" si="79"/>
        <v>0</v>
      </c>
      <c r="BJ98" s="601">
        <f t="shared" si="106"/>
        <v>1144188</v>
      </c>
      <c r="BK98" s="587">
        <f t="shared" si="107"/>
        <v>0</v>
      </c>
      <c r="BL98" s="602">
        <f t="shared" ref="BL98:BL99" si="111">SUM(BJ98:BK98)</f>
        <v>1144188</v>
      </c>
      <c r="BM98" s="590">
        <f t="shared" si="108"/>
        <v>0</v>
      </c>
      <c r="BN98" s="603"/>
      <c r="BO98" s="598">
        <f t="shared" si="80"/>
        <v>1144188</v>
      </c>
      <c r="BP98" s="590">
        <f t="shared" si="109"/>
        <v>0</v>
      </c>
      <c r="BQ98" s="591">
        <f t="shared" si="110"/>
        <v>0</v>
      </c>
      <c r="BR98" s="592">
        <f t="shared" si="81"/>
        <v>0</v>
      </c>
      <c r="BS98" s="604">
        <f t="shared" si="82"/>
        <v>5720940</v>
      </c>
    </row>
    <row r="99" spans="1:71" ht="24" x14ac:dyDescent="0.25">
      <c r="A99" s="1031"/>
      <c r="B99" s="339">
        <v>90</v>
      </c>
      <c r="C99" s="228" t="s">
        <v>228</v>
      </c>
      <c r="D99" s="213" t="s">
        <v>229</v>
      </c>
      <c r="E99" s="213" t="s">
        <v>167</v>
      </c>
      <c r="F99" s="217" t="s">
        <v>38</v>
      </c>
      <c r="G99" s="340"/>
      <c r="H99" s="341"/>
      <c r="I99" s="342">
        <v>1</v>
      </c>
      <c r="J99" s="343">
        <f t="shared" si="83"/>
        <v>1</v>
      </c>
      <c r="K99" s="344"/>
      <c r="L99" s="342"/>
      <c r="M99" s="345">
        <f t="shared" si="67"/>
        <v>0</v>
      </c>
      <c r="N99" s="346"/>
      <c r="O99" s="347"/>
      <c r="P99" s="347"/>
      <c r="Q99" s="348">
        <f t="shared" si="68"/>
        <v>0</v>
      </c>
      <c r="R99" s="346">
        <v>1</v>
      </c>
      <c r="S99" s="347"/>
      <c r="T99" s="349">
        <f>SUM(R99:S99)</f>
        <v>1</v>
      </c>
      <c r="U99" s="350">
        <f t="shared" si="69"/>
        <v>1</v>
      </c>
      <c r="V99" s="351"/>
      <c r="W99" s="352">
        <v>1</v>
      </c>
      <c r="X99" s="353">
        <f t="shared" si="70"/>
        <v>1</v>
      </c>
      <c r="Y99" s="346"/>
      <c r="Z99" s="354"/>
      <c r="AA99" s="355">
        <f t="shared" si="71"/>
        <v>0</v>
      </c>
      <c r="AB99" s="340">
        <v>1</v>
      </c>
      <c r="AC99" s="341"/>
      <c r="AD99" s="356">
        <f t="shared" si="84"/>
        <v>1</v>
      </c>
      <c r="AE99" s="344"/>
      <c r="AF99" s="356"/>
      <c r="AG99" s="353">
        <f t="shared" si="72"/>
        <v>1</v>
      </c>
      <c r="AH99" s="344"/>
      <c r="AI99" s="357"/>
      <c r="AJ99" s="345">
        <f t="shared" si="73"/>
        <v>0</v>
      </c>
      <c r="AK99" s="585">
        <f t="shared" si="74"/>
        <v>4</v>
      </c>
      <c r="AL99" s="362">
        <v>1262128</v>
      </c>
      <c r="AM99" s="361">
        <f t="shared" si="49"/>
        <v>5048512</v>
      </c>
      <c r="AN99" s="1009"/>
      <c r="AO99" s="586">
        <f t="shared" si="94"/>
        <v>0</v>
      </c>
      <c r="AP99" s="587">
        <f t="shared" si="95"/>
        <v>0</v>
      </c>
      <c r="AQ99" s="588">
        <f t="shared" si="96"/>
        <v>1262128</v>
      </c>
      <c r="AR99" s="589">
        <f t="shared" si="86"/>
        <v>1262128</v>
      </c>
      <c r="AS99" s="590">
        <f t="shared" si="97"/>
        <v>0</v>
      </c>
      <c r="AT99" s="591">
        <f t="shared" si="98"/>
        <v>0</v>
      </c>
      <c r="AU99" s="592">
        <f t="shared" si="75"/>
        <v>0</v>
      </c>
      <c r="AV99" s="586">
        <f t="shared" si="99"/>
        <v>0</v>
      </c>
      <c r="AW99" s="587">
        <f t="shared" si="100"/>
        <v>0</v>
      </c>
      <c r="AX99" s="593"/>
      <c r="AY99" s="594">
        <f t="shared" si="76"/>
        <v>0</v>
      </c>
      <c r="AZ99" s="586">
        <f t="shared" si="101"/>
        <v>1262128</v>
      </c>
      <c r="BA99" s="587">
        <f t="shared" si="102"/>
        <v>0</v>
      </c>
      <c r="BB99" s="593">
        <f>SUM(AZ99:BA99)</f>
        <v>1262128</v>
      </c>
      <c r="BC99" s="595">
        <f t="shared" si="77"/>
        <v>1262128</v>
      </c>
      <c r="BD99" s="596">
        <f t="shared" si="103"/>
        <v>0</v>
      </c>
      <c r="BE99" s="597">
        <f t="shared" si="104"/>
        <v>1262128</v>
      </c>
      <c r="BF99" s="598">
        <f t="shared" si="78"/>
        <v>1262128</v>
      </c>
      <c r="BG99" s="586">
        <f t="shared" si="105"/>
        <v>0</v>
      </c>
      <c r="BH99" s="599"/>
      <c r="BI99" s="600">
        <f t="shared" si="79"/>
        <v>0</v>
      </c>
      <c r="BJ99" s="601">
        <f t="shared" si="106"/>
        <v>1262128</v>
      </c>
      <c r="BK99" s="587">
        <f t="shared" si="107"/>
        <v>0</v>
      </c>
      <c r="BL99" s="602">
        <f t="shared" si="111"/>
        <v>1262128</v>
      </c>
      <c r="BM99" s="590">
        <f t="shared" si="108"/>
        <v>0</v>
      </c>
      <c r="BN99" s="603"/>
      <c r="BO99" s="598">
        <f t="shared" si="80"/>
        <v>1262128</v>
      </c>
      <c r="BP99" s="590">
        <f t="shared" si="109"/>
        <v>0</v>
      </c>
      <c r="BQ99" s="591">
        <f t="shared" si="110"/>
        <v>0</v>
      </c>
      <c r="BR99" s="592">
        <f t="shared" si="81"/>
        <v>0</v>
      </c>
      <c r="BS99" s="604">
        <f t="shared" si="82"/>
        <v>5048512</v>
      </c>
    </row>
    <row r="100" spans="1:71" ht="24" x14ac:dyDescent="0.25">
      <c r="A100" s="1031"/>
      <c r="B100" s="363">
        <v>91</v>
      </c>
      <c r="C100" s="228" t="s">
        <v>230</v>
      </c>
      <c r="D100" s="213" t="s">
        <v>231</v>
      </c>
      <c r="E100" s="213" t="s">
        <v>167</v>
      </c>
      <c r="F100" s="217" t="s">
        <v>38</v>
      </c>
      <c r="G100" s="340"/>
      <c r="H100" s="341"/>
      <c r="I100" s="342">
        <v>1</v>
      </c>
      <c r="J100" s="343">
        <f t="shared" si="83"/>
        <v>1</v>
      </c>
      <c r="K100" s="344"/>
      <c r="L100" s="342"/>
      <c r="M100" s="345">
        <f t="shared" si="67"/>
        <v>0</v>
      </c>
      <c r="N100" s="346"/>
      <c r="O100" s="347"/>
      <c r="P100" s="347"/>
      <c r="Q100" s="348">
        <f t="shared" si="68"/>
        <v>0</v>
      </c>
      <c r="R100" s="346">
        <v>1</v>
      </c>
      <c r="S100" s="347"/>
      <c r="T100" s="349">
        <f>SUM(R100:S100)</f>
        <v>1</v>
      </c>
      <c r="U100" s="350">
        <f t="shared" si="69"/>
        <v>1</v>
      </c>
      <c r="V100" s="351"/>
      <c r="W100" s="352"/>
      <c r="X100" s="353">
        <f t="shared" si="70"/>
        <v>0</v>
      </c>
      <c r="Y100" s="346"/>
      <c r="Z100" s="354"/>
      <c r="AA100" s="355">
        <f t="shared" si="71"/>
        <v>0</v>
      </c>
      <c r="AB100" s="340"/>
      <c r="AC100" s="341"/>
      <c r="AD100" s="356"/>
      <c r="AE100" s="344"/>
      <c r="AF100" s="356"/>
      <c r="AG100" s="353">
        <f t="shared" si="72"/>
        <v>0</v>
      </c>
      <c r="AH100" s="344"/>
      <c r="AI100" s="357"/>
      <c r="AJ100" s="345">
        <f t="shared" si="73"/>
        <v>0</v>
      </c>
      <c r="AK100" s="585">
        <f t="shared" si="74"/>
        <v>2</v>
      </c>
      <c r="AL100" s="362">
        <v>1678565</v>
      </c>
      <c r="AM100" s="361">
        <f t="shared" si="49"/>
        <v>3357130</v>
      </c>
      <c r="AN100" s="1009"/>
      <c r="AO100" s="586">
        <f t="shared" si="94"/>
        <v>0</v>
      </c>
      <c r="AP100" s="587">
        <f t="shared" si="95"/>
        <v>0</v>
      </c>
      <c r="AQ100" s="588">
        <f t="shared" si="96"/>
        <v>1678565</v>
      </c>
      <c r="AR100" s="589">
        <f t="shared" si="86"/>
        <v>1678565</v>
      </c>
      <c r="AS100" s="590">
        <f t="shared" si="97"/>
        <v>0</v>
      </c>
      <c r="AT100" s="591">
        <f t="shared" si="98"/>
        <v>0</v>
      </c>
      <c r="AU100" s="592">
        <f t="shared" si="75"/>
        <v>0</v>
      </c>
      <c r="AV100" s="586">
        <f t="shared" si="99"/>
        <v>0</v>
      </c>
      <c r="AW100" s="587">
        <f t="shared" si="100"/>
        <v>0</v>
      </c>
      <c r="AX100" s="593"/>
      <c r="AY100" s="594">
        <f t="shared" si="76"/>
        <v>0</v>
      </c>
      <c r="AZ100" s="586">
        <f t="shared" si="101"/>
        <v>1678565</v>
      </c>
      <c r="BA100" s="587">
        <f t="shared" si="102"/>
        <v>0</v>
      </c>
      <c r="BB100" s="593">
        <f>SUM(AZ100:BA100)</f>
        <v>1678565</v>
      </c>
      <c r="BC100" s="595">
        <f t="shared" si="77"/>
        <v>1678565</v>
      </c>
      <c r="BD100" s="596">
        <f t="shared" si="103"/>
        <v>0</v>
      </c>
      <c r="BE100" s="597">
        <f t="shared" si="104"/>
        <v>0</v>
      </c>
      <c r="BF100" s="598">
        <f t="shared" si="78"/>
        <v>0</v>
      </c>
      <c r="BG100" s="586">
        <f t="shared" si="105"/>
        <v>0</v>
      </c>
      <c r="BH100" s="599"/>
      <c r="BI100" s="600">
        <f t="shared" si="79"/>
        <v>0</v>
      </c>
      <c r="BJ100" s="601">
        <f t="shared" si="106"/>
        <v>0</v>
      </c>
      <c r="BK100" s="587">
        <f t="shared" si="107"/>
        <v>0</v>
      </c>
      <c r="BL100" s="602"/>
      <c r="BM100" s="590">
        <f t="shared" si="108"/>
        <v>0</v>
      </c>
      <c r="BN100" s="603"/>
      <c r="BO100" s="598">
        <f t="shared" si="80"/>
        <v>0</v>
      </c>
      <c r="BP100" s="590">
        <f t="shared" si="109"/>
        <v>0</v>
      </c>
      <c r="BQ100" s="591">
        <f t="shared" si="110"/>
        <v>0</v>
      </c>
      <c r="BR100" s="592">
        <f t="shared" si="81"/>
        <v>0</v>
      </c>
      <c r="BS100" s="604">
        <f t="shared" si="82"/>
        <v>3357130</v>
      </c>
    </row>
    <row r="101" spans="1:71" ht="24" x14ac:dyDescent="0.25">
      <c r="A101" s="1031"/>
      <c r="B101" s="339">
        <v>92</v>
      </c>
      <c r="C101" s="228" t="s">
        <v>232</v>
      </c>
      <c r="D101" s="213" t="s">
        <v>233</v>
      </c>
      <c r="E101" s="213" t="s">
        <v>41</v>
      </c>
      <c r="F101" s="217" t="s">
        <v>38</v>
      </c>
      <c r="G101" s="340"/>
      <c r="H101" s="341"/>
      <c r="I101" s="342">
        <v>1</v>
      </c>
      <c r="J101" s="343">
        <f t="shared" si="83"/>
        <v>1</v>
      </c>
      <c r="K101" s="344"/>
      <c r="L101" s="342"/>
      <c r="M101" s="345">
        <f t="shared" si="67"/>
        <v>0</v>
      </c>
      <c r="N101" s="346">
        <v>1</v>
      </c>
      <c r="O101" s="347"/>
      <c r="P101" s="347">
        <f>SUM(N101:O101)</f>
        <v>1</v>
      </c>
      <c r="Q101" s="348">
        <f t="shared" si="68"/>
        <v>1</v>
      </c>
      <c r="R101" s="346">
        <v>1</v>
      </c>
      <c r="S101" s="347"/>
      <c r="T101" s="349">
        <f>SUM(R101:S101)</f>
        <v>1</v>
      </c>
      <c r="U101" s="350">
        <f t="shared" si="69"/>
        <v>1</v>
      </c>
      <c r="V101" s="351"/>
      <c r="W101" s="352"/>
      <c r="X101" s="353">
        <f t="shared" si="70"/>
        <v>0</v>
      </c>
      <c r="Y101" s="346"/>
      <c r="Z101" s="354"/>
      <c r="AA101" s="355">
        <f t="shared" si="71"/>
        <v>0</v>
      </c>
      <c r="AB101" s="340"/>
      <c r="AC101" s="341"/>
      <c r="AD101" s="356"/>
      <c r="AE101" s="344"/>
      <c r="AF101" s="356"/>
      <c r="AG101" s="353">
        <f t="shared" si="72"/>
        <v>0</v>
      </c>
      <c r="AH101" s="344"/>
      <c r="AI101" s="357"/>
      <c r="AJ101" s="345">
        <f t="shared" si="73"/>
        <v>0</v>
      </c>
      <c r="AK101" s="585">
        <f t="shared" si="74"/>
        <v>3</v>
      </c>
      <c r="AL101" s="362">
        <v>4000535</v>
      </c>
      <c r="AM101" s="361">
        <f t="shared" si="49"/>
        <v>12001605</v>
      </c>
      <c r="AN101" s="1009"/>
      <c r="AO101" s="586">
        <f t="shared" si="94"/>
        <v>0</v>
      </c>
      <c r="AP101" s="587">
        <f t="shared" si="95"/>
        <v>0</v>
      </c>
      <c r="AQ101" s="588">
        <f t="shared" si="96"/>
        <v>4000535</v>
      </c>
      <c r="AR101" s="589">
        <f t="shared" si="86"/>
        <v>4000535</v>
      </c>
      <c r="AS101" s="590">
        <f t="shared" si="97"/>
        <v>0</v>
      </c>
      <c r="AT101" s="591">
        <f t="shared" si="98"/>
        <v>0</v>
      </c>
      <c r="AU101" s="592">
        <f t="shared" si="75"/>
        <v>0</v>
      </c>
      <c r="AV101" s="586">
        <f t="shared" si="99"/>
        <v>4000535</v>
      </c>
      <c r="AW101" s="587">
        <f t="shared" si="100"/>
        <v>0</v>
      </c>
      <c r="AX101" s="593">
        <f>SUM(AV101:AW101)</f>
        <v>4000535</v>
      </c>
      <c r="AY101" s="594">
        <f t="shared" si="76"/>
        <v>4000535</v>
      </c>
      <c r="AZ101" s="586">
        <f t="shared" si="101"/>
        <v>4000535</v>
      </c>
      <c r="BA101" s="587">
        <f t="shared" si="102"/>
        <v>0</v>
      </c>
      <c r="BB101" s="593">
        <f>SUM(AZ101:BA101)</f>
        <v>4000535</v>
      </c>
      <c r="BC101" s="595">
        <f t="shared" si="77"/>
        <v>4000535</v>
      </c>
      <c r="BD101" s="596">
        <f t="shared" si="103"/>
        <v>0</v>
      </c>
      <c r="BE101" s="597">
        <f t="shared" si="104"/>
        <v>0</v>
      </c>
      <c r="BF101" s="598">
        <f t="shared" si="78"/>
        <v>0</v>
      </c>
      <c r="BG101" s="586">
        <f t="shared" si="105"/>
        <v>0</v>
      </c>
      <c r="BH101" s="599"/>
      <c r="BI101" s="600">
        <f t="shared" si="79"/>
        <v>0</v>
      </c>
      <c r="BJ101" s="601">
        <f t="shared" si="106"/>
        <v>0</v>
      </c>
      <c r="BK101" s="587">
        <f t="shared" si="107"/>
        <v>0</v>
      </c>
      <c r="BL101" s="602"/>
      <c r="BM101" s="590">
        <f t="shared" si="108"/>
        <v>0</v>
      </c>
      <c r="BN101" s="603"/>
      <c r="BO101" s="598">
        <f t="shared" si="80"/>
        <v>0</v>
      </c>
      <c r="BP101" s="590">
        <f t="shared" si="109"/>
        <v>0</v>
      </c>
      <c r="BQ101" s="591">
        <f t="shared" si="110"/>
        <v>0</v>
      </c>
      <c r="BR101" s="592">
        <f t="shared" si="81"/>
        <v>0</v>
      </c>
      <c r="BS101" s="604">
        <f t="shared" si="82"/>
        <v>12001605</v>
      </c>
    </row>
    <row r="102" spans="1:71" ht="24" x14ac:dyDescent="0.25">
      <c r="A102" s="1031"/>
      <c r="B102" s="339">
        <v>93</v>
      </c>
      <c r="C102" s="228" t="s">
        <v>234</v>
      </c>
      <c r="D102" s="213" t="s">
        <v>235</v>
      </c>
      <c r="E102" s="213" t="s">
        <v>41</v>
      </c>
      <c r="F102" s="217" t="s">
        <v>38</v>
      </c>
      <c r="G102" s="340"/>
      <c r="H102" s="341"/>
      <c r="I102" s="342">
        <v>1</v>
      </c>
      <c r="J102" s="343">
        <f t="shared" si="83"/>
        <v>1</v>
      </c>
      <c r="K102" s="344"/>
      <c r="L102" s="342"/>
      <c r="M102" s="345">
        <f t="shared" si="67"/>
        <v>0</v>
      </c>
      <c r="N102" s="346"/>
      <c r="O102" s="347"/>
      <c r="P102" s="347"/>
      <c r="Q102" s="348">
        <f t="shared" si="68"/>
        <v>0</v>
      </c>
      <c r="R102" s="346"/>
      <c r="S102" s="347"/>
      <c r="T102" s="349"/>
      <c r="U102" s="350">
        <f t="shared" si="69"/>
        <v>0</v>
      </c>
      <c r="V102" s="351"/>
      <c r="W102" s="352">
        <v>1</v>
      </c>
      <c r="X102" s="353">
        <f t="shared" si="70"/>
        <v>1</v>
      </c>
      <c r="Y102" s="346"/>
      <c r="Z102" s="354"/>
      <c r="AA102" s="355">
        <f t="shared" si="71"/>
        <v>0</v>
      </c>
      <c r="AB102" s="340"/>
      <c r="AC102" s="341"/>
      <c r="AD102" s="356"/>
      <c r="AE102" s="344"/>
      <c r="AF102" s="356"/>
      <c r="AG102" s="353">
        <f t="shared" si="72"/>
        <v>0</v>
      </c>
      <c r="AH102" s="344"/>
      <c r="AI102" s="357"/>
      <c r="AJ102" s="345">
        <f t="shared" si="73"/>
        <v>0</v>
      </c>
      <c r="AK102" s="585">
        <f t="shared" si="74"/>
        <v>2</v>
      </c>
      <c r="AL102" s="362">
        <v>865736</v>
      </c>
      <c r="AM102" s="361">
        <f t="shared" si="49"/>
        <v>1731472</v>
      </c>
      <c r="AN102" s="1009"/>
      <c r="AO102" s="586">
        <f t="shared" si="94"/>
        <v>0</v>
      </c>
      <c r="AP102" s="587">
        <f t="shared" si="95"/>
        <v>0</v>
      </c>
      <c r="AQ102" s="588">
        <f t="shared" si="96"/>
        <v>865736</v>
      </c>
      <c r="AR102" s="589">
        <f t="shared" si="86"/>
        <v>865736</v>
      </c>
      <c r="AS102" s="590">
        <f t="shared" si="97"/>
        <v>0</v>
      </c>
      <c r="AT102" s="591">
        <f t="shared" si="98"/>
        <v>0</v>
      </c>
      <c r="AU102" s="592">
        <f t="shared" si="75"/>
        <v>0</v>
      </c>
      <c r="AV102" s="586">
        <f t="shared" si="99"/>
        <v>0</v>
      </c>
      <c r="AW102" s="587">
        <f t="shared" si="100"/>
        <v>0</v>
      </c>
      <c r="AX102" s="593"/>
      <c r="AY102" s="594">
        <f t="shared" si="76"/>
        <v>0</v>
      </c>
      <c r="AZ102" s="586">
        <f t="shared" si="101"/>
        <v>0</v>
      </c>
      <c r="BA102" s="587">
        <f t="shared" si="102"/>
        <v>0</v>
      </c>
      <c r="BB102" s="593"/>
      <c r="BC102" s="595">
        <f t="shared" si="77"/>
        <v>0</v>
      </c>
      <c r="BD102" s="596">
        <f t="shared" si="103"/>
        <v>0</v>
      </c>
      <c r="BE102" s="597">
        <f t="shared" si="104"/>
        <v>865736</v>
      </c>
      <c r="BF102" s="598">
        <f t="shared" si="78"/>
        <v>865736</v>
      </c>
      <c r="BG102" s="586">
        <f t="shared" si="105"/>
        <v>0</v>
      </c>
      <c r="BH102" s="599"/>
      <c r="BI102" s="600">
        <f t="shared" si="79"/>
        <v>0</v>
      </c>
      <c r="BJ102" s="601">
        <f t="shared" si="106"/>
        <v>0</v>
      </c>
      <c r="BK102" s="587">
        <f t="shared" si="107"/>
        <v>0</v>
      </c>
      <c r="BL102" s="602"/>
      <c r="BM102" s="590">
        <f t="shared" si="108"/>
        <v>0</v>
      </c>
      <c r="BN102" s="603"/>
      <c r="BO102" s="598">
        <f t="shared" si="80"/>
        <v>0</v>
      </c>
      <c r="BP102" s="590">
        <f t="shared" si="109"/>
        <v>0</v>
      </c>
      <c r="BQ102" s="591">
        <f t="shared" si="110"/>
        <v>0</v>
      </c>
      <c r="BR102" s="592">
        <f t="shared" si="81"/>
        <v>0</v>
      </c>
      <c r="BS102" s="604">
        <f t="shared" si="82"/>
        <v>1731472</v>
      </c>
    </row>
    <row r="103" spans="1:71" ht="24" x14ac:dyDescent="0.25">
      <c r="A103" s="1031"/>
      <c r="B103" s="363">
        <v>94</v>
      </c>
      <c r="C103" s="228" t="s">
        <v>236</v>
      </c>
      <c r="D103" s="213" t="s">
        <v>237</v>
      </c>
      <c r="E103" s="213" t="s">
        <v>167</v>
      </c>
      <c r="F103" s="217" t="s">
        <v>38</v>
      </c>
      <c r="G103" s="340"/>
      <c r="H103" s="341"/>
      <c r="I103" s="342">
        <v>1</v>
      </c>
      <c r="J103" s="343">
        <f t="shared" si="83"/>
        <v>1</v>
      </c>
      <c r="K103" s="344"/>
      <c r="L103" s="342"/>
      <c r="M103" s="345">
        <f t="shared" si="67"/>
        <v>0</v>
      </c>
      <c r="N103" s="346"/>
      <c r="O103" s="347"/>
      <c r="P103" s="347"/>
      <c r="Q103" s="348">
        <f t="shared" si="68"/>
        <v>0</v>
      </c>
      <c r="R103" s="346"/>
      <c r="S103" s="347"/>
      <c r="T103" s="349"/>
      <c r="U103" s="350">
        <f t="shared" si="69"/>
        <v>0</v>
      </c>
      <c r="V103" s="351"/>
      <c r="W103" s="352"/>
      <c r="X103" s="353">
        <f t="shared" si="70"/>
        <v>0</v>
      </c>
      <c r="Y103" s="346"/>
      <c r="Z103" s="354"/>
      <c r="AA103" s="355">
        <f t="shared" si="71"/>
        <v>0</v>
      </c>
      <c r="AB103" s="340">
        <v>1</v>
      </c>
      <c r="AC103" s="341"/>
      <c r="AD103" s="356">
        <f t="shared" si="84"/>
        <v>1</v>
      </c>
      <c r="AE103" s="344"/>
      <c r="AF103" s="356"/>
      <c r="AG103" s="353">
        <f t="shared" si="72"/>
        <v>1</v>
      </c>
      <c r="AH103" s="344"/>
      <c r="AI103" s="357"/>
      <c r="AJ103" s="345">
        <f t="shared" si="73"/>
        <v>0</v>
      </c>
      <c r="AK103" s="585">
        <f t="shared" si="74"/>
        <v>2</v>
      </c>
      <c r="AL103" s="362">
        <v>1130113</v>
      </c>
      <c r="AM103" s="361">
        <f t="shared" si="49"/>
        <v>2260226</v>
      </c>
      <c r="AN103" s="1009"/>
      <c r="AO103" s="586">
        <f t="shared" si="94"/>
        <v>0</v>
      </c>
      <c r="AP103" s="587">
        <f t="shared" si="95"/>
        <v>0</v>
      </c>
      <c r="AQ103" s="588">
        <f t="shared" si="96"/>
        <v>1130113</v>
      </c>
      <c r="AR103" s="589">
        <f t="shared" si="86"/>
        <v>1130113</v>
      </c>
      <c r="AS103" s="590">
        <f t="shared" si="97"/>
        <v>0</v>
      </c>
      <c r="AT103" s="591">
        <f t="shared" si="98"/>
        <v>0</v>
      </c>
      <c r="AU103" s="592">
        <f t="shared" si="75"/>
        <v>0</v>
      </c>
      <c r="AV103" s="586">
        <f t="shared" si="99"/>
        <v>0</v>
      </c>
      <c r="AW103" s="587">
        <f t="shared" si="100"/>
        <v>0</v>
      </c>
      <c r="AX103" s="593"/>
      <c r="AY103" s="594">
        <f t="shared" si="76"/>
        <v>0</v>
      </c>
      <c r="AZ103" s="586">
        <f t="shared" si="101"/>
        <v>0</v>
      </c>
      <c r="BA103" s="587">
        <f t="shared" si="102"/>
        <v>0</v>
      </c>
      <c r="BB103" s="593"/>
      <c r="BC103" s="595">
        <f t="shared" si="77"/>
        <v>0</v>
      </c>
      <c r="BD103" s="596">
        <f t="shared" si="103"/>
        <v>0</v>
      </c>
      <c r="BE103" s="597">
        <f t="shared" si="104"/>
        <v>0</v>
      </c>
      <c r="BF103" s="598">
        <f t="shared" si="78"/>
        <v>0</v>
      </c>
      <c r="BG103" s="586">
        <f t="shared" si="105"/>
        <v>0</v>
      </c>
      <c r="BH103" s="599"/>
      <c r="BI103" s="600">
        <f t="shared" si="79"/>
        <v>0</v>
      </c>
      <c r="BJ103" s="601">
        <f t="shared" si="106"/>
        <v>1130113</v>
      </c>
      <c r="BK103" s="587">
        <f t="shared" si="107"/>
        <v>0</v>
      </c>
      <c r="BL103" s="602">
        <f t="shared" ref="BL103" si="112">SUM(BJ103:BK103)</f>
        <v>1130113</v>
      </c>
      <c r="BM103" s="590">
        <f t="shared" si="108"/>
        <v>0</v>
      </c>
      <c r="BN103" s="603"/>
      <c r="BO103" s="598">
        <f t="shared" si="80"/>
        <v>1130113</v>
      </c>
      <c r="BP103" s="590">
        <f t="shared" si="109"/>
        <v>0</v>
      </c>
      <c r="BQ103" s="591">
        <f t="shared" si="110"/>
        <v>0</v>
      </c>
      <c r="BR103" s="592">
        <f t="shared" si="81"/>
        <v>0</v>
      </c>
      <c r="BS103" s="604">
        <f t="shared" si="82"/>
        <v>2260226</v>
      </c>
    </row>
    <row r="104" spans="1:71" ht="24" x14ac:dyDescent="0.25">
      <c r="A104" s="1031"/>
      <c r="B104" s="339">
        <v>95</v>
      </c>
      <c r="C104" s="228" t="s">
        <v>238</v>
      </c>
      <c r="D104" s="213" t="s">
        <v>239</v>
      </c>
      <c r="E104" s="213" t="s">
        <v>29</v>
      </c>
      <c r="F104" s="217" t="s">
        <v>30</v>
      </c>
      <c r="G104" s="340"/>
      <c r="H104" s="341"/>
      <c r="I104" s="342">
        <v>1</v>
      </c>
      <c r="J104" s="343">
        <f t="shared" si="83"/>
        <v>1</v>
      </c>
      <c r="K104" s="344">
        <v>1</v>
      </c>
      <c r="L104" s="342"/>
      <c r="M104" s="345">
        <f t="shared" si="67"/>
        <v>1</v>
      </c>
      <c r="N104" s="346"/>
      <c r="O104" s="347">
        <v>1</v>
      </c>
      <c r="P104" s="347">
        <f>SUM(N104:O104)</f>
        <v>1</v>
      </c>
      <c r="Q104" s="348">
        <f t="shared" si="68"/>
        <v>1</v>
      </c>
      <c r="R104" s="346">
        <v>2</v>
      </c>
      <c r="S104" s="347">
        <v>3</v>
      </c>
      <c r="T104" s="349">
        <f>SUM(R104:S104)</f>
        <v>5</v>
      </c>
      <c r="U104" s="350">
        <f t="shared" si="69"/>
        <v>5</v>
      </c>
      <c r="V104" s="351"/>
      <c r="W104" s="352"/>
      <c r="X104" s="353">
        <f t="shared" si="70"/>
        <v>0</v>
      </c>
      <c r="Y104" s="346">
        <v>1</v>
      </c>
      <c r="Z104" s="354">
        <f>SUM(Y104:Y104)</f>
        <v>1</v>
      </c>
      <c r="AA104" s="355">
        <f t="shared" si="71"/>
        <v>1</v>
      </c>
      <c r="AB104" s="340"/>
      <c r="AC104" s="341"/>
      <c r="AD104" s="356"/>
      <c r="AE104" s="344"/>
      <c r="AF104" s="356"/>
      <c r="AG104" s="353">
        <f t="shared" si="72"/>
        <v>0</v>
      </c>
      <c r="AH104" s="344"/>
      <c r="AI104" s="357"/>
      <c r="AJ104" s="345">
        <f t="shared" si="73"/>
        <v>0</v>
      </c>
      <c r="AK104" s="585">
        <f t="shared" si="74"/>
        <v>9</v>
      </c>
      <c r="AL104" s="362">
        <v>211825</v>
      </c>
      <c r="AM104" s="361">
        <f t="shared" si="49"/>
        <v>1906425</v>
      </c>
      <c r="AN104" s="1009"/>
      <c r="AO104" s="586">
        <f t="shared" si="94"/>
        <v>0</v>
      </c>
      <c r="AP104" s="587">
        <f t="shared" si="95"/>
        <v>0</v>
      </c>
      <c r="AQ104" s="588">
        <f t="shared" si="96"/>
        <v>211825</v>
      </c>
      <c r="AR104" s="589">
        <f t="shared" si="86"/>
        <v>211825</v>
      </c>
      <c r="AS104" s="590">
        <f t="shared" si="97"/>
        <v>211825</v>
      </c>
      <c r="AT104" s="591">
        <f t="shared" si="98"/>
        <v>0</v>
      </c>
      <c r="AU104" s="592">
        <f t="shared" si="75"/>
        <v>211825</v>
      </c>
      <c r="AV104" s="586">
        <f t="shared" si="99"/>
        <v>0</v>
      </c>
      <c r="AW104" s="587">
        <f t="shared" si="100"/>
        <v>211825</v>
      </c>
      <c r="AX104" s="593">
        <f>SUM(AV104:AW104)</f>
        <v>211825</v>
      </c>
      <c r="AY104" s="594">
        <f t="shared" si="76"/>
        <v>211825</v>
      </c>
      <c r="AZ104" s="586">
        <f t="shared" si="101"/>
        <v>423650</v>
      </c>
      <c r="BA104" s="587">
        <f t="shared" si="102"/>
        <v>635475</v>
      </c>
      <c r="BB104" s="593">
        <f>SUM(AZ104:BA104)</f>
        <v>1059125</v>
      </c>
      <c r="BC104" s="595">
        <f t="shared" si="77"/>
        <v>1059125</v>
      </c>
      <c r="BD104" s="596">
        <f t="shared" si="103"/>
        <v>0</v>
      </c>
      <c r="BE104" s="597">
        <f t="shared" si="104"/>
        <v>0</v>
      </c>
      <c r="BF104" s="598">
        <f t="shared" si="78"/>
        <v>0</v>
      </c>
      <c r="BG104" s="586">
        <f t="shared" si="105"/>
        <v>211825</v>
      </c>
      <c r="BH104" s="599">
        <f>SUM(BG104:BG104)</f>
        <v>211825</v>
      </c>
      <c r="BI104" s="600">
        <f t="shared" si="79"/>
        <v>211825</v>
      </c>
      <c r="BJ104" s="601">
        <f t="shared" si="106"/>
        <v>0</v>
      </c>
      <c r="BK104" s="587">
        <f t="shared" si="107"/>
        <v>0</v>
      </c>
      <c r="BL104" s="602"/>
      <c r="BM104" s="590">
        <f t="shared" si="108"/>
        <v>0</v>
      </c>
      <c r="BN104" s="603"/>
      <c r="BO104" s="598">
        <f t="shared" si="80"/>
        <v>0</v>
      </c>
      <c r="BP104" s="590">
        <f t="shared" si="109"/>
        <v>0</v>
      </c>
      <c r="BQ104" s="591">
        <f t="shared" si="110"/>
        <v>0</v>
      </c>
      <c r="BR104" s="592">
        <f t="shared" si="81"/>
        <v>0</v>
      </c>
      <c r="BS104" s="604">
        <f t="shared" si="82"/>
        <v>1906425</v>
      </c>
    </row>
    <row r="105" spans="1:71" x14ac:dyDescent="0.25">
      <c r="A105" s="1031"/>
      <c r="B105" s="339">
        <v>96</v>
      </c>
      <c r="C105" s="228" t="s">
        <v>240</v>
      </c>
      <c r="D105" s="213" t="s">
        <v>241</v>
      </c>
      <c r="E105" s="213" t="s">
        <v>37</v>
      </c>
      <c r="F105" s="217" t="s">
        <v>38</v>
      </c>
      <c r="G105" s="340"/>
      <c r="H105" s="341"/>
      <c r="I105" s="342">
        <v>2</v>
      </c>
      <c r="J105" s="343">
        <f t="shared" si="83"/>
        <v>2</v>
      </c>
      <c r="K105" s="344"/>
      <c r="L105" s="342"/>
      <c r="M105" s="345">
        <f t="shared" si="67"/>
        <v>0</v>
      </c>
      <c r="N105" s="346"/>
      <c r="O105" s="347"/>
      <c r="P105" s="347"/>
      <c r="Q105" s="348">
        <f t="shared" si="68"/>
        <v>0</v>
      </c>
      <c r="R105" s="346"/>
      <c r="S105" s="347"/>
      <c r="T105" s="349"/>
      <c r="U105" s="350">
        <f t="shared" si="69"/>
        <v>0</v>
      </c>
      <c r="V105" s="351"/>
      <c r="W105" s="352"/>
      <c r="X105" s="353">
        <f t="shared" si="70"/>
        <v>0</v>
      </c>
      <c r="Y105" s="346"/>
      <c r="Z105" s="354"/>
      <c r="AA105" s="355">
        <f t="shared" si="71"/>
        <v>0</v>
      </c>
      <c r="AB105" s="340"/>
      <c r="AC105" s="341"/>
      <c r="AD105" s="356"/>
      <c r="AE105" s="344"/>
      <c r="AF105" s="356"/>
      <c r="AG105" s="353">
        <f t="shared" si="72"/>
        <v>0</v>
      </c>
      <c r="AH105" s="344"/>
      <c r="AI105" s="357"/>
      <c r="AJ105" s="345">
        <f t="shared" si="73"/>
        <v>0</v>
      </c>
      <c r="AK105" s="585">
        <f t="shared" si="74"/>
        <v>2</v>
      </c>
      <c r="AL105" s="362">
        <v>2213579</v>
      </c>
      <c r="AM105" s="361">
        <f t="shared" si="49"/>
        <v>4427158</v>
      </c>
      <c r="AN105" s="1009"/>
      <c r="AO105" s="586">
        <f t="shared" si="94"/>
        <v>0</v>
      </c>
      <c r="AP105" s="587">
        <f t="shared" si="95"/>
        <v>0</v>
      </c>
      <c r="AQ105" s="588">
        <f t="shared" si="96"/>
        <v>4427158</v>
      </c>
      <c r="AR105" s="589">
        <f t="shared" si="86"/>
        <v>4427158</v>
      </c>
      <c r="AS105" s="590">
        <f t="shared" si="97"/>
        <v>0</v>
      </c>
      <c r="AT105" s="591">
        <f t="shared" si="98"/>
        <v>0</v>
      </c>
      <c r="AU105" s="592">
        <f t="shared" si="75"/>
        <v>0</v>
      </c>
      <c r="AV105" s="586">
        <f t="shared" si="99"/>
        <v>0</v>
      </c>
      <c r="AW105" s="587">
        <f t="shared" si="100"/>
        <v>0</v>
      </c>
      <c r="AX105" s="593"/>
      <c r="AY105" s="594">
        <f t="shared" si="76"/>
        <v>0</v>
      </c>
      <c r="AZ105" s="586">
        <f t="shared" si="101"/>
        <v>0</v>
      </c>
      <c r="BA105" s="587">
        <f t="shared" si="102"/>
        <v>0</v>
      </c>
      <c r="BB105" s="593"/>
      <c r="BC105" s="595">
        <f t="shared" si="77"/>
        <v>0</v>
      </c>
      <c r="BD105" s="596">
        <f t="shared" si="103"/>
        <v>0</v>
      </c>
      <c r="BE105" s="597">
        <f t="shared" si="104"/>
        <v>0</v>
      </c>
      <c r="BF105" s="598">
        <f t="shared" si="78"/>
        <v>0</v>
      </c>
      <c r="BG105" s="586">
        <f t="shared" si="105"/>
        <v>0</v>
      </c>
      <c r="BH105" s="599"/>
      <c r="BI105" s="600">
        <f t="shared" si="79"/>
        <v>0</v>
      </c>
      <c r="BJ105" s="601">
        <f t="shared" si="106"/>
        <v>0</v>
      </c>
      <c r="BK105" s="587">
        <f t="shared" si="107"/>
        <v>0</v>
      </c>
      <c r="BL105" s="602"/>
      <c r="BM105" s="590">
        <f t="shared" si="108"/>
        <v>0</v>
      </c>
      <c r="BN105" s="603"/>
      <c r="BO105" s="598">
        <f t="shared" si="80"/>
        <v>0</v>
      </c>
      <c r="BP105" s="590">
        <f t="shared" si="109"/>
        <v>0</v>
      </c>
      <c r="BQ105" s="591">
        <f t="shared" si="110"/>
        <v>0</v>
      </c>
      <c r="BR105" s="592">
        <f t="shared" si="81"/>
        <v>0</v>
      </c>
      <c r="BS105" s="604">
        <f t="shared" si="82"/>
        <v>4427158</v>
      </c>
    </row>
    <row r="106" spans="1:71" x14ac:dyDescent="0.25">
      <c r="A106" s="1031"/>
      <c r="B106" s="363">
        <v>97</v>
      </c>
      <c r="C106" s="228" t="s">
        <v>242</v>
      </c>
      <c r="D106" s="213" t="s">
        <v>243</v>
      </c>
      <c r="E106" s="213" t="s">
        <v>244</v>
      </c>
      <c r="F106" s="217" t="s">
        <v>38</v>
      </c>
      <c r="G106" s="340"/>
      <c r="H106" s="341"/>
      <c r="I106" s="342">
        <v>1</v>
      </c>
      <c r="J106" s="343">
        <f t="shared" si="83"/>
        <v>1</v>
      </c>
      <c r="K106" s="344"/>
      <c r="L106" s="342"/>
      <c r="M106" s="345">
        <f t="shared" si="67"/>
        <v>0</v>
      </c>
      <c r="N106" s="346"/>
      <c r="O106" s="347"/>
      <c r="P106" s="347"/>
      <c r="Q106" s="348">
        <f t="shared" si="68"/>
        <v>0</v>
      </c>
      <c r="R106" s="346">
        <v>1</v>
      </c>
      <c r="S106" s="347">
        <v>1</v>
      </c>
      <c r="T106" s="349">
        <f>SUM(R106:S106)</f>
        <v>2</v>
      </c>
      <c r="U106" s="350">
        <f t="shared" si="69"/>
        <v>2</v>
      </c>
      <c r="V106" s="351"/>
      <c r="W106" s="352"/>
      <c r="X106" s="353">
        <f t="shared" si="70"/>
        <v>0</v>
      </c>
      <c r="Y106" s="346"/>
      <c r="Z106" s="354"/>
      <c r="AA106" s="355">
        <f t="shared" si="71"/>
        <v>0</v>
      </c>
      <c r="AB106" s="340">
        <v>1</v>
      </c>
      <c r="AC106" s="341"/>
      <c r="AD106" s="356">
        <f t="shared" si="84"/>
        <v>1</v>
      </c>
      <c r="AE106" s="344"/>
      <c r="AF106" s="356"/>
      <c r="AG106" s="353">
        <f t="shared" si="72"/>
        <v>1</v>
      </c>
      <c r="AH106" s="344"/>
      <c r="AI106" s="357"/>
      <c r="AJ106" s="345">
        <f t="shared" si="73"/>
        <v>0</v>
      </c>
      <c r="AK106" s="585">
        <f t="shared" si="74"/>
        <v>4</v>
      </c>
      <c r="AL106" s="360">
        <v>242604</v>
      </c>
      <c r="AM106" s="361">
        <f t="shared" si="49"/>
        <v>970416</v>
      </c>
      <c r="AN106" s="1009"/>
      <c r="AO106" s="586">
        <f t="shared" si="94"/>
        <v>0</v>
      </c>
      <c r="AP106" s="587">
        <f t="shared" si="95"/>
        <v>0</v>
      </c>
      <c r="AQ106" s="588">
        <f t="shared" si="96"/>
        <v>242604</v>
      </c>
      <c r="AR106" s="589">
        <f t="shared" si="86"/>
        <v>242604</v>
      </c>
      <c r="AS106" s="590">
        <f t="shared" si="97"/>
        <v>0</v>
      </c>
      <c r="AT106" s="591">
        <f t="shared" si="98"/>
        <v>0</v>
      </c>
      <c r="AU106" s="592">
        <f t="shared" si="75"/>
        <v>0</v>
      </c>
      <c r="AV106" s="586">
        <f t="shared" si="99"/>
        <v>0</v>
      </c>
      <c r="AW106" s="587">
        <f t="shared" si="100"/>
        <v>0</v>
      </c>
      <c r="AX106" s="593"/>
      <c r="AY106" s="594">
        <f t="shared" si="76"/>
        <v>0</v>
      </c>
      <c r="AZ106" s="586">
        <f t="shared" si="101"/>
        <v>242604</v>
      </c>
      <c r="BA106" s="587">
        <f t="shared" si="102"/>
        <v>242604</v>
      </c>
      <c r="BB106" s="593">
        <f>SUM(AZ106:BA106)</f>
        <v>485208</v>
      </c>
      <c r="BC106" s="595">
        <f t="shared" si="77"/>
        <v>485208</v>
      </c>
      <c r="BD106" s="596">
        <f t="shared" si="103"/>
        <v>0</v>
      </c>
      <c r="BE106" s="597">
        <f t="shared" si="104"/>
        <v>0</v>
      </c>
      <c r="BF106" s="598">
        <f t="shared" si="78"/>
        <v>0</v>
      </c>
      <c r="BG106" s="586">
        <f t="shared" si="105"/>
        <v>0</v>
      </c>
      <c r="BH106" s="599"/>
      <c r="BI106" s="600">
        <f t="shared" si="79"/>
        <v>0</v>
      </c>
      <c r="BJ106" s="601">
        <f t="shared" si="106"/>
        <v>242604</v>
      </c>
      <c r="BK106" s="587">
        <f t="shared" si="107"/>
        <v>0</v>
      </c>
      <c r="BL106" s="602">
        <f t="shared" ref="BL106" si="113">SUM(BJ106:BK106)</f>
        <v>242604</v>
      </c>
      <c r="BM106" s="590">
        <f t="shared" si="108"/>
        <v>0</v>
      </c>
      <c r="BN106" s="603"/>
      <c r="BO106" s="598">
        <f t="shared" si="80"/>
        <v>242604</v>
      </c>
      <c r="BP106" s="590">
        <f t="shared" si="109"/>
        <v>0</v>
      </c>
      <c r="BQ106" s="591">
        <f t="shared" si="110"/>
        <v>0</v>
      </c>
      <c r="BR106" s="592">
        <f t="shared" si="81"/>
        <v>0</v>
      </c>
      <c r="BS106" s="604">
        <f t="shared" si="82"/>
        <v>970416</v>
      </c>
    </row>
    <row r="107" spans="1:71" ht="24" x14ac:dyDescent="0.25">
      <c r="A107" s="1031"/>
      <c r="B107" s="339">
        <v>98</v>
      </c>
      <c r="C107" s="228" t="s">
        <v>245</v>
      </c>
      <c r="D107" s="218" t="s">
        <v>246</v>
      </c>
      <c r="E107" s="213" t="s">
        <v>29</v>
      </c>
      <c r="F107" s="217" t="s">
        <v>30</v>
      </c>
      <c r="G107" s="340"/>
      <c r="H107" s="341"/>
      <c r="I107" s="342">
        <v>3</v>
      </c>
      <c r="J107" s="343">
        <f t="shared" si="83"/>
        <v>3</v>
      </c>
      <c r="K107" s="344"/>
      <c r="L107" s="342"/>
      <c r="M107" s="345">
        <f t="shared" si="67"/>
        <v>0</v>
      </c>
      <c r="N107" s="346"/>
      <c r="O107" s="347">
        <v>1</v>
      </c>
      <c r="P107" s="347">
        <f>SUM(N107:O107)</f>
        <v>1</v>
      </c>
      <c r="Q107" s="348">
        <f t="shared" si="68"/>
        <v>1</v>
      </c>
      <c r="R107" s="346"/>
      <c r="S107" s="347">
        <v>6</v>
      </c>
      <c r="T107" s="349">
        <f>SUM(R107:S107)</f>
        <v>6</v>
      </c>
      <c r="U107" s="350">
        <f t="shared" si="69"/>
        <v>6</v>
      </c>
      <c r="V107" s="351"/>
      <c r="W107" s="352">
        <v>2</v>
      </c>
      <c r="X107" s="353">
        <f t="shared" si="70"/>
        <v>2</v>
      </c>
      <c r="Y107" s="346">
        <v>1</v>
      </c>
      <c r="Z107" s="354">
        <f>SUM(Y107:Y107)</f>
        <v>1</v>
      </c>
      <c r="AA107" s="355">
        <f t="shared" si="71"/>
        <v>1</v>
      </c>
      <c r="AB107" s="340"/>
      <c r="AC107" s="341"/>
      <c r="AD107" s="356"/>
      <c r="AE107" s="344"/>
      <c r="AF107" s="356"/>
      <c r="AG107" s="353">
        <f t="shared" si="72"/>
        <v>0</v>
      </c>
      <c r="AH107" s="344"/>
      <c r="AI107" s="357"/>
      <c r="AJ107" s="345">
        <f t="shared" si="73"/>
        <v>0</v>
      </c>
      <c r="AK107" s="585">
        <f t="shared" si="74"/>
        <v>13</v>
      </c>
      <c r="AL107" s="362">
        <v>315454</v>
      </c>
      <c r="AM107" s="361">
        <f t="shared" si="49"/>
        <v>4100902</v>
      </c>
      <c r="AN107" s="1009"/>
      <c r="AO107" s="586">
        <f t="shared" si="94"/>
        <v>0</v>
      </c>
      <c r="AP107" s="587">
        <f t="shared" si="95"/>
        <v>0</v>
      </c>
      <c r="AQ107" s="588">
        <f t="shared" si="96"/>
        <v>946362</v>
      </c>
      <c r="AR107" s="589">
        <f t="shared" si="86"/>
        <v>946362</v>
      </c>
      <c r="AS107" s="590">
        <f t="shared" si="97"/>
        <v>0</v>
      </c>
      <c r="AT107" s="591">
        <f t="shared" si="98"/>
        <v>0</v>
      </c>
      <c r="AU107" s="592">
        <f t="shared" si="75"/>
        <v>0</v>
      </c>
      <c r="AV107" s="586">
        <f t="shared" si="99"/>
        <v>0</v>
      </c>
      <c r="AW107" s="587">
        <f t="shared" si="100"/>
        <v>315454</v>
      </c>
      <c r="AX107" s="593">
        <f>SUM(AV107:AW107)</f>
        <v>315454</v>
      </c>
      <c r="AY107" s="594">
        <f t="shared" si="76"/>
        <v>315454</v>
      </c>
      <c r="AZ107" s="586">
        <f t="shared" si="101"/>
        <v>0</v>
      </c>
      <c r="BA107" s="587">
        <f t="shared" si="102"/>
        <v>1892724</v>
      </c>
      <c r="BB107" s="593">
        <f>SUM(AZ107:BA107)</f>
        <v>1892724</v>
      </c>
      <c r="BC107" s="595">
        <f t="shared" si="77"/>
        <v>1892724</v>
      </c>
      <c r="BD107" s="596">
        <f t="shared" si="103"/>
        <v>0</v>
      </c>
      <c r="BE107" s="597">
        <f t="shared" si="104"/>
        <v>630908</v>
      </c>
      <c r="BF107" s="598">
        <f t="shared" si="78"/>
        <v>630908</v>
      </c>
      <c r="BG107" s="586">
        <f t="shared" si="105"/>
        <v>315454</v>
      </c>
      <c r="BH107" s="599">
        <f>SUM(BG107:BG107)</f>
        <v>315454</v>
      </c>
      <c r="BI107" s="600">
        <f t="shared" si="79"/>
        <v>315454</v>
      </c>
      <c r="BJ107" s="601">
        <f t="shared" si="106"/>
        <v>0</v>
      </c>
      <c r="BK107" s="587">
        <f t="shared" si="107"/>
        <v>0</v>
      </c>
      <c r="BL107" s="602"/>
      <c r="BM107" s="590">
        <f t="shared" si="108"/>
        <v>0</v>
      </c>
      <c r="BN107" s="603"/>
      <c r="BO107" s="598">
        <f t="shared" si="80"/>
        <v>0</v>
      </c>
      <c r="BP107" s="590">
        <f t="shared" si="109"/>
        <v>0</v>
      </c>
      <c r="BQ107" s="591">
        <f t="shared" si="110"/>
        <v>0</v>
      </c>
      <c r="BR107" s="592">
        <f t="shared" si="81"/>
        <v>0</v>
      </c>
      <c r="BS107" s="604">
        <f t="shared" si="82"/>
        <v>4100902</v>
      </c>
    </row>
    <row r="108" spans="1:71" ht="24" x14ac:dyDescent="0.25">
      <c r="A108" s="1031"/>
      <c r="B108" s="339">
        <v>99</v>
      </c>
      <c r="C108" s="228" t="s">
        <v>247</v>
      </c>
      <c r="D108" s="213" t="s">
        <v>248</v>
      </c>
      <c r="E108" s="213" t="s">
        <v>29</v>
      </c>
      <c r="F108" s="217" t="s">
        <v>30</v>
      </c>
      <c r="G108" s="340"/>
      <c r="H108" s="341"/>
      <c r="I108" s="342"/>
      <c r="J108" s="343">
        <f t="shared" si="83"/>
        <v>0</v>
      </c>
      <c r="K108" s="344"/>
      <c r="L108" s="342"/>
      <c r="M108" s="345">
        <f t="shared" si="67"/>
        <v>0</v>
      </c>
      <c r="N108" s="346"/>
      <c r="O108" s="347"/>
      <c r="P108" s="347"/>
      <c r="Q108" s="348">
        <f t="shared" si="68"/>
        <v>0</v>
      </c>
      <c r="R108" s="346"/>
      <c r="S108" s="347"/>
      <c r="T108" s="349"/>
      <c r="U108" s="350">
        <f t="shared" si="69"/>
        <v>0</v>
      </c>
      <c r="V108" s="351"/>
      <c r="W108" s="352">
        <v>5</v>
      </c>
      <c r="X108" s="353">
        <f t="shared" si="70"/>
        <v>5</v>
      </c>
      <c r="Y108" s="346"/>
      <c r="Z108" s="354"/>
      <c r="AA108" s="355">
        <f t="shared" si="71"/>
        <v>0</v>
      </c>
      <c r="AB108" s="340"/>
      <c r="AC108" s="341"/>
      <c r="AD108" s="356"/>
      <c r="AE108" s="344"/>
      <c r="AF108" s="356"/>
      <c r="AG108" s="353">
        <f t="shared" si="72"/>
        <v>0</v>
      </c>
      <c r="AH108" s="344"/>
      <c r="AI108" s="357"/>
      <c r="AJ108" s="345">
        <f t="shared" si="73"/>
        <v>0</v>
      </c>
      <c r="AK108" s="585">
        <f t="shared" si="74"/>
        <v>5</v>
      </c>
      <c r="AL108" s="360">
        <v>964818</v>
      </c>
      <c r="AM108" s="361">
        <f t="shared" si="49"/>
        <v>4824090</v>
      </c>
      <c r="AN108" s="1009"/>
      <c r="AO108" s="586">
        <f t="shared" si="94"/>
        <v>0</v>
      </c>
      <c r="AP108" s="587">
        <f t="shared" si="95"/>
        <v>0</v>
      </c>
      <c r="AQ108" s="588">
        <f t="shared" si="96"/>
        <v>0</v>
      </c>
      <c r="AR108" s="589">
        <f t="shared" si="86"/>
        <v>0</v>
      </c>
      <c r="AS108" s="590">
        <f t="shared" si="97"/>
        <v>0</v>
      </c>
      <c r="AT108" s="591">
        <f t="shared" si="98"/>
        <v>0</v>
      </c>
      <c r="AU108" s="592">
        <f t="shared" si="75"/>
        <v>0</v>
      </c>
      <c r="AV108" s="586">
        <f t="shared" si="99"/>
        <v>0</v>
      </c>
      <c r="AW108" s="587">
        <f t="shared" si="100"/>
        <v>0</v>
      </c>
      <c r="AX108" s="593"/>
      <c r="AY108" s="594">
        <f t="shared" si="76"/>
        <v>0</v>
      </c>
      <c r="AZ108" s="586">
        <f t="shared" si="101"/>
        <v>0</v>
      </c>
      <c r="BA108" s="587">
        <f t="shared" si="102"/>
        <v>0</v>
      </c>
      <c r="BB108" s="593"/>
      <c r="BC108" s="595">
        <f t="shared" si="77"/>
        <v>0</v>
      </c>
      <c r="BD108" s="596">
        <f t="shared" si="103"/>
        <v>0</v>
      </c>
      <c r="BE108" s="597">
        <f t="shared" si="104"/>
        <v>4824090</v>
      </c>
      <c r="BF108" s="598">
        <f t="shared" si="78"/>
        <v>4824090</v>
      </c>
      <c r="BG108" s="586">
        <f t="shared" si="105"/>
        <v>0</v>
      </c>
      <c r="BH108" s="599"/>
      <c r="BI108" s="600">
        <f t="shared" si="79"/>
        <v>0</v>
      </c>
      <c r="BJ108" s="601">
        <f t="shared" si="106"/>
        <v>0</v>
      </c>
      <c r="BK108" s="587">
        <f t="shared" si="107"/>
        <v>0</v>
      </c>
      <c r="BL108" s="602"/>
      <c r="BM108" s="590">
        <f t="shared" si="108"/>
        <v>0</v>
      </c>
      <c r="BN108" s="603"/>
      <c r="BO108" s="598">
        <f t="shared" si="80"/>
        <v>0</v>
      </c>
      <c r="BP108" s="590">
        <f t="shared" si="109"/>
        <v>0</v>
      </c>
      <c r="BQ108" s="591">
        <f t="shared" si="110"/>
        <v>0</v>
      </c>
      <c r="BR108" s="592">
        <f t="shared" si="81"/>
        <v>0</v>
      </c>
      <c r="BS108" s="604">
        <f t="shared" si="82"/>
        <v>4824090</v>
      </c>
    </row>
    <row r="109" spans="1:71" ht="24" x14ac:dyDescent="0.25">
      <c r="A109" s="1031"/>
      <c r="B109" s="363">
        <v>100</v>
      </c>
      <c r="C109" s="228" t="s">
        <v>249</v>
      </c>
      <c r="D109" s="213" t="s">
        <v>250</v>
      </c>
      <c r="E109" s="213" t="s">
        <v>167</v>
      </c>
      <c r="F109" s="217" t="s">
        <v>38</v>
      </c>
      <c r="G109" s="340"/>
      <c r="H109" s="341"/>
      <c r="I109" s="342">
        <v>1</v>
      </c>
      <c r="J109" s="343">
        <f t="shared" si="83"/>
        <v>1</v>
      </c>
      <c r="K109" s="344"/>
      <c r="L109" s="342"/>
      <c r="M109" s="345">
        <f t="shared" si="67"/>
        <v>0</v>
      </c>
      <c r="N109" s="346"/>
      <c r="O109" s="347"/>
      <c r="P109" s="347"/>
      <c r="Q109" s="348">
        <f t="shared" si="68"/>
        <v>0</v>
      </c>
      <c r="R109" s="346"/>
      <c r="S109" s="347">
        <v>1</v>
      </c>
      <c r="T109" s="349">
        <f>SUM(R109:S109)</f>
        <v>1</v>
      </c>
      <c r="U109" s="350">
        <f t="shared" si="69"/>
        <v>1</v>
      </c>
      <c r="V109" s="351"/>
      <c r="W109" s="352"/>
      <c r="X109" s="353">
        <f t="shared" si="70"/>
        <v>0</v>
      </c>
      <c r="Y109" s="346">
        <v>1</v>
      </c>
      <c r="Z109" s="354">
        <f>SUM(Y109:Y109)</f>
        <v>1</v>
      </c>
      <c r="AA109" s="355">
        <f t="shared" si="71"/>
        <v>1</v>
      </c>
      <c r="AB109" s="340"/>
      <c r="AC109" s="341"/>
      <c r="AD109" s="356"/>
      <c r="AE109" s="344"/>
      <c r="AF109" s="356"/>
      <c r="AG109" s="353">
        <f t="shared" si="72"/>
        <v>0</v>
      </c>
      <c r="AH109" s="344"/>
      <c r="AI109" s="357"/>
      <c r="AJ109" s="345">
        <f t="shared" si="73"/>
        <v>0</v>
      </c>
      <c r="AK109" s="585">
        <f t="shared" si="74"/>
        <v>3</v>
      </c>
      <c r="AL109" s="362">
        <v>1899706</v>
      </c>
      <c r="AM109" s="361">
        <f t="shared" si="49"/>
        <v>5699118</v>
      </c>
      <c r="AN109" s="1009"/>
      <c r="AO109" s="586">
        <f t="shared" si="94"/>
        <v>0</v>
      </c>
      <c r="AP109" s="587">
        <f t="shared" si="95"/>
        <v>0</v>
      </c>
      <c r="AQ109" s="588">
        <f t="shared" si="96"/>
        <v>1899706</v>
      </c>
      <c r="AR109" s="589">
        <f t="shared" si="86"/>
        <v>1899706</v>
      </c>
      <c r="AS109" s="590">
        <f t="shared" si="97"/>
        <v>0</v>
      </c>
      <c r="AT109" s="591">
        <f t="shared" si="98"/>
        <v>0</v>
      </c>
      <c r="AU109" s="592">
        <f t="shared" si="75"/>
        <v>0</v>
      </c>
      <c r="AV109" s="586">
        <f t="shared" si="99"/>
        <v>0</v>
      </c>
      <c r="AW109" s="587">
        <f t="shared" si="100"/>
        <v>0</v>
      </c>
      <c r="AX109" s="593"/>
      <c r="AY109" s="594">
        <f t="shared" si="76"/>
        <v>0</v>
      </c>
      <c r="AZ109" s="586">
        <f t="shared" si="101"/>
        <v>0</v>
      </c>
      <c r="BA109" s="587">
        <f t="shared" si="102"/>
        <v>1899706</v>
      </c>
      <c r="BB109" s="593">
        <f>SUM(AZ109:BA109)</f>
        <v>1899706</v>
      </c>
      <c r="BC109" s="595">
        <f t="shared" si="77"/>
        <v>1899706</v>
      </c>
      <c r="BD109" s="596">
        <f t="shared" si="103"/>
        <v>0</v>
      </c>
      <c r="BE109" s="597">
        <f t="shared" si="104"/>
        <v>0</v>
      </c>
      <c r="BF109" s="598">
        <f t="shared" si="78"/>
        <v>0</v>
      </c>
      <c r="BG109" s="586">
        <f t="shared" si="105"/>
        <v>1899706</v>
      </c>
      <c r="BH109" s="599">
        <f>SUM(BG109:BG109)</f>
        <v>1899706</v>
      </c>
      <c r="BI109" s="600">
        <f t="shared" si="79"/>
        <v>1899706</v>
      </c>
      <c r="BJ109" s="601">
        <f t="shared" si="106"/>
        <v>0</v>
      </c>
      <c r="BK109" s="587">
        <f t="shared" si="107"/>
        <v>0</v>
      </c>
      <c r="BL109" s="602"/>
      <c r="BM109" s="590">
        <f t="shared" si="108"/>
        <v>0</v>
      </c>
      <c r="BN109" s="603"/>
      <c r="BO109" s="598">
        <f t="shared" si="80"/>
        <v>0</v>
      </c>
      <c r="BP109" s="590">
        <f t="shared" si="109"/>
        <v>0</v>
      </c>
      <c r="BQ109" s="591">
        <f t="shared" si="110"/>
        <v>0</v>
      </c>
      <c r="BR109" s="592">
        <f t="shared" si="81"/>
        <v>0</v>
      </c>
      <c r="BS109" s="604">
        <f t="shared" si="82"/>
        <v>5699118</v>
      </c>
    </row>
    <row r="110" spans="1:71" x14ac:dyDescent="0.25">
      <c r="A110" s="1031"/>
      <c r="B110" s="339">
        <v>101</v>
      </c>
      <c r="C110" s="228" t="s">
        <v>251</v>
      </c>
      <c r="D110" s="213" t="s">
        <v>252</v>
      </c>
      <c r="E110" s="213" t="s">
        <v>167</v>
      </c>
      <c r="F110" s="217" t="s">
        <v>38</v>
      </c>
      <c r="G110" s="340"/>
      <c r="H110" s="341"/>
      <c r="I110" s="342">
        <v>1</v>
      </c>
      <c r="J110" s="343">
        <f t="shared" si="83"/>
        <v>1</v>
      </c>
      <c r="K110" s="344"/>
      <c r="L110" s="342"/>
      <c r="M110" s="345">
        <f t="shared" si="67"/>
        <v>0</v>
      </c>
      <c r="N110" s="346"/>
      <c r="O110" s="347">
        <v>1</v>
      </c>
      <c r="P110" s="347">
        <f>SUM(N110:O110)</f>
        <v>1</v>
      </c>
      <c r="Q110" s="348">
        <f t="shared" si="68"/>
        <v>1</v>
      </c>
      <c r="R110" s="346"/>
      <c r="S110" s="347">
        <v>1</v>
      </c>
      <c r="T110" s="349">
        <f>SUM(R110:S110)</f>
        <v>1</v>
      </c>
      <c r="U110" s="350">
        <f t="shared" si="69"/>
        <v>1</v>
      </c>
      <c r="V110" s="351"/>
      <c r="W110" s="352"/>
      <c r="X110" s="353">
        <f t="shared" si="70"/>
        <v>0</v>
      </c>
      <c r="Y110" s="346">
        <v>1</v>
      </c>
      <c r="Z110" s="354">
        <f>SUM(Y110:Y110)</f>
        <v>1</v>
      </c>
      <c r="AA110" s="355">
        <f t="shared" si="71"/>
        <v>1</v>
      </c>
      <c r="AB110" s="340"/>
      <c r="AC110" s="341"/>
      <c r="AD110" s="356"/>
      <c r="AE110" s="344"/>
      <c r="AF110" s="356"/>
      <c r="AG110" s="353">
        <f t="shared" si="72"/>
        <v>0</v>
      </c>
      <c r="AH110" s="344"/>
      <c r="AI110" s="357"/>
      <c r="AJ110" s="345">
        <f t="shared" si="73"/>
        <v>0</v>
      </c>
      <c r="AK110" s="585">
        <f t="shared" si="74"/>
        <v>4</v>
      </c>
      <c r="AL110" s="362">
        <v>734377</v>
      </c>
      <c r="AM110" s="361">
        <f t="shared" si="49"/>
        <v>2937508</v>
      </c>
      <c r="AN110" s="1009"/>
      <c r="AO110" s="586">
        <f t="shared" si="94"/>
        <v>0</v>
      </c>
      <c r="AP110" s="587">
        <f t="shared" si="95"/>
        <v>0</v>
      </c>
      <c r="AQ110" s="588">
        <f t="shared" si="96"/>
        <v>734377</v>
      </c>
      <c r="AR110" s="589">
        <f t="shared" si="86"/>
        <v>734377</v>
      </c>
      <c r="AS110" s="590">
        <f t="shared" si="97"/>
        <v>0</v>
      </c>
      <c r="AT110" s="591">
        <f t="shared" si="98"/>
        <v>0</v>
      </c>
      <c r="AU110" s="592">
        <f t="shared" si="75"/>
        <v>0</v>
      </c>
      <c r="AV110" s="586">
        <f t="shared" si="99"/>
        <v>0</v>
      </c>
      <c r="AW110" s="587">
        <f t="shared" si="100"/>
        <v>734377</v>
      </c>
      <c r="AX110" s="593">
        <f>SUM(AV110:AW110)</f>
        <v>734377</v>
      </c>
      <c r="AY110" s="594">
        <f t="shared" si="76"/>
        <v>734377</v>
      </c>
      <c r="AZ110" s="586">
        <f t="shared" si="101"/>
        <v>0</v>
      </c>
      <c r="BA110" s="587">
        <f t="shared" si="102"/>
        <v>734377</v>
      </c>
      <c r="BB110" s="593">
        <f>SUM(AZ110:BA110)</f>
        <v>734377</v>
      </c>
      <c r="BC110" s="595">
        <f t="shared" si="77"/>
        <v>734377</v>
      </c>
      <c r="BD110" s="596">
        <f t="shared" si="103"/>
        <v>0</v>
      </c>
      <c r="BE110" s="597">
        <f t="shared" si="104"/>
        <v>0</v>
      </c>
      <c r="BF110" s="598">
        <f t="shared" si="78"/>
        <v>0</v>
      </c>
      <c r="BG110" s="586">
        <f t="shared" si="105"/>
        <v>734377</v>
      </c>
      <c r="BH110" s="599">
        <f>SUM(BG110:BG110)</f>
        <v>734377</v>
      </c>
      <c r="BI110" s="600">
        <f t="shared" si="79"/>
        <v>734377</v>
      </c>
      <c r="BJ110" s="601">
        <f t="shared" si="106"/>
        <v>0</v>
      </c>
      <c r="BK110" s="587">
        <f t="shared" si="107"/>
        <v>0</v>
      </c>
      <c r="BL110" s="602"/>
      <c r="BM110" s="590">
        <f t="shared" si="108"/>
        <v>0</v>
      </c>
      <c r="BN110" s="603"/>
      <c r="BO110" s="598">
        <f t="shared" si="80"/>
        <v>0</v>
      </c>
      <c r="BP110" s="590">
        <f t="shared" si="109"/>
        <v>0</v>
      </c>
      <c r="BQ110" s="591">
        <f t="shared" si="110"/>
        <v>0</v>
      </c>
      <c r="BR110" s="592">
        <f t="shared" si="81"/>
        <v>0</v>
      </c>
      <c r="BS110" s="604">
        <f t="shared" si="82"/>
        <v>2937508</v>
      </c>
    </row>
    <row r="111" spans="1:71" ht="24" x14ac:dyDescent="0.25">
      <c r="A111" s="1031"/>
      <c r="B111" s="339">
        <v>102</v>
      </c>
      <c r="C111" s="228" t="s">
        <v>253</v>
      </c>
      <c r="D111" s="213" t="s">
        <v>254</v>
      </c>
      <c r="E111" s="213" t="s">
        <v>41</v>
      </c>
      <c r="F111" s="217" t="s">
        <v>38</v>
      </c>
      <c r="G111" s="340"/>
      <c r="H111" s="341"/>
      <c r="I111" s="342">
        <v>1</v>
      </c>
      <c r="J111" s="343">
        <f t="shared" si="83"/>
        <v>1</v>
      </c>
      <c r="K111" s="344">
        <v>2</v>
      </c>
      <c r="L111" s="342"/>
      <c r="M111" s="345">
        <f t="shared" si="67"/>
        <v>2</v>
      </c>
      <c r="N111" s="346"/>
      <c r="O111" s="347"/>
      <c r="P111" s="347"/>
      <c r="Q111" s="348">
        <f t="shared" si="68"/>
        <v>0</v>
      </c>
      <c r="R111" s="346"/>
      <c r="S111" s="347"/>
      <c r="T111" s="349"/>
      <c r="U111" s="350">
        <f t="shared" si="69"/>
        <v>0</v>
      </c>
      <c r="V111" s="351"/>
      <c r="W111" s="352"/>
      <c r="X111" s="353">
        <f t="shared" si="70"/>
        <v>0</v>
      </c>
      <c r="Y111" s="346"/>
      <c r="Z111" s="354"/>
      <c r="AA111" s="355">
        <f t="shared" si="71"/>
        <v>0</v>
      </c>
      <c r="AB111" s="340"/>
      <c r="AC111" s="341"/>
      <c r="AD111" s="356"/>
      <c r="AE111" s="344"/>
      <c r="AF111" s="356"/>
      <c r="AG111" s="353">
        <f t="shared" si="72"/>
        <v>0</v>
      </c>
      <c r="AH111" s="344"/>
      <c r="AI111" s="357"/>
      <c r="AJ111" s="345">
        <f t="shared" si="73"/>
        <v>0</v>
      </c>
      <c r="AK111" s="585">
        <f t="shared" si="74"/>
        <v>3</v>
      </c>
      <c r="AL111" s="362">
        <v>1172621</v>
      </c>
      <c r="AM111" s="361">
        <f t="shared" si="49"/>
        <v>3517863</v>
      </c>
      <c r="AN111" s="1009"/>
      <c r="AO111" s="586">
        <f t="shared" si="94"/>
        <v>0</v>
      </c>
      <c r="AP111" s="587">
        <f t="shared" si="95"/>
        <v>0</v>
      </c>
      <c r="AQ111" s="588">
        <f t="shared" si="96"/>
        <v>1172621</v>
      </c>
      <c r="AR111" s="589">
        <f t="shared" si="86"/>
        <v>1172621</v>
      </c>
      <c r="AS111" s="590">
        <f t="shared" si="97"/>
        <v>2345242</v>
      </c>
      <c r="AT111" s="591">
        <f t="shared" si="98"/>
        <v>0</v>
      </c>
      <c r="AU111" s="592">
        <f t="shared" si="75"/>
        <v>2345242</v>
      </c>
      <c r="AV111" s="586">
        <f t="shared" si="99"/>
        <v>0</v>
      </c>
      <c r="AW111" s="587">
        <f t="shared" si="100"/>
        <v>0</v>
      </c>
      <c r="AX111" s="593"/>
      <c r="AY111" s="594">
        <f t="shared" si="76"/>
        <v>0</v>
      </c>
      <c r="AZ111" s="586">
        <f t="shared" si="101"/>
        <v>0</v>
      </c>
      <c r="BA111" s="587">
        <f t="shared" si="102"/>
        <v>0</v>
      </c>
      <c r="BB111" s="593"/>
      <c r="BC111" s="595">
        <f t="shared" si="77"/>
        <v>0</v>
      </c>
      <c r="BD111" s="596">
        <f t="shared" si="103"/>
        <v>0</v>
      </c>
      <c r="BE111" s="597">
        <f t="shared" si="104"/>
        <v>0</v>
      </c>
      <c r="BF111" s="598">
        <f t="shared" si="78"/>
        <v>0</v>
      </c>
      <c r="BG111" s="586">
        <f t="shared" si="105"/>
        <v>0</v>
      </c>
      <c r="BH111" s="599"/>
      <c r="BI111" s="600">
        <f t="shared" si="79"/>
        <v>0</v>
      </c>
      <c r="BJ111" s="601">
        <f t="shared" si="106"/>
        <v>0</v>
      </c>
      <c r="BK111" s="587">
        <f t="shared" si="107"/>
        <v>0</v>
      </c>
      <c r="BL111" s="602"/>
      <c r="BM111" s="590">
        <f t="shared" si="108"/>
        <v>0</v>
      </c>
      <c r="BN111" s="603"/>
      <c r="BO111" s="598">
        <f t="shared" si="80"/>
        <v>0</v>
      </c>
      <c r="BP111" s="590">
        <f t="shared" si="109"/>
        <v>0</v>
      </c>
      <c r="BQ111" s="591">
        <f t="shared" si="110"/>
        <v>0</v>
      </c>
      <c r="BR111" s="592">
        <f t="shared" si="81"/>
        <v>0</v>
      </c>
      <c r="BS111" s="604">
        <f t="shared" si="82"/>
        <v>3517863</v>
      </c>
    </row>
    <row r="112" spans="1:71" x14ac:dyDescent="0.25">
      <c r="A112" s="1031"/>
      <c r="B112" s="363">
        <v>103</v>
      </c>
      <c r="C112" s="228" t="s">
        <v>255</v>
      </c>
      <c r="D112" s="213" t="s">
        <v>256</v>
      </c>
      <c r="E112" s="213" t="s">
        <v>113</v>
      </c>
      <c r="F112" s="214" t="s">
        <v>38</v>
      </c>
      <c r="G112" s="340"/>
      <c r="H112" s="341"/>
      <c r="I112" s="342">
        <v>3</v>
      </c>
      <c r="J112" s="343">
        <f t="shared" si="83"/>
        <v>3</v>
      </c>
      <c r="K112" s="344"/>
      <c r="L112" s="342"/>
      <c r="M112" s="345">
        <f t="shared" si="67"/>
        <v>0</v>
      </c>
      <c r="N112" s="346">
        <v>1</v>
      </c>
      <c r="O112" s="347"/>
      <c r="P112" s="347">
        <f>SUM(N112:O112)</f>
        <v>1</v>
      </c>
      <c r="Q112" s="348">
        <f t="shared" si="68"/>
        <v>1</v>
      </c>
      <c r="R112" s="346">
        <v>1</v>
      </c>
      <c r="S112" s="347"/>
      <c r="T112" s="349">
        <f t="shared" ref="T112:T123" si="114">SUM(R112:S112)</f>
        <v>1</v>
      </c>
      <c r="U112" s="350">
        <f t="shared" si="69"/>
        <v>1</v>
      </c>
      <c r="V112" s="351"/>
      <c r="W112" s="352"/>
      <c r="X112" s="353">
        <f t="shared" si="70"/>
        <v>0</v>
      </c>
      <c r="Y112" s="346"/>
      <c r="Z112" s="354"/>
      <c r="AA112" s="355">
        <f t="shared" si="71"/>
        <v>0</v>
      </c>
      <c r="AB112" s="340">
        <v>1</v>
      </c>
      <c r="AC112" s="341"/>
      <c r="AD112" s="356">
        <f t="shared" si="84"/>
        <v>1</v>
      </c>
      <c r="AE112" s="344"/>
      <c r="AF112" s="356"/>
      <c r="AG112" s="353">
        <f t="shared" si="72"/>
        <v>1</v>
      </c>
      <c r="AH112" s="344">
        <v>2</v>
      </c>
      <c r="AI112" s="357"/>
      <c r="AJ112" s="345">
        <f t="shared" si="73"/>
        <v>2</v>
      </c>
      <c r="AK112" s="585">
        <f t="shared" si="74"/>
        <v>8</v>
      </c>
      <c r="AL112" s="362">
        <v>1951068</v>
      </c>
      <c r="AM112" s="361">
        <f t="shared" si="49"/>
        <v>15608544</v>
      </c>
      <c r="AN112" s="1009"/>
      <c r="AO112" s="586">
        <f t="shared" si="94"/>
        <v>0</v>
      </c>
      <c r="AP112" s="587">
        <f t="shared" si="95"/>
        <v>0</v>
      </c>
      <c r="AQ112" s="588">
        <f t="shared" si="96"/>
        <v>5853204</v>
      </c>
      <c r="AR112" s="589">
        <f t="shared" si="86"/>
        <v>5853204</v>
      </c>
      <c r="AS112" s="590">
        <f t="shared" si="97"/>
        <v>0</v>
      </c>
      <c r="AT112" s="591">
        <f t="shared" si="98"/>
        <v>0</v>
      </c>
      <c r="AU112" s="592">
        <f t="shared" si="75"/>
        <v>0</v>
      </c>
      <c r="AV112" s="586">
        <f t="shared" si="99"/>
        <v>1951068</v>
      </c>
      <c r="AW112" s="587">
        <f t="shared" si="100"/>
        <v>0</v>
      </c>
      <c r="AX112" s="593">
        <f>SUM(AV112:AW112)</f>
        <v>1951068</v>
      </c>
      <c r="AY112" s="594">
        <f t="shared" si="76"/>
        <v>1951068</v>
      </c>
      <c r="AZ112" s="586">
        <f t="shared" si="101"/>
        <v>1951068</v>
      </c>
      <c r="BA112" s="587">
        <f t="shared" si="102"/>
        <v>0</v>
      </c>
      <c r="BB112" s="593">
        <f t="shared" ref="BB112:BB123" si="115">SUM(AZ112:BA112)</f>
        <v>1951068</v>
      </c>
      <c r="BC112" s="595">
        <f t="shared" si="77"/>
        <v>1951068</v>
      </c>
      <c r="BD112" s="596">
        <f t="shared" si="103"/>
        <v>0</v>
      </c>
      <c r="BE112" s="597">
        <f t="shared" si="104"/>
        <v>0</v>
      </c>
      <c r="BF112" s="598">
        <f t="shared" si="78"/>
        <v>0</v>
      </c>
      <c r="BG112" s="586">
        <f t="shared" si="105"/>
        <v>0</v>
      </c>
      <c r="BH112" s="599"/>
      <c r="BI112" s="600">
        <f t="shared" si="79"/>
        <v>0</v>
      </c>
      <c r="BJ112" s="601">
        <f t="shared" si="106"/>
        <v>1951068</v>
      </c>
      <c r="BK112" s="587">
        <f t="shared" si="107"/>
        <v>0</v>
      </c>
      <c r="BL112" s="602">
        <f t="shared" ref="BL112" si="116">SUM(BJ112:BK112)</f>
        <v>1951068</v>
      </c>
      <c r="BM112" s="590">
        <f t="shared" si="108"/>
        <v>0</v>
      </c>
      <c r="BN112" s="603"/>
      <c r="BO112" s="598">
        <f t="shared" si="80"/>
        <v>1951068</v>
      </c>
      <c r="BP112" s="590">
        <f t="shared" si="109"/>
        <v>3902136</v>
      </c>
      <c r="BQ112" s="591">
        <f t="shared" si="110"/>
        <v>0</v>
      </c>
      <c r="BR112" s="592">
        <f t="shared" si="81"/>
        <v>3902136</v>
      </c>
      <c r="BS112" s="604">
        <f t="shared" si="82"/>
        <v>15608544</v>
      </c>
    </row>
    <row r="113" spans="1:71" x14ac:dyDescent="0.25">
      <c r="A113" s="1031"/>
      <c r="B113" s="339">
        <v>104</v>
      </c>
      <c r="C113" s="228" t="s">
        <v>257</v>
      </c>
      <c r="D113" s="213" t="s">
        <v>258</v>
      </c>
      <c r="E113" s="213" t="s">
        <v>259</v>
      </c>
      <c r="F113" s="217" t="s">
        <v>38</v>
      </c>
      <c r="G113" s="340"/>
      <c r="H113" s="341"/>
      <c r="I113" s="342">
        <v>2</v>
      </c>
      <c r="J113" s="343">
        <f t="shared" si="83"/>
        <v>2</v>
      </c>
      <c r="K113" s="344">
        <v>1</v>
      </c>
      <c r="L113" s="342"/>
      <c r="M113" s="345">
        <f t="shared" si="67"/>
        <v>1</v>
      </c>
      <c r="N113" s="346">
        <v>1</v>
      </c>
      <c r="O113" s="347"/>
      <c r="P113" s="347">
        <f>SUM(N113:O113)</f>
        <v>1</v>
      </c>
      <c r="Q113" s="348">
        <f t="shared" si="68"/>
        <v>1</v>
      </c>
      <c r="R113" s="346">
        <v>1</v>
      </c>
      <c r="S113" s="347"/>
      <c r="T113" s="349">
        <f t="shared" si="114"/>
        <v>1</v>
      </c>
      <c r="U113" s="350">
        <f t="shared" si="69"/>
        <v>1</v>
      </c>
      <c r="V113" s="351"/>
      <c r="W113" s="352"/>
      <c r="X113" s="353">
        <f t="shared" si="70"/>
        <v>0</v>
      </c>
      <c r="Y113" s="346"/>
      <c r="Z113" s="354"/>
      <c r="AA113" s="355">
        <f t="shared" si="71"/>
        <v>0</v>
      </c>
      <c r="AB113" s="340"/>
      <c r="AC113" s="341"/>
      <c r="AD113" s="356"/>
      <c r="AE113" s="344"/>
      <c r="AF113" s="356"/>
      <c r="AG113" s="353">
        <f t="shared" si="72"/>
        <v>0</v>
      </c>
      <c r="AH113" s="344">
        <v>1</v>
      </c>
      <c r="AI113" s="357"/>
      <c r="AJ113" s="345">
        <f t="shared" si="73"/>
        <v>1</v>
      </c>
      <c r="AK113" s="585">
        <f t="shared" si="74"/>
        <v>6</v>
      </c>
      <c r="AL113" s="362">
        <v>7908280</v>
      </c>
      <c r="AM113" s="361">
        <f t="shared" si="49"/>
        <v>47449680</v>
      </c>
      <c r="AN113" s="1009"/>
      <c r="AO113" s="586">
        <f t="shared" si="94"/>
        <v>0</v>
      </c>
      <c r="AP113" s="587">
        <f t="shared" si="95"/>
        <v>0</v>
      </c>
      <c r="AQ113" s="588">
        <f t="shared" si="96"/>
        <v>15816560</v>
      </c>
      <c r="AR113" s="589">
        <f t="shared" si="86"/>
        <v>15816560</v>
      </c>
      <c r="AS113" s="590">
        <f t="shared" si="97"/>
        <v>7908280</v>
      </c>
      <c r="AT113" s="591">
        <f t="shared" si="98"/>
        <v>0</v>
      </c>
      <c r="AU113" s="592">
        <f t="shared" si="75"/>
        <v>7908280</v>
      </c>
      <c r="AV113" s="586">
        <f t="shared" si="99"/>
        <v>7908280</v>
      </c>
      <c r="AW113" s="587">
        <f t="shared" si="100"/>
        <v>0</v>
      </c>
      <c r="AX113" s="593">
        <f>SUM(AV113:AW113)</f>
        <v>7908280</v>
      </c>
      <c r="AY113" s="594">
        <f t="shared" si="76"/>
        <v>7908280</v>
      </c>
      <c r="AZ113" s="586">
        <f t="shared" si="101"/>
        <v>7908280</v>
      </c>
      <c r="BA113" s="587">
        <f t="shared" si="102"/>
        <v>0</v>
      </c>
      <c r="BB113" s="593">
        <f t="shared" si="115"/>
        <v>7908280</v>
      </c>
      <c r="BC113" s="595">
        <f t="shared" si="77"/>
        <v>7908280</v>
      </c>
      <c r="BD113" s="596">
        <f t="shared" si="103"/>
        <v>0</v>
      </c>
      <c r="BE113" s="597">
        <f t="shared" si="104"/>
        <v>0</v>
      </c>
      <c r="BF113" s="598">
        <f t="shared" si="78"/>
        <v>0</v>
      </c>
      <c r="BG113" s="586">
        <f t="shared" si="105"/>
        <v>0</v>
      </c>
      <c r="BH113" s="599"/>
      <c r="BI113" s="600">
        <f t="shared" si="79"/>
        <v>0</v>
      </c>
      <c r="BJ113" s="601">
        <f t="shared" si="106"/>
        <v>0</v>
      </c>
      <c r="BK113" s="587">
        <f t="shared" si="107"/>
        <v>0</v>
      </c>
      <c r="BL113" s="602"/>
      <c r="BM113" s="590">
        <f t="shared" si="108"/>
        <v>0</v>
      </c>
      <c r="BN113" s="603"/>
      <c r="BO113" s="598">
        <f t="shared" si="80"/>
        <v>0</v>
      </c>
      <c r="BP113" s="590">
        <f t="shared" si="109"/>
        <v>7908280</v>
      </c>
      <c r="BQ113" s="591">
        <f t="shared" si="110"/>
        <v>0</v>
      </c>
      <c r="BR113" s="592">
        <f t="shared" si="81"/>
        <v>7908280</v>
      </c>
      <c r="BS113" s="604">
        <f t="shared" si="82"/>
        <v>47449680</v>
      </c>
    </row>
    <row r="114" spans="1:71" x14ac:dyDescent="0.25">
      <c r="A114" s="1031"/>
      <c r="B114" s="339">
        <v>105</v>
      </c>
      <c r="C114" s="228" t="s">
        <v>260</v>
      </c>
      <c r="D114" s="213" t="s">
        <v>261</v>
      </c>
      <c r="E114" s="213" t="s">
        <v>113</v>
      </c>
      <c r="F114" s="214" t="s">
        <v>38</v>
      </c>
      <c r="G114" s="340"/>
      <c r="H114" s="341"/>
      <c r="I114" s="342">
        <v>2</v>
      </c>
      <c r="J114" s="343">
        <f t="shared" si="83"/>
        <v>2</v>
      </c>
      <c r="K114" s="344"/>
      <c r="L114" s="342"/>
      <c r="M114" s="345">
        <f t="shared" si="67"/>
        <v>0</v>
      </c>
      <c r="N114" s="346">
        <v>1</v>
      </c>
      <c r="O114" s="347"/>
      <c r="P114" s="347">
        <f>SUM(N114:O114)</f>
        <v>1</v>
      </c>
      <c r="Q114" s="348">
        <f t="shared" si="68"/>
        <v>1</v>
      </c>
      <c r="R114" s="346">
        <v>1</v>
      </c>
      <c r="S114" s="347"/>
      <c r="T114" s="349">
        <f t="shared" si="114"/>
        <v>1</v>
      </c>
      <c r="U114" s="350">
        <f t="shared" si="69"/>
        <v>1</v>
      </c>
      <c r="V114" s="351"/>
      <c r="W114" s="352"/>
      <c r="X114" s="353">
        <f t="shared" si="70"/>
        <v>0</v>
      </c>
      <c r="Y114" s="346"/>
      <c r="Z114" s="354"/>
      <c r="AA114" s="355">
        <f t="shared" si="71"/>
        <v>0</v>
      </c>
      <c r="AB114" s="340">
        <v>1</v>
      </c>
      <c r="AC114" s="341"/>
      <c r="AD114" s="356">
        <f t="shared" si="84"/>
        <v>1</v>
      </c>
      <c r="AE114" s="344"/>
      <c r="AF114" s="356"/>
      <c r="AG114" s="353">
        <f t="shared" si="72"/>
        <v>1</v>
      </c>
      <c r="AH114" s="344">
        <v>2</v>
      </c>
      <c r="AI114" s="357"/>
      <c r="AJ114" s="345">
        <f t="shared" si="73"/>
        <v>2</v>
      </c>
      <c r="AK114" s="585">
        <f t="shared" si="74"/>
        <v>7</v>
      </c>
      <c r="AL114" s="362">
        <v>4496406</v>
      </c>
      <c r="AM114" s="361">
        <f t="shared" si="49"/>
        <v>31474842</v>
      </c>
      <c r="AN114" s="1009"/>
      <c r="AO114" s="586">
        <f t="shared" si="94"/>
        <v>0</v>
      </c>
      <c r="AP114" s="587">
        <f t="shared" si="95"/>
        <v>0</v>
      </c>
      <c r="AQ114" s="588">
        <f t="shared" si="96"/>
        <v>8992812</v>
      </c>
      <c r="AR114" s="589">
        <f t="shared" si="86"/>
        <v>8992812</v>
      </c>
      <c r="AS114" s="590">
        <f t="shared" si="97"/>
        <v>0</v>
      </c>
      <c r="AT114" s="591">
        <f t="shared" si="98"/>
        <v>0</v>
      </c>
      <c r="AU114" s="592">
        <f t="shared" si="75"/>
        <v>0</v>
      </c>
      <c r="AV114" s="586">
        <f t="shared" si="99"/>
        <v>4496406</v>
      </c>
      <c r="AW114" s="587">
        <f t="shared" si="100"/>
        <v>0</v>
      </c>
      <c r="AX114" s="593">
        <f>SUM(AV114:AW114)</f>
        <v>4496406</v>
      </c>
      <c r="AY114" s="594">
        <f t="shared" si="76"/>
        <v>4496406</v>
      </c>
      <c r="AZ114" s="586">
        <f t="shared" si="101"/>
        <v>4496406</v>
      </c>
      <c r="BA114" s="587">
        <f t="shared" si="102"/>
        <v>0</v>
      </c>
      <c r="BB114" s="593">
        <f t="shared" si="115"/>
        <v>4496406</v>
      </c>
      <c r="BC114" s="595">
        <f t="shared" si="77"/>
        <v>4496406</v>
      </c>
      <c r="BD114" s="596">
        <f t="shared" si="103"/>
        <v>0</v>
      </c>
      <c r="BE114" s="597">
        <f t="shared" si="104"/>
        <v>0</v>
      </c>
      <c r="BF114" s="598">
        <f t="shared" si="78"/>
        <v>0</v>
      </c>
      <c r="BG114" s="586">
        <f t="shared" si="105"/>
        <v>0</v>
      </c>
      <c r="BH114" s="599"/>
      <c r="BI114" s="600">
        <f t="shared" si="79"/>
        <v>0</v>
      </c>
      <c r="BJ114" s="601">
        <f t="shared" si="106"/>
        <v>4496406</v>
      </c>
      <c r="BK114" s="587">
        <f t="shared" si="107"/>
        <v>0</v>
      </c>
      <c r="BL114" s="602">
        <f t="shared" ref="BL114:BL115" si="117">SUM(BJ114:BK114)</f>
        <v>4496406</v>
      </c>
      <c r="BM114" s="590">
        <f t="shared" si="108"/>
        <v>0</v>
      </c>
      <c r="BN114" s="603"/>
      <c r="BO114" s="598">
        <f t="shared" si="80"/>
        <v>4496406</v>
      </c>
      <c r="BP114" s="590">
        <f t="shared" si="109"/>
        <v>8992812</v>
      </c>
      <c r="BQ114" s="591">
        <f t="shared" si="110"/>
        <v>0</v>
      </c>
      <c r="BR114" s="592">
        <f t="shared" si="81"/>
        <v>8992812</v>
      </c>
      <c r="BS114" s="604">
        <f t="shared" si="82"/>
        <v>31474842</v>
      </c>
    </row>
    <row r="115" spans="1:71" ht="36" x14ac:dyDescent="0.25">
      <c r="A115" s="1031"/>
      <c r="B115" s="363">
        <v>106</v>
      </c>
      <c r="C115" s="228" t="s">
        <v>262</v>
      </c>
      <c r="D115" s="213" t="s">
        <v>263</v>
      </c>
      <c r="E115" s="213" t="s">
        <v>29</v>
      </c>
      <c r="F115" s="217" t="s">
        <v>30</v>
      </c>
      <c r="G115" s="340"/>
      <c r="H115" s="341"/>
      <c r="I115" s="342">
        <v>1</v>
      </c>
      <c r="J115" s="343">
        <f t="shared" si="83"/>
        <v>1</v>
      </c>
      <c r="K115" s="344">
        <v>2</v>
      </c>
      <c r="L115" s="342"/>
      <c r="M115" s="345">
        <f t="shared" si="67"/>
        <v>2</v>
      </c>
      <c r="N115" s="346"/>
      <c r="O115" s="347">
        <v>1</v>
      </c>
      <c r="P115" s="347">
        <f>SUM(N115:O115)</f>
        <v>1</v>
      </c>
      <c r="Q115" s="348">
        <f t="shared" si="68"/>
        <v>1</v>
      </c>
      <c r="R115" s="346">
        <v>1</v>
      </c>
      <c r="S115" s="347"/>
      <c r="T115" s="349">
        <f t="shared" si="114"/>
        <v>1</v>
      </c>
      <c r="U115" s="350">
        <f t="shared" si="69"/>
        <v>1</v>
      </c>
      <c r="V115" s="351">
        <v>1</v>
      </c>
      <c r="W115" s="352">
        <v>1</v>
      </c>
      <c r="X115" s="353">
        <f t="shared" si="70"/>
        <v>2</v>
      </c>
      <c r="Y115" s="346"/>
      <c r="Z115" s="354"/>
      <c r="AA115" s="355">
        <f t="shared" si="71"/>
        <v>0</v>
      </c>
      <c r="AB115" s="340">
        <v>3</v>
      </c>
      <c r="AC115" s="341"/>
      <c r="AD115" s="356">
        <f t="shared" si="84"/>
        <v>3</v>
      </c>
      <c r="AE115" s="344"/>
      <c r="AF115" s="356"/>
      <c r="AG115" s="353">
        <f t="shared" si="72"/>
        <v>3</v>
      </c>
      <c r="AH115" s="344"/>
      <c r="AI115" s="357"/>
      <c r="AJ115" s="345">
        <f t="shared" si="73"/>
        <v>0</v>
      </c>
      <c r="AK115" s="585">
        <f t="shared" si="74"/>
        <v>10</v>
      </c>
      <c r="AL115" s="360">
        <v>327584</v>
      </c>
      <c r="AM115" s="361">
        <f t="shared" si="49"/>
        <v>3275840</v>
      </c>
      <c r="AN115" s="1009"/>
      <c r="AO115" s="586">
        <f t="shared" si="94"/>
        <v>0</v>
      </c>
      <c r="AP115" s="587">
        <f t="shared" si="95"/>
        <v>0</v>
      </c>
      <c r="AQ115" s="588">
        <f t="shared" si="96"/>
        <v>327584</v>
      </c>
      <c r="AR115" s="589">
        <f t="shared" si="86"/>
        <v>327584</v>
      </c>
      <c r="AS115" s="590">
        <f t="shared" si="97"/>
        <v>655168</v>
      </c>
      <c r="AT115" s="591">
        <f t="shared" si="98"/>
        <v>0</v>
      </c>
      <c r="AU115" s="592">
        <f t="shared" si="75"/>
        <v>655168</v>
      </c>
      <c r="AV115" s="586">
        <f t="shared" si="99"/>
        <v>0</v>
      </c>
      <c r="AW115" s="587">
        <f t="shared" si="100"/>
        <v>327584</v>
      </c>
      <c r="AX115" s="593">
        <f>SUM(AV115:AW115)</f>
        <v>327584</v>
      </c>
      <c r="AY115" s="594">
        <f t="shared" si="76"/>
        <v>327584</v>
      </c>
      <c r="AZ115" s="586">
        <f t="shared" si="101"/>
        <v>327584</v>
      </c>
      <c r="BA115" s="587">
        <f t="shared" si="102"/>
        <v>0</v>
      </c>
      <c r="BB115" s="593">
        <f t="shared" si="115"/>
        <v>327584</v>
      </c>
      <c r="BC115" s="595">
        <f t="shared" si="77"/>
        <v>327584</v>
      </c>
      <c r="BD115" s="596">
        <f t="shared" si="103"/>
        <v>327584</v>
      </c>
      <c r="BE115" s="597">
        <f t="shared" si="104"/>
        <v>327584</v>
      </c>
      <c r="BF115" s="598">
        <f t="shared" si="78"/>
        <v>655168</v>
      </c>
      <c r="BG115" s="586">
        <f t="shared" si="105"/>
        <v>0</v>
      </c>
      <c r="BH115" s="599"/>
      <c r="BI115" s="600">
        <f t="shared" si="79"/>
        <v>0</v>
      </c>
      <c r="BJ115" s="601">
        <f t="shared" si="106"/>
        <v>982752</v>
      </c>
      <c r="BK115" s="587">
        <f t="shared" si="107"/>
        <v>0</v>
      </c>
      <c r="BL115" s="602">
        <f t="shared" si="117"/>
        <v>982752</v>
      </c>
      <c r="BM115" s="590">
        <f t="shared" si="108"/>
        <v>0</v>
      </c>
      <c r="BN115" s="603"/>
      <c r="BO115" s="598">
        <f t="shared" si="80"/>
        <v>982752</v>
      </c>
      <c r="BP115" s="590">
        <f t="shared" si="109"/>
        <v>0</v>
      </c>
      <c r="BQ115" s="591">
        <f t="shared" si="110"/>
        <v>0</v>
      </c>
      <c r="BR115" s="592">
        <f t="shared" si="81"/>
        <v>0</v>
      </c>
      <c r="BS115" s="604">
        <f t="shared" si="82"/>
        <v>3275840</v>
      </c>
    </row>
    <row r="116" spans="1:71" x14ac:dyDescent="0.25">
      <c r="A116" s="1031"/>
      <c r="B116" s="339">
        <v>107</v>
      </c>
      <c r="C116" s="228" t="s">
        <v>264</v>
      </c>
      <c r="D116" s="213" t="s">
        <v>265</v>
      </c>
      <c r="E116" s="213" t="s">
        <v>113</v>
      </c>
      <c r="F116" s="217" t="s">
        <v>38</v>
      </c>
      <c r="G116" s="340"/>
      <c r="H116" s="341"/>
      <c r="I116" s="342">
        <v>1</v>
      </c>
      <c r="J116" s="343">
        <f t="shared" si="83"/>
        <v>1</v>
      </c>
      <c r="K116" s="344"/>
      <c r="L116" s="342"/>
      <c r="M116" s="345">
        <f t="shared" si="67"/>
        <v>0</v>
      </c>
      <c r="N116" s="346"/>
      <c r="O116" s="347"/>
      <c r="P116" s="347"/>
      <c r="Q116" s="348">
        <f t="shared" si="68"/>
        <v>0</v>
      </c>
      <c r="R116" s="346"/>
      <c r="S116" s="347">
        <v>1</v>
      </c>
      <c r="T116" s="349">
        <f t="shared" si="114"/>
        <v>1</v>
      </c>
      <c r="U116" s="350">
        <f t="shared" si="69"/>
        <v>1</v>
      </c>
      <c r="V116" s="351"/>
      <c r="W116" s="352"/>
      <c r="X116" s="353">
        <f t="shared" si="70"/>
        <v>0</v>
      </c>
      <c r="Y116" s="346"/>
      <c r="Z116" s="354"/>
      <c r="AA116" s="355">
        <f t="shared" si="71"/>
        <v>0</v>
      </c>
      <c r="AB116" s="340"/>
      <c r="AC116" s="341"/>
      <c r="AD116" s="356"/>
      <c r="AE116" s="344"/>
      <c r="AF116" s="356"/>
      <c r="AG116" s="353">
        <f t="shared" si="72"/>
        <v>0</v>
      </c>
      <c r="AH116" s="344"/>
      <c r="AI116" s="357"/>
      <c r="AJ116" s="345">
        <f t="shared" si="73"/>
        <v>0</v>
      </c>
      <c r="AK116" s="585">
        <f t="shared" si="74"/>
        <v>2</v>
      </c>
      <c r="AL116" s="362">
        <v>1270165</v>
      </c>
      <c r="AM116" s="361">
        <f t="shared" si="49"/>
        <v>2540330</v>
      </c>
      <c r="AN116" s="1009"/>
      <c r="AO116" s="586">
        <f t="shared" si="94"/>
        <v>0</v>
      </c>
      <c r="AP116" s="587">
        <f t="shared" si="95"/>
        <v>0</v>
      </c>
      <c r="AQ116" s="588">
        <f t="shared" si="96"/>
        <v>1270165</v>
      </c>
      <c r="AR116" s="589">
        <f t="shared" si="86"/>
        <v>1270165</v>
      </c>
      <c r="AS116" s="590">
        <f t="shared" si="97"/>
        <v>0</v>
      </c>
      <c r="AT116" s="591">
        <f t="shared" si="98"/>
        <v>0</v>
      </c>
      <c r="AU116" s="592">
        <f t="shared" si="75"/>
        <v>0</v>
      </c>
      <c r="AV116" s="586">
        <f t="shared" si="99"/>
        <v>0</v>
      </c>
      <c r="AW116" s="587">
        <f t="shared" si="100"/>
        <v>0</v>
      </c>
      <c r="AX116" s="593"/>
      <c r="AY116" s="594">
        <f t="shared" si="76"/>
        <v>0</v>
      </c>
      <c r="AZ116" s="586">
        <f t="shared" si="101"/>
        <v>0</v>
      </c>
      <c r="BA116" s="587">
        <f t="shared" si="102"/>
        <v>1270165</v>
      </c>
      <c r="BB116" s="593">
        <f t="shared" si="115"/>
        <v>1270165</v>
      </c>
      <c r="BC116" s="595">
        <f t="shared" si="77"/>
        <v>1270165</v>
      </c>
      <c r="BD116" s="596">
        <f t="shared" si="103"/>
        <v>0</v>
      </c>
      <c r="BE116" s="597">
        <f t="shared" si="104"/>
        <v>0</v>
      </c>
      <c r="BF116" s="598">
        <f t="shared" si="78"/>
        <v>0</v>
      </c>
      <c r="BG116" s="586">
        <f t="shared" si="105"/>
        <v>0</v>
      </c>
      <c r="BH116" s="599"/>
      <c r="BI116" s="600">
        <f t="shared" si="79"/>
        <v>0</v>
      </c>
      <c r="BJ116" s="601">
        <f t="shared" si="106"/>
        <v>0</v>
      </c>
      <c r="BK116" s="587">
        <f t="shared" si="107"/>
        <v>0</v>
      </c>
      <c r="BL116" s="602"/>
      <c r="BM116" s="590">
        <f t="shared" si="108"/>
        <v>0</v>
      </c>
      <c r="BN116" s="603"/>
      <c r="BO116" s="598">
        <f t="shared" si="80"/>
        <v>0</v>
      </c>
      <c r="BP116" s="590">
        <f t="shared" si="109"/>
        <v>0</v>
      </c>
      <c r="BQ116" s="591">
        <f t="shared" si="110"/>
        <v>0</v>
      </c>
      <c r="BR116" s="592">
        <f t="shared" si="81"/>
        <v>0</v>
      </c>
      <c r="BS116" s="604">
        <f t="shared" si="82"/>
        <v>2540330</v>
      </c>
    </row>
    <row r="117" spans="1:71" x14ac:dyDescent="0.25">
      <c r="A117" s="1031"/>
      <c r="B117" s="339">
        <v>108</v>
      </c>
      <c r="C117" s="228" t="s">
        <v>266</v>
      </c>
      <c r="D117" s="213" t="s">
        <v>267</v>
      </c>
      <c r="E117" s="213" t="s">
        <v>113</v>
      </c>
      <c r="F117" s="217" t="s">
        <v>38</v>
      </c>
      <c r="G117" s="340"/>
      <c r="H117" s="341"/>
      <c r="I117" s="342">
        <v>1</v>
      </c>
      <c r="J117" s="343">
        <f t="shared" si="83"/>
        <v>1</v>
      </c>
      <c r="K117" s="344"/>
      <c r="L117" s="342"/>
      <c r="M117" s="345">
        <f t="shared" si="67"/>
        <v>0</v>
      </c>
      <c r="N117" s="346">
        <v>1</v>
      </c>
      <c r="O117" s="347"/>
      <c r="P117" s="347">
        <f>SUM(N117:O117)</f>
        <v>1</v>
      </c>
      <c r="Q117" s="348">
        <f t="shared" si="68"/>
        <v>1</v>
      </c>
      <c r="R117" s="346">
        <v>1</v>
      </c>
      <c r="S117" s="347">
        <v>1</v>
      </c>
      <c r="T117" s="349">
        <f t="shared" si="114"/>
        <v>2</v>
      </c>
      <c r="U117" s="350">
        <f t="shared" si="69"/>
        <v>2</v>
      </c>
      <c r="V117" s="351"/>
      <c r="W117" s="352">
        <v>1</v>
      </c>
      <c r="X117" s="353">
        <f t="shared" si="70"/>
        <v>1</v>
      </c>
      <c r="Y117" s="346"/>
      <c r="Z117" s="354"/>
      <c r="AA117" s="355">
        <f t="shared" si="71"/>
        <v>0</v>
      </c>
      <c r="AB117" s="340"/>
      <c r="AC117" s="341"/>
      <c r="AD117" s="356"/>
      <c r="AE117" s="344"/>
      <c r="AF117" s="356"/>
      <c r="AG117" s="353">
        <f t="shared" si="72"/>
        <v>0</v>
      </c>
      <c r="AH117" s="344"/>
      <c r="AI117" s="357">
        <v>1</v>
      </c>
      <c r="AJ117" s="345">
        <f t="shared" si="73"/>
        <v>1</v>
      </c>
      <c r="AK117" s="585">
        <f t="shared" si="74"/>
        <v>6</v>
      </c>
      <c r="AL117" s="362">
        <v>1170613</v>
      </c>
      <c r="AM117" s="361">
        <f t="shared" si="49"/>
        <v>7023678</v>
      </c>
      <c r="AN117" s="1009"/>
      <c r="AO117" s="586">
        <f t="shared" si="94"/>
        <v>0</v>
      </c>
      <c r="AP117" s="587">
        <f t="shared" si="95"/>
        <v>0</v>
      </c>
      <c r="AQ117" s="588">
        <f t="shared" si="96"/>
        <v>1170613</v>
      </c>
      <c r="AR117" s="589">
        <f t="shared" si="86"/>
        <v>1170613</v>
      </c>
      <c r="AS117" s="590">
        <f t="shared" si="97"/>
        <v>0</v>
      </c>
      <c r="AT117" s="591">
        <f t="shared" si="98"/>
        <v>0</v>
      </c>
      <c r="AU117" s="592">
        <f t="shared" si="75"/>
        <v>0</v>
      </c>
      <c r="AV117" s="586">
        <f t="shared" si="99"/>
        <v>1170613</v>
      </c>
      <c r="AW117" s="587">
        <f t="shared" si="100"/>
        <v>0</v>
      </c>
      <c r="AX117" s="593">
        <f>SUM(AV117:AW117)</f>
        <v>1170613</v>
      </c>
      <c r="AY117" s="594">
        <f t="shared" si="76"/>
        <v>1170613</v>
      </c>
      <c r="AZ117" s="586">
        <f t="shared" si="101"/>
        <v>1170613</v>
      </c>
      <c r="BA117" s="587">
        <f t="shared" si="102"/>
        <v>1170613</v>
      </c>
      <c r="BB117" s="593">
        <f t="shared" si="115"/>
        <v>2341226</v>
      </c>
      <c r="BC117" s="595">
        <f t="shared" si="77"/>
        <v>2341226</v>
      </c>
      <c r="BD117" s="596">
        <f t="shared" si="103"/>
        <v>0</v>
      </c>
      <c r="BE117" s="597">
        <f t="shared" si="104"/>
        <v>1170613</v>
      </c>
      <c r="BF117" s="598">
        <f t="shared" si="78"/>
        <v>1170613</v>
      </c>
      <c r="BG117" s="586">
        <f t="shared" si="105"/>
        <v>0</v>
      </c>
      <c r="BH117" s="599"/>
      <c r="BI117" s="600">
        <f t="shared" si="79"/>
        <v>0</v>
      </c>
      <c r="BJ117" s="601">
        <f t="shared" si="106"/>
        <v>0</v>
      </c>
      <c r="BK117" s="587">
        <f t="shared" si="107"/>
        <v>0</v>
      </c>
      <c r="BL117" s="602"/>
      <c r="BM117" s="590">
        <f t="shared" si="108"/>
        <v>0</v>
      </c>
      <c r="BN117" s="603"/>
      <c r="BO117" s="598">
        <f t="shared" si="80"/>
        <v>0</v>
      </c>
      <c r="BP117" s="590">
        <f t="shared" si="109"/>
        <v>0</v>
      </c>
      <c r="BQ117" s="591">
        <f t="shared" si="110"/>
        <v>1170613</v>
      </c>
      <c r="BR117" s="592">
        <f t="shared" si="81"/>
        <v>1170613</v>
      </c>
      <c r="BS117" s="604">
        <f t="shared" si="82"/>
        <v>7023678</v>
      </c>
    </row>
    <row r="118" spans="1:71" ht="24" x14ac:dyDescent="0.25">
      <c r="A118" s="1031"/>
      <c r="B118" s="363">
        <v>109</v>
      </c>
      <c r="C118" s="228" t="s">
        <v>268</v>
      </c>
      <c r="D118" s="213" t="s">
        <v>269</v>
      </c>
      <c r="E118" s="213" t="s">
        <v>167</v>
      </c>
      <c r="F118" s="217" t="s">
        <v>38</v>
      </c>
      <c r="G118" s="340"/>
      <c r="H118" s="341"/>
      <c r="I118" s="342">
        <v>1</v>
      </c>
      <c r="J118" s="343">
        <f t="shared" si="83"/>
        <v>1</v>
      </c>
      <c r="K118" s="344"/>
      <c r="L118" s="342"/>
      <c r="M118" s="345">
        <f t="shared" si="67"/>
        <v>0</v>
      </c>
      <c r="N118" s="346"/>
      <c r="O118" s="347"/>
      <c r="P118" s="347"/>
      <c r="Q118" s="348">
        <f t="shared" si="68"/>
        <v>0</v>
      </c>
      <c r="R118" s="346">
        <v>1</v>
      </c>
      <c r="S118" s="347">
        <v>1</v>
      </c>
      <c r="T118" s="349">
        <f t="shared" si="114"/>
        <v>2</v>
      </c>
      <c r="U118" s="350">
        <f t="shared" si="69"/>
        <v>2</v>
      </c>
      <c r="V118" s="351"/>
      <c r="W118" s="352"/>
      <c r="X118" s="353">
        <f t="shared" si="70"/>
        <v>0</v>
      </c>
      <c r="Y118" s="346"/>
      <c r="Z118" s="354"/>
      <c r="AA118" s="355">
        <f t="shared" si="71"/>
        <v>0</v>
      </c>
      <c r="AB118" s="340">
        <v>1</v>
      </c>
      <c r="AC118" s="341"/>
      <c r="AD118" s="356">
        <f t="shared" si="84"/>
        <v>1</v>
      </c>
      <c r="AE118" s="344"/>
      <c r="AF118" s="356"/>
      <c r="AG118" s="353">
        <f t="shared" si="72"/>
        <v>1</v>
      </c>
      <c r="AH118" s="344"/>
      <c r="AI118" s="357"/>
      <c r="AJ118" s="345">
        <f t="shared" si="73"/>
        <v>0</v>
      </c>
      <c r="AK118" s="585">
        <f t="shared" si="74"/>
        <v>4</v>
      </c>
      <c r="AL118" s="362">
        <v>2541061</v>
      </c>
      <c r="AM118" s="361">
        <f t="shared" si="49"/>
        <v>10164244</v>
      </c>
      <c r="AN118" s="1009"/>
      <c r="AO118" s="586">
        <f t="shared" si="94"/>
        <v>0</v>
      </c>
      <c r="AP118" s="587">
        <f t="shared" si="95"/>
        <v>0</v>
      </c>
      <c r="AQ118" s="588">
        <f t="shared" si="96"/>
        <v>2541061</v>
      </c>
      <c r="AR118" s="589">
        <f t="shared" si="86"/>
        <v>2541061</v>
      </c>
      <c r="AS118" s="590">
        <f t="shared" si="97"/>
        <v>0</v>
      </c>
      <c r="AT118" s="591">
        <f t="shared" si="98"/>
        <v>0</v>
      </c>
      <c r="AU118" s="592">
        <f t="shared" si="75"/>
        <v>0</v>
      </c>
      <c r="AV118" s="586">
        <f t="shared" si="99"/>
        <v>0</v>
      </c>
      <c r="AW118" s="587">
        <f t="shared" si="100"/>
        <v>0</v>
      </c>
      <c r="AX118" s="593"/>
      <c r="AY118" s="594">
        <f t="shared" si="76"/>
        <v>0</v>
      </c>
      <c r="AZ118" s="586">
        <f t="shared" si="101"/>
        <v>2541061</v>
      </c>
      <c r="BA118" s="587">
        <f t="shared" si="102"/>
        <v>2541061</v>
      </c>
      <c r="BB118" s="593">
        <f t="shared" si="115"/>
        <v>5082122</v>
      </c>
      <c r="BC118" s="595">
        <f t="shared" si="77"/>
        <v>5082122</v>
      </c>
      <c r="BD118" s="596">
        <f t="shared" si="103"/>
        <v>0</v>
      </c>
      <c r="BE118" s="597">
        <f t="shared" si="104"/>
        <v>0</v>
      </c>
      <c r="BF118" s="598">
        <f t="shared" si="78"/>
        <v>0</v>
      </c>
      <c r="BG118" s="586">
        <f t="shared" si="105"/>
        <v>0</v>
      </c>
      <c r="BH118" s="599"/>
      <c r="BI118" s="600">
        <f t="shared" si="79"/>
        <v>0</v>
      </c>
      <c r="BJ118" s="601">
        <f t="shared" si="106"/>
        <v>2541061</v>
      </c>
      <c r="BK118" s="587">
        <f t="shared" si="107"/>
        <v>0</v>
      </c>
      <c r="BL118" s="602">
        <f t="shared" ref="BL118:BL123" si="118">SUM(BJ118:BK118)</f>
        <v>2541061</v>
      </c>
      <c r="BM118" s="590">
        <f t="shared" si="108"/>
        <v>0</v>
      </c>
      <c r="BN118" s="603"/>
      <c r="BO118" s="598">
        <f t="shared" si="80"/>
        <v>2541061</v>
      </c>
      <c r="BP118" s="590">
        <f t="shared" si="109"/>
        <v>0</v>
      </c>
      <c r="BQ118" s="591">
        <f t="shared" si="110"/>
        <v>0</v>
      </c>
      <c r="BR118" s="592">
        <f t="shared" si="81"/>
        <v>0</v>
      </c>
      <c r="BS118" s="604">
        <f t="shared" si="82"/>
        <v>10164244</v>
      </c>
    </row>
    <row r="119" spans="1:71" ht="36" x14ac:dyDescent="0.25">
      <c r="A119" s="1031"/>
      <c r="B119" s="339">
        <v>110</v>
      </c>
      <c r="C119" s="228" t="s">
        <v>270</v>
      </c>
      <c r="D119" s="213" t="s">
        <v>271</v>
      </c>
      <c r="E119" s="213" t="s">
        <v>29</v>
      </c>
      <c r="F119" s="217" t="s">
        <v>38</v>
      </c>
      <c r="G119" s="340"/>
      <c r="H119" s="341"/>
      <c r="I119" s="342">
        <v>1</v>
      </c>
      <c r="J119" s="343">
        <f t="shared" si="83"/>
        <v>1</v>
      </c>
      <c r="K119" s="344"/>
      <c r="L119" s="342"/>
      <c r="M119" s="345">
        <f t="shared" si="67"/>
        <v>0</v>
      </c>
      <c r="N119" s="346">
        <v>1</v>
      </c>
      <c r="O119" s="347">
        <v>1</v>
      </c>
      <c r="P119" s="347">
        <f>SUM(N119:O119)</f>
        <v>2</v>
      </c>
      <c r="Q119" s="348">
        <f t="shared" si="68"/>
        <v>2</v>
      </c>
      <c r="R119" s="346">
        <v>3</v>
      </c>
      <c r="S119" s="347">
        <v>3</v>
      </c>
      <c r="T119" s="349">
        <f t="shared" si="114"/>
        <v>6</v>
      </c>
      <c r="U119" s="350">
        <f t="shared" si="69"/>
        <v>6</v>
      </c>
      <c r="V119" s="351"/>
      <c r="W119" s="352">
        <v>1</v>
      </c>
      <c r="X119" s="353">
        <f t="shared" si="70"/>
        <v>1</v>
      </c>
      <c r="Y119" s="346"/>
      <c r="Z119" s="354"/>
      <c r="AA119" s="355">
        <f t="shared" si="71"/>
        <v>0</v>
      </c>
      <c r="AB119" s="340">
        <v>4</v>
      </c>
      <c r="AC119" s="341"/>
      <c r="AD119" s="356">
        <f t="shared" si="84"/>
        <v>4</v>
      </c>
      <c r="AE119" s="344"/>
      <c r="AF119" s="356"/>
      <c r="AG119" s="353">
        <f t="shared" si="72"/>
        <v>4</v>
      </c>
      <c r="AH119" s="344">
        <v>1</v>
      </c>
      <c r="AI119" s="357"/>
      <c r="AJ119" s="345">
        <f t="shared" si="73"/>
        <v>1</v>
      </c>
      <c r="AK119" s="585">
        <f t="shared" si="74"/>
        <v>15</v>
      </c>
      <c r="AL119" s="360">
        <v>327584</v>
      </c>
      <c r="AM119" s="361">
        <f t="shared" si="49"/>
        <v>4913760</v>
      </c>
      <c r="AN119" s="1009"/>
      <c r="AO119" s="586">
        <f t="shared" si="94"/>
        <v>0</v>
      </c>
      <c r="AP119" s="587">
        <f t="shared" si="95"/>
        <v>0</v>
      </c>
      <c r="AQ119" s="588">
        <f t="shared" si="96"/>
        <v>327584</v>
      </c>
      <c r="AR119" s="589">
        <f t="shared" si="86"/>
        <v>327584</v>
      </c>
      <c r="AS119" s="590">
        <f t="shared" si="97"/>
        <v>0</v>
      </c>
      <c r="AT119" s="591">
        <f t="shared" si="98"/>
        <v>0</v>
      </c>
      <c r="AU119" s="592">
        <f t="shared" si="75"/>
        <v>0</v>
      </c>
      <c r="AV119" s="586">
        <f t="shared" si="99"/>
        <v>327584</v>
      </c>
      <c r="AW119" s="587">
        <f t="shared" si="100"/>
        <v>327584</v>
      </c>
      <c r="AX119" s="593">
        <f>SUM(AV119:AW119)</f>
        <v>655168</v>
      </c>
      <c r="AY119" s="594">
        <f t="shared" si="76"/>
        <v>655168</v>
      </c>
      <c r="AZ119" s="586">
        <f t="shared" si="101"/>
        <v>982752</v>
      </c>
      <c r="BA119" s="587">
        <f t="shared" si="102"/>
        <v>982752</v>
      </c>
      <c r="BB119" s="593">
        <f t="shared" si="115"/>
        <v>1965504</v>
      </c>
      <c r="BC119" s="595">
        <f t="shared" si="77"/>
        <v>1965504</v>
      </c>
      <c r="BD119" s="596">
        <f t="shared" si="103"/>
        <v>0</v>
      </c>
      <c r="BE119" s="597">
        <f t="shared" si="104"/>
        <v>327584</v>
      </c>
      <c r="BF119" s="598">
        <f t="shared" si="78"/>
        <v>327584</v>
      </c>
      <c r="BG119" s="586">
        <f t="shared" si="105"/>
        <v>0</v>
      </c>
      <c r="BH119" s="599"/>
      <c r="BI119" s="600">
        <f t="shared" si="79"/>
        <v>0</v>
      </c>
      <c r="BJ119" s="601">
        <f t="shared" si="106"/>
        <v>1310336</v>
      </c>
      <c r="BK119" s="587">
        <f t="shared" si="107"/>
        <v>0</v>
      </c>
      <c r="BL119" s="602">
        <f t="shared" si="118"/>
        <v>1310336</v>
      </c>
      <c r="BM119" s="590">
        <f t="shared" si="108"/>
        <v>0</v>
      </c>
      <c r="BN119" s="603"/>
      <c r="BO119" s="598">
        <f t="shared" si="80"/>
        <v>1310336</v>
      </c>
      <c r="BP119" s="590">
        <f t="shared" si="109"/>
        <v>327584</v>
      </c>
      <c r="BQ119" s="591">
        <f t="shared" si="110"/>
        <v>0</v>
      </c>
      <c r="BR119" s="592">
        <f t="shared" si="81"/>
        <v>327584</v>
      </c>
      <c r="BS119" s="604">
        <f t="shared" si="82"/>
        <v>4913760</v>
      </c>
    </row>
    <row r="120" spans="1:71" ht="48" x14ac:dyDescent="0.25">
      <c r="A120" s="1031"/>
      <c r="B120" s="339">
        <v>111</v>
      </c>
      <c r="C120" s="228" t="s">
        <v>272</v>
      </c>
      <c r="D120" s="213" t="s">
        <v>273</v>
      </c>
      <c r="E120" s="213" t="s">
        <v>29</v>
      </c>
      <c r="F120" s="217" t="s">
        <v>30</v>
      </c>
      <c r="G120" s="340"/>
      <c r="H120" s="341"/>
      <c r="I120" s="342">
        <v>1</v>
      </c>
      <c r="J120" s="343">
        <f t="shared" si="83"/>
        <v>1</v>
      </c>
      <c r="K120" s="344"/>
      <c r="L120" s="342"/>
      <c r="M120" s="345">
        <f t="shared" si="67"/>
        <v>0</v>
      </c>
      <c r="N120" s="346">
        <v>1</v>
      </c>
      <c r="O120" s="347">
        <v>1</v>
      </c>
      <c r="P120" s="347">
        <f>SUM(N120:O120)</f>
        <v>2</v>
      </c>
      <c r="Q120" s="348">
        <f t="shared" si="68"/>
        <v>2</v>
      </c>
      <c r="R120" s="346">
        <v>3</v>
      </c>
      <c r="S120" s="347">
        <v>3</v>
      </c>
      <c r="T120" s="349">
        <f t="shared" si="114"/>
        <v>6</v>
      </c>
      <c r="U120" s="350">
        <f t="shared" si="69"/>
        <v>6</v>
      </c>
      <c r="V120" s="351"/>
      <c r="W120" s="352"/>
      <c r="X120" s="353">
        <f t="shared" si="70"/>
        <v>0</v>
      </c>
      <c r="Y120" s="346"/>
      <c r="Z120" s="354"/>
      <c r="AA120" s="355">
        <f t="shared" si="71"/>
        <v>0</v>
      </c>
      <c r="AB120" s="340">
        <v>4</v>
      </c>
      <c r="AC120" s="341"/>
      <c r="AD120" s="356">
        <f t="shared" si="84"/>
        <v>4</v>
      </c>
      <c r="AE120" s="344"/>
      <c r="AF120" s="356"/>
      <c r="AG120" s="353">
        <f t="shared" si="72"/>
        <v>4</v>
      </c>
      <c r="AH120" s="344">
        <v>1</v>
      </c>
      <c r="AI120" s="357"/>
      <c r="AJ120" s="345">
        <f t="shared" si="73"/>
        <v>1</v>
      </c>
      <c r="AK120" s="585">
        <f t="shared" si="74"/>
        <v>14</v>
      </c>
      <c r="AL120" s="360">
        <v>667585</v>
      </c>
      <c r="AM120" s="361">
        <f t="shared" si="49"/>
        <v>9346190</v>
      </c>
      <c r="AN120" s="1009"/>
      <c r="AO120" s="586">
        <f t="shared" si="94"/>
        <v>0</v>
      </c>
      <c r="AP120" s="587">
        <f t="shared" si="95"/>
        <v>0</v>
      </c>
      <c r="AQ120" s="588">
        <f t="shared" si="96"/>
        <v>667585</v>
      </c>
      <c r="AR120" s="589">
        <f t="shared" si="86"/>
        <v>667585</v>
      </c>
      <c r="AS120" s="590">
        <f t="shared" si="97"/>
        <v>0</v>
      </c>
      <c r="AT120" s="591">
        <f t="shared" si="98"/>
        <v>0</v>
      </c>
      <c r="AU120" s="592">
        <f t="shared" si="75"/>
        <v>0</v>
      </c>
      <c r="AV120" s="586">
        <f t="shared" si="99"/>
        <v>667585</v>
      </c>
      <c r="AW120" s="587">
        <f t="shared" si="100"/>
        <v>667585</v>
      </c>
      <c r="AX120" s="593">
        <f>SUM(AV120:AW120)</f>
        <v>1335170</v>
      </c>
      <c r="AY120" s="594">
        <f t="shared" si="76"/>
        <v>1335170</v>
      </c>
      <c r="AZ120" s="586">
        <f t="shared" si="101"/>
        <v>2002755</v>
      </c>
      <c r="BA120" s="587">
        <f t="shared" si="102"/>
        <v>2002755</v>
      </c>
      <c r="BB120" s="593">
        <f t="shared" si="115"/>
        <v>4005510</v>
      </c>
      <c r="BC120" s="595">
        <f t="shared" si="77"/>
        <v>4005510</v>
      </c>
      <c r="BD120" s="596">
        <f t="shared" si="103"/>
        <v>0</v>
      </c>
      <c r="BE120" s="597">
        <f t="shared" si="104"/>
        <v>0</v>
      </c>
      <c r="BF120" s="598">
        <f t="shared" si="78"/>
        <v>0</v>
      </c>
      <c r="BG120" s="586">
        <f t="shared" si="105"/>
        <v>0</v>
      </c>
      <c r="BH120" s="599"/>
      <c r="BI120" s="600">
        <f t="shared" si="79"/>
        <v>0</v>
      </c>
      <c r="BJ120" s="601">
        <f t="shared" si="106"/>
        <v>2670340</v>
      </c>
      <c r="BK120" s="587">
        <f t="shared" si="107"/>
        <v>0</v>
      </c>
      <c r="BL120" s="602">
        <f t="shared" si="118"/>
        <v>2670340</v>
      </c>
      <c r="BM120" s="590">
        <f t="shared" si="108"/>
        <v>0</v>
      </c>
      <c r="BN120" s="603"/>
      <c r="BO120" s="598">
        <f t="shared" si="80"/>
        <v>2670340</v>
      </c>
      <c r="BP120" s="590">
        <f t="shared" si="109"/>
        <v>667585</v>
      </c>
      <c r="BQ120" s="591">
        <f t="shared" si="110"/>
        <v>0</v>
      </c>
      <c r="BR120" s="592">
        <f t="shared" si="81"/>
        <v>667585</v>
      </c>
      <c r="BS120" s="604">
        <f t="shared" si="82"/>
        <v>9346190</v>
      </c>
    </row>
    <row r="121" spans="1:71" ht="24" x14ac:dyDescent="0.25">
      <c r="A121" s="1031"/>
      <c r="B121" s="363">
        <v>112</v>
      </c>
      <c r="C121" s="228" t="s">
        <v>274</v>
      </c>
      <c r="D121" s="213" t="s">
        <v>275</v>
      </c>
      <c r="E121" s="213" t="s">
        <v>167</v>
      </c>
      <c r="F121" s="217" t="s">
        <v>38</v>
      </c>
      <c r="G121" s="340"/>
      <c r="H121" s="341"/>
      <c r="I121" s="342">
        <v>1</v>
      </c>
      <c r="J121" s="343">
        <f t="shared" si="83"/>
        <v>1</v>
      </c>
      <c r="K121" s="344"/>
      <c r="L121" s="342"/>
      <c r="M121" s="345">
        <f t="shared" si="67"/>
        <v>0</v>
      </c>
      <c r="N121" s="346"/>
      <c r="O121" s="347"/>
      <c r="P121" s="347"/>
      <c r="Q121" s="348">
        <f t="shared" si="68"/>
        <v>0</v>
      </c>
      <c r="R121" s="346">
        <v>1</v>
      </c>
      <c r="S121" s="347">
        <v>1</v>
      </c>
      <c r="T121" s="349">
        <f t="shared" si="114"/>
        <v>2</v>
      </c>
      <c r="U121" s="350">
        <f t="shared" si="69"/>
        <v>2</v>
      </c>
      <c r="V121" s="351"/>
      <c r="W121" s="352"/>
      <c r="X121" s="353">
        <f t="shared" si="70"/>
        <v>0</v>
      </c>
      <c r="Y121" s="346">
        <v>1</v>
      </c>
      <c r="Z121" s="354">
        <f>SUM(Y121:Y121)</f>
        <v>1</v>
      </c>
      <c r="AA121" s="355">
        <f t="shared" si="71"/>
        <v>1</v>
      </c>
      <c r="AB121" s="340">
        <v>1</v>
      </c>
      <c r="AC121" s="341"/>
      <c r="AD121" s="356">
        <f t="shared" si="84"/>
        <v>1</v>
      </c>
      <c r="AE121" s="344"/>
      <c r="AF121" s="356"/>
      <c r="AG121" s="353">
        <f t="shared" si="72"/>
        <v>1</v>
      </c>
      <c r="AH121" s="344"/>
      <c r="AI121" s="357">
        <v>2</v>
      </c>
      <c r="AJ121" s="345">
        <f t="shared" si="73"/>
        <v>2</v>
      </c>
      <c r="AK121" s="585">
        <f t="shared" si="74"/>
        <v>7</v>
      </c>
      <c r="AL121" s="362">
        <v>933708</v>
      </c>
      <c r="AM121" s="361">
        <f t="shared" si="49"/>
        <v>6535956</v>
      </c>
      <c r="AN121" s="1009"/>
      <c r="AO121" s="586">
        <f t="shared" si="94"/>
        <v>0</v>
      </c>
      <c r="AP121" s="587">
        <f t="shared" si="95"/>
        <v>0</v>
      </c>
      <c r="AQ121" s="588">
        <f t="shared" si="96"/>
        <v>933708</v>
      </c>
      <c r="AR121" s="589">
        <f t="shared" si="86"/>
        <v>933708</v>
      </c>
      <c r="AS121" s="590">
        <f t="shared" si="97"/>
        <v>0</v>
      </c>
      <c r="AT121" s="591">
        <f t="shared" si="98"/>
        <v>0</v>
      </c>
      <c r="AU121" s="592">
        <f t="shared" si="75"/>
        <v>0</v>
      </c>
      <c r="AV121" s="586">
        <f t="shared" si="99"/>
        <v>0</v>
      </c>
      <c r="AW121" s="587">
        <f t="shared" si="100"/>
        <v>0</v>
      </c>
      <c r="AX121" s="593"/>
      <c r="AY121" s="594">
        <f t="shared" si="76"/>
        <v>0</v>
      </c>
      <c r="AZ121" s="586">
        <f t="shared" si="101"/>
        <v>933708</v>
      </c>
      <c r="BA121" s="587">
        <f t="shared" si="102"/>
        <v>933708</v>
      </c>
      <c r="BB121" s="593">
        <f t="shared" si="115"/>
        <v>1867416</v>
      </c>
      <c r="BC121" s="595">
        <f t="shared" si="77"/>
        <v>1867416</v>
      </c>
      <c r="BD121" s="596">
        <f t="shared" si="103"/>
        <v>0</v>
      </c>
      <c r="BE121" s="597">
        <f t="shared" si="104"/>
        <v>0</v>
      </c>
      <c r="BF121" s="598">
        <f t="shared" si="78"/>
        <v>0</v>
      </c>
      <c r="BG121" s="586">
        <f t="shared" si="105"/>
        <v>933708</v>
      </c>
      <c r="BH121" s="599">
        <f>SUM(BG121:BG121)</f>
        <v>933708</v>
      </c>
      <c r="BI121" s="600">
        <f t="shared" si="79"/>
        <v>933708</v>
      </c>
      <c r="BJ121" s="601">
        <f t="shared" si="106"/>
        <v>933708</v>
      </c>
      <c r="BK121" s="587">
        <f t="shared" si="107"/>
        <v>0</v>
      </c>
      <c r="BL121" s="602">
        <f t="shared" si="118"/>
        <v>933708</v>
      </c>
      <c r="BM121" s="590">
        <f t="shared" si="108"/>
        <v>0</v>
      </c>
      <c r="BN121" s="603"/>
      <c r="BO121" s="598">
        <f t="shared" si="80"/>
        <v>933708</v>
      </c>
      <c r="BP121" s="590">
        <f t="shared" si="109"/>
        <v>0</v>
      </c>
      <c r="BQ121" s="591">
        <f t="shared" si="110"/>
        <v>1867416</v>
      </c>
      <c r="BR121" s="592">
        <f t="shared" si="81"/>
        <v>1867416</v>
      </c>
      <c r="BS121" s="604">
        <f t="shared" si="82"/>
        <v>6535956</v>
      </c>
    </row>
    <row r="122" spans="1:71" ht="24" x14ac:dyDescent="0.25">
      <c r="A122" s="1031"/>
      <c r="B122" s="339">
        <v>113</v>
      </c>
      <c r="C122" s="228" t="s">
        <v>276</v>
      </c>
      <c r="D122" s="213" t="s">
        <v>277</v>
      </c>
      <c r="E122" s="213" t="s">
        <v>167</v>
      </c>
      <c r="F122" s="217" t="s">
        <v>38</v>
      </c>
      <c r="G122" s="340"/>
      <c r="H122" s="341"/>
      <c r="I122" s="342">
        <v>1</v>
      </c>
      <c r="J122" s="343">
        <f t="shared" si="83"/>
        <v>1</v>
      </c>
      <c r="K122" s="344"/>
      <c r="L122" s="342"/>
      <c r="M122" s="345">
        <f t="shared" si="67"/>
        <v>0</v>
      </c>
      <c r="N122" s="346"/>
      <c r="O122" s="347"/>
      <c r="P122" s="347"/>
      <c r="Q122" s="348">
        <f t="shared" si="68"/>
        <v>0</v>
      </c>
      <c r="R122" s="346">
        <v>1</v>
      </c>
      <c r="S122" s="347">
        <v>1</v>
      </c>
      <c r="T122" s="349">
        <f t="shared" si="114"/>
        <v>2</v>
      </c>
      <c r="U122" s="350">
        <f t="shared" si="69"/>
        <v>2</v>
      </c>
      <c r="V122" s="351"/>
      <c r="W122" s="352">
        <v>1</v>
      </c>
      <c r="X122" s="353">
        <f t="shared" si="70"/>
        <v>1</v>
      </c>
      <c r="Y122" s="346">
        <v>1</v>
      </c>
      <c r="Z122" s="354">
        <f>SUM(Y122:Y122)</f>
        <v>1</v>
      </c>
      <c r="AA122" s="355">
        <f t="shared" si="71"/>
        <v>1</v>
      </c>
      <c r="AB122" s="340">
        <v>2</v>
      </c>
      <c r="AC122" s="341"/>
      <c r="AD122" s="356">
        <f t="shared" si="84"/>
        <v>2</v>
      </c>
      <c r="AE122" s="344"/>
      <c r="AF122" s="356"/>
      <c r="AG122" s="353">
        <f t="shared" si="72"/>
        <v>2</v>
      </c>
      <c r="AH122" s="344">
        <v>1</v>
      </c>
      <c r="AI122" s="357">
        <v>1</v>
      </c>
      <c r="AJ122" s="345">
        <f t="shared" si="73"/>
        <v>2</v>
      </c>
      <c r="AK122" s="585">
        <f t="shared" si="74"/>
        <v>9</v>
      </c>
      <c r="AL122" s="362">
        <v>1306925</v>
      </c>
      <c r="AM122" s="361">
        <f t="shared" si="49"/>
        <v>11762325</v>
      </c>
      <c r="AN122" s="1009"/>
      <c r="AO122" s="586">
        <f t="shared" si="94"/>
        <v>0</v>
      </c>
      <c r="AP122" s="587">
        <f t="shared" si="95"/>
        <v>0</v>
      </c>
      <c r="AQ122" s="588">
        <f t="shared" si="96"/>
        <v>1306925</v>
      </c>
      <c r="AR122" s="589">
        <f t="shared" si="86"/>
        <v>1306925</v>
      </c>
      <c r="AS122" s="590">
        <f t="shared" si="97"/>
        <v>0</v>
      </c>
      <c r="AT122" s="591">
        <f t="shared" si="98"/>
        <v>0</v>
      </c>
      <c r="AU122" s="592">
        <f t="shared" si="75"/>
        <v>0</v>
      </c>
      <c r="AV122" s="586">
        <f t="shared" si="99"/>
        <v>0</v>
      </c>
      <c r="AW122" s="587">
        <f t="shared" si="100"/>
        <v>0</v>
      </c>
      <c r="AX122" s="593"/>
      <c r="AY122" s="594">
        <f t="shared" si="76"/>
        <v>0</v>
      </c>
      <c r="AZ122" s="586">
        <f t="shared" si="101"/>
        <v>1306925</v>
      </c>
      <c r="BA122" s="587">
        <f t="shared" si="102"/>
        <v>1306925</v>
      </c>
      <c r="BB122" s="593">
        <f t="shared" si="115"/>
        <v>2613850</v>
      </c>
      <c r="BC122" s="595">
        <f t="shared" si="77"/>
        <v>2613850</v>
      </c>
      <c r="BD122" s="596">
        <f t="shared" si="103"/>
        <v>0</v>
      </c>
      <c r="BE122" s="597">
        <f t="shared" si="104"/>
        <v>1306925</v>
      </c>
      <c r="BF122" s="598">
        <f t="shared" si="78"/>
        <v>1306925</v>
      </c>
      <c r="BG122" s="586">
        <f t="shared" si="105"/>
        <v>1306925</v>
      </c>
      <c r="BH122" s="599">
        <f>SUM(BG122:BG122)</f>
        <v>1306925</v>
      </c>
      <c r="BI122" s="600">
        <f t="shared" si="79"/>
        <v>1306925</v>
      </c>
      <c r="BJ122" s="601">
        <f t="shared" si="106"/>
        <v>2613850</v>
      </c>
      <c r="BK122" s="587">
        <f t="shared" si="107"/>
        <v>0</v>
      </c>
      <c r="BL122" s="602">
        <f t="shared" si="118"/>
        <v>2613850</v>
      </c>
      <c r="BM122" s="590">
        <f t="shared" si="108"/>
        <v>0</v>
      </c>
      <c r="BN122" s="603"/>
      <c r="BO122" s="598">
        <f t="shared" si="80"/>
        <v>2613850</v>
      </c>
      <c r="BP122" s="590">
        <f t="shared" si="109"/>
        <v>1306925</v>
      </c>
      <c r="BQ122" s="591">
        <f t="shared" si="110"/>
        <v>1306925</v>
      </c>
      <c r="BR122" s="592">
        <f t="shared" si="81"/>
        <v>2613850</v>
      </c>
      <c r="BS122" s="604">
        <f t="shared" si="82"/>
        <v>11762325</v>
      </c>
    </row>
    <row r="123" spans="1:71" ht="24" x14ac:dyDescent="0.25">
      <c r="A123" s="1031"/>
      <c r="B123" s="339">
        <v>114</v>
      </c>
      <c r="C123" s="228" t="s">
        <v>278</v>
      </c>
      <c r="D123" s="213" t="s">
        <v>279</v>
      </c>
      <c r="E123" s="213" t="s">
        <v>167</v>
      </c>
      <c r="F123" s="217" t="s">
        <v>38</v>
      </c>
      <c r="G123" s="340"/>
      <c r="H123" s="341"/>
      <c r="I123" s="342">
        <v>1</v>
      </c>
      <c r="J123" s="343">
        <f t="shared" si="83"/>
        <v>1</v>
      </c>
      <c r="K123" s="344"/>
      <c r="L123" s="342"/>
      <c r="M123" s="345">
        <f t="shared" si="67"/>
        <v>0</v>
      </c>
      <c r="N123" s="346">
        <v>1</v>
      </c>
      <c r="O123" s="347"/>
      <c r="P123" s="347">
        <f>SUM(N123:O123)</f>
        <v>1</v>
      </c>
      <c r="Q123" s="348">
        <f t="shared" si="68"/>
        <v>1</v>
      </c>
      <c r="R123" s="346">
        <v>1</v>
      </c>
      <c r="S123" s="347">
        <v>1</v>
      </c>
      <c r="T123" s="349">
        <f t="shared" si="114"/>
        <v>2</v>
      </c>
      <c r="U123" s="350">
        <f t="shared" si="69"/>
        <v>2</v>
      </c>
      <c r="V123" s="351"/>
      <c r="W123" s="352">
        <v>1</v>
      </c>
      <c r="X123" s="353">
        <f t="shared" si="70"/>
        <v>1</v>
      </c>
      <c r="Y123" s="346"/>
      <c r="Z123" s="354"/>
      <c r="AA123" s="355">
        <f t="shared" si="71"/>
        <v>0</v>
      </c>
      <c r="AB123" s="340">
        <v>2</v>
      </c>
      <c r="AC123" s="341"/>
      <c r="AD123" s="356">
        <f t="shared" si="84"/>
        <v>2</v>
      </c>
      <c r="AE123" s="344"/>
      <c r="AF123" s="356"/>
      <c r="AG123" s="353">
        <f t="shared" si="72"/>
        <v>2</v>
      </c>
      <c r="AH123" s="344">
        <v>1</v>
      </c>
      <c r="AI123" s="357">
        <v>1</v>
      </c>
      <c r="AJ123" s="345">
        <f t="shared" si="73"/>
        <v>2</v>
      </c>
      <c r="AK123" s="585">
        <f t="shared" si="74"/>
        <v>9</v>
      </c>
      <c r="AL123" s="362">
        <v>1232751</v>
      </c>
      <c r="AM123" s="361">
        <f t="shared" si="49"/>
        <v>11094759</v>
      </c>
      <c r="AN123" s="1009"/>
      <c r="AO123" s="586">
        <f t="shared" si="94"/>
        <v>0</v>
      </c>
      <c r="AP123" s="587">
        <f t="shared" si="95"/>
        <v>0</v>
      </c>
      <c r="AQ123" s="588">
        <f t="shared" si="96"/>
        <v>1232751</v>
      </c>
      <c r="AR123" s="589">
        <f t="shared" si="86"/>
        <v>1232751</v>
      </c>
      <c r="AS123" s="590">
        <f t="shared" si="97"/>
        <v>0</v>
      </c>
      <c r="AT123" s="591">
        <f t="shared" si="98"/>
        <v>0</v>
      </c>
      <c r="AU123" s="592">
        <f t="shared" si="75"/>
        <v>0</v>
      </c>
      <c r="AV123" s="586">
        <f t="shared" si="99"/>
        <v>1232751</v>
      </c>
      <c r="AW123" s="587">
        <f t="shared" si="100"/>
        <v>0</v>
      </c>
      <c r="AX123" s="593">
        <f>SUM(AV123:AW123)</f>
        <v>1232751</v>
      </c>
      <c r="AY123" s="594">
        <f t="shared" si="76"/>
        <v>1232751</v>
      </c>
      <c r="AZ123" s="586">
        <f t="shared" si="101"/>
        <v>1232751</v>
      </c>
      <c r="BA123" s="587">
        <f t="shared" si="102"/>
        <v>1232751</v>
      </c>
      <c r="BB123" s="593">
        <f t="shared" si="115"/>
        <v>2465502</v>
      </c>
      <c r="BC123" s="595">
        <f t="shared" si="77"/>
        <v>2465502</v>
      </c>
      <c r="BD123" s="596">
        <f t="shared" si="103"/>
        <v>0</v>
      </c>
      <c r="BE123" s="597">
        <f t="shared" si="104"/>
        <v>1232751</v>
      </c>
      <c r="BF123" s="598">
        <f t="shared" si="78"/>
        <v>1232751</v>
      </c>
      <c r="BG123" s="586">
        <f t="shared" si="105"/>
        <v>0</v>
      </c>
      <c r="BH123" s="599"/>
      <c r="BI123" s="600">
        <f t="shared" si="79"/>
        <v>0</v>
      </c>
      <c r="BJ123" s="601">
        <f t="shared" si="106"/>
        <v>2465502</v>
      </c>
      <c r="BK123" s="587">
        <f t="shared" si="107"/>
        <v>0</v>
      </c>
      <c r="BL123" s="602">
        <f t="shared" si="118"/>
        <v>2465502</v>
      </c>
      <c r="BM123" s="590">
        <f t="shared" si="108"/>
        <v>0</v>
      </c>
      <c r="BN123" s="603"/>
      <c r="BO123" s="598">
        <f t="shared" si="80"/>
        <v>2465502</v>
      </c>
      <c r="BP123" s="590">
        <f t="shared" si="109"/>
        <v>1232751</v>
      </c>
      <c r="BQ123" s="591">
        <f t="shared" si="110"/>
        <v>1232751</v>
      </c>
      <c r="BR123" s="592">
        <f t="shared" si="81"/>
        <v>2465502</v>
      </c>
      <c r="BS123" s="604">
        <f t="shared" si="82"/>
        <v>11094759</v>
      </c>
    </row>
    <row r="124" spans="1:71" ht="24" x14ac:dyDescent="0.25">
      <c r="A124" s="1031"/>
      <c r="B124" s="363">
        <v>115</v>
      </c>
      <c r="C124" s="228" t="s">
        <v>280</v>
      </c>
      <c r="D124" s="213" t="s">
        <v>281</v>
      </c>
      <c r="E124" s="213" t="s">
        <v>41</v>
      </c>
      <c r="F124" s="217" t="s">
        <v>38</v>
      </c>
      <c r="G124" s="340"/>
      <c r="H124" s="341"/>
      <c r="I124" s="342">
        <v>1</v>
      </c>
      <c r="J124" s="343">
        <f t="shared" si="83"/>
        <v>1</v>
      </c>
      <c r="K124" s="344"/>
      <c r="L124" s="342"/>
      <c r="M124" s="345">
        <f t="shared" si="67"/>
        <v>0</v>
      </c>
      <c r="N124" s="346"/>
      <c r="O124" s="347"/>
      <c r="P124" s="347"/>
      <c r="Q124" s="348">
        <f t="shared" si="68"/>
        <v>0</v>
      </c>
      <c r="R124" s="346"/>
      <c r="S124" s="347"/>
      <c r="T124" s="349"/>
      <c r="U124" s="350">
        <f t="shared" si="69"/>
        <v>0</v>
      </c>
      <c r="V124" s="351"/>
      <c r="W124" s="352"/>
      <c r="X124" s="353">
        <f t="shared" si="70"/>
        <v>0</v>
      </c>
      <c r="Y124" s="346"/>
      <c r="Z124" s="354"/>
      <c r="AA124" s="355">
        <f t="shared" si="71"/>
        <v>0</v>
      </c>
      <c r="AB124" s="340"/>
      <c r="AC124" s="341"/>
      <c r="AD124" s="356"/>
      <c r="AE124" s="344"/>
      <c r="AF124" s="356"/>
      <c r="AG124" s="353">
        <f t="shared" si="72"/>
        <v>0</v>
      </c>
      <c r="AH124" s="344">
        <v>1</v>
      </c>
      <c r="AI124" s="357">
        <v>1</v>
      </c>
      <c r="AJ124" s="345">
        <f t="shared" si="73"/>
        <v>2</v>
      </c>
      <c r="AK124" s="585">
        <f t="shared" si="74"/>
        <v>3</v>
      </c>
      <c r="AL124" s="360">
        <v>3122866</v>
      </c>
      <c r="AM124" s="361">
        <f t="shared" si="49"/>
        <v>9368598</v>
      </c>
      <c r="AN124" s="1009"/>
      <c r="AO124" s="586">
        <f t="shared" si="94"/>
        <v>0</v>
      </c>
      <c r="AP124" s="587">
        <f t="shared" si="95"/>
        <v>0</v>
      </c>
      <c r="AQ124" s="588">
        <f t="shared" si="96"/>
        <v>3122866</v>
      </c>
      <c r="AR124" s="589">
        <f t="shared" si="86"/>
        <v>3122866</v>
      </c>
      <c r="AS124" s="590">
        <f t="shared" si="97"/>
        <v>0</v>
      </c>
      <c r="AT124" s="591">
        <f t="shared" si="98"/>
        <v>0</v>
      </c>
      <c r="AU124" s="592">
        <f t="shared" si="75"/>
        <v>0</v>
      </c>
      <c r="AV124" s="586">
        <f t="shared" si="99"/>
        <v>0</v>
      </c>
      <c r="AW124" s="587">
        <f t="shared" si="100"/>
        <v>0</v>
      </c>
      <c r="AX124" s="593"/>
      <c r="AY124" s="594">
        <f t="shared" si="76"/>
        <v>0</v>
      </c>
      <c r="AZ124" s="586">
        <f t="shared" si="101"/>
        <v>0</v>
      </c>
      <c r="BA124" s="587">
        <f t="shared" si="102"/>
        <v>0</v>
      </c>
      <c r="BB124" s="593"/>
      <c r="BC124" s="595">
        <f t="shared" si="77"/>
        <v>0</v>
      </c>
      <c r="BD124" s="596">
        <f t="shared" si="103"/>
        <v>0</v>
      </c>
      <c r="BE124" s="597">
        <f t="shared" si="104"/>
        <v>0</v>
      </c>
      <c r="BF124" s="598">
        <f t="shared" si="78"/>
        <v>0</v>
      </c>
      <c r="BG124" s="586">
        <f t="shared" si="105"/>
        <v>0</v>
      </c>
      <c r="BH124" s="599"/>
      <c r="BI124" s="600">
        <f t="shared" si="79"/>
        <v>0</v>
      </c>
      <c r="BJ124" s="601">
        <f t="shared" si="106"/>
        <v>0</v>
      </c>
      <c r="BK124" s="587">
        <f t="shared" si="107"/>
        <v>0</v>
      </c>
      <c r="BL124" s="602"/>
      <c r="BM124" s="590">
        <f t="shared" si="108"/>
        <v>0</v>
      </c>
      <c r="BN124" s="603"/>
      <c r="BO124" s="598">
        <f t="shared" si="80"/>
        <v>0</v>
      </c>
      <c r="BP124" s="590">
        <f t="shared" si="109"/>
        <v>3122866</v>
      </c>
      <c r="BQ124" s="591">
        <f t="shared" si="110"/>
        <v>3122866</v>
      </c>
      <c r="BR124" s="592">
        <f t="shared" si="81"/>
        <v>6245732</v>
      </c>
      <c r="BS124" s="604">
        <f t="shared" si="82"/>
        <v>9368598</v>
      </c>
    </row>
    <row r="125" spans="1:71" ht="24" x14ac:dyDescent="0.25">
      <c r="A125" s="1031"/>
      <c r="B125" s="339">
        <v>116</v>
      </c>
      <c r="C125" s="228" t="s">
        <v>282</v>
      </c>
      <c r="D125" s="213" t="s">
        <v>283</v>
      </c>
      <c r="E125" s="213" t="s">
        <v>167</v>
      </c>
      <c r="F125" s="217" t="s">
        <v>38</v>
      </c>
      <c r="G125" s="340"/>
      <c r="H125" s="341"/>
      <c r="I125" s="342">
        <v>1</v>
      </c>
      <c r="J125" s="343">
        <f t="shared" si="83"/>
        <v>1</v>
      </c>
      <c r="K125" s="344"/>
      <c r="L125" s="342"/>
      <c r="M125" s="345">
        <f t="shared" si="67"/>
        <v>0</v>
      </c>
      <c r="N125" s="346"/>
      <c r="O125" s="347"/>
      <c r="P125" s="347"/>
      <c r="Q125" s="348">
        <f t="shared" si="68"/>
        <v>0</v>
      </c>
      <c r="R125" s="346"/>
      <c r="S125" s="347"/>
      <c r="T125" s="349"/>
      <c r="U125" s="350">
        <f t="shared" si="69"/>
        <v>0</v>
      </c>
      <c r="V125" s="351"/>
      <c r="W125" s="352"/>
      <c r="X125" s="353">
        <f t="shared" si="70"/>
        <v>0</v>
      </c>
      <c r="Y125" s="346"/>
      <c r="Z125" s="354"/>
      <c r="AA125" s="355">
        <f t="shared" si="71"/>
        <v>0</v>
      </c>
      <c r="AB125" s="340"/>
      <c r="AC125" s="341"/>
      <c r="AD125" s="356"/>
      <c r="AE125" s="344"/>
      <c r="AF125" s="356"/>
      <c r="AG125" s="353">
        <f t="shared" si="72"/>
        <v>0</v>
      </c>
      <c r="AH125" s="344">
        <v>1</v>
      </c>
      <c r="AI125" s="357"/>
      <c r="AJ125" s="345">
        <f t="shared" si="73"/>
        <v>1</v>
      </c>
      <c r="AK125" s="585">
        <f t="shared" si="74"/>
        <v>2</v>
      </c>
      <c r="AL125" s="360">
        <v>2034900</v>
      </c>
      <c r="AM125" s="361">
        <f t="shared" si="49"/>
        <v>4069800</v>
      </c>
      <c r="AN125" s="1009"/>
      <c r="AO125" s="586">
        <f t="shared" si="94"/>
        <v>0</v>
      </c>
      <c r="AP125" s="587">
        <f t="shared" si="95"/>
        <v>0</v>
      </c>
      <c r="AQ125" s="588">
        <f t="shared" si="96"/>
        <v>2034900</v>
      </c>
      <c r="AR125" s="589">
        <f t="shared" si="86"/>
        <v>2034900</v>
      </c>
      <c r="AS125" s="590">
        <f t="shared" si="97"/>
        <v>0</v>
      </c>
      <c r="AT125" s="591">
        <f t="shared" si="98"/>
        <v>0</v>
      </c>
      <c r="AU125" s="592">
        <f t="shared" si="75"/>
        <v>0</v>
      </c>
      <c r="AV125" s="586">
        <f t="shared" si="99"/>
        <v>0</v>
      </c>
      <c r="AW125" s="587">
        <f t="shared" si="100"/>
        <v>0</v>
      </c>
      <c r="AX125" s="593"/>
      <c r="AY125" s="594">
        <f t="shared" si="76"/>
        <v>0</v>
      </c>
      <c r="AZ125" s="586">
        <f t="shared" si="101"/>
        <v>0</v>
      </c>
      <c r="BA125" s="587">
        <f t="shared" si="102"/>
        <v>0</v>
      </c>
      <c r="BB125" s="593"/>
      <c r="BC125" s="595">
        <f t="shared" si="77"/>
        <v>0</v>
      </c>
      <c r="BD125" s="596">
        <f t="shared" si="103"/>
        <v>0</v>
      </c>
      <c r="BE125" s="597">
        <f t="shared" si="104"/>
        <v>0</v>
      </c>
      <c r="BF125" s="598">
        <f t="shared" si="78"/>
        <v>0</v>
      </c>
      <c r="BG125" s="586">
        <f t="shared" si="105"/>
        <v>0</v>
      </c>
      <c r="BH125" s="599"/>
      <c r="BI125" s="600">
        <f t="shared" si="79"/>
        <v>0</v>
      </c>
      <c r="BJ125" s="601">
        <f t="shared" si="106"/>
        <v>0</v>
      </c>
      <c r="BK125" s="587">
        <f t="shared" si="107"/>
        <v>0</v>
      </c>
      <c r="BL125" s="602"/>
      <c r="BM125" s="590">
        <f t="shared" si="108"/>
        <v>0</v>
      </c>
      <c r="BN125" s="603"/>
      <c r="BO125" s="598">
        <f t="shared" si="80"/>
        <v>0</v>
      </c>
      <c r="BP125" s="590">
        <f t="shared" si="109"/>
        <v>2034900</v>
      </c>
      <c r="BQ125" s="591">
        <f t="shared" si="110"/>
        <v>0</v>
      </c>
      <c r="BR125" s="592">
        <f t="shared" si="81"/>
        <v>2034900</v>
      </c>
      <c r="BS125" s="604">
        <f t="shared" si="82"/>
        <v>4069800</v>
      </c>
    </row>
    <row r="126" spans="1:71" ht="24" x14ac:dyDescent="0.25">
      <c r="A126" s="1031"/>
      <c r="B126" s="339">
        <v>117</v>
      </c>
      <c r="C126" s="228" t="s">
        <v>284</v>
      </c>
      <c r="D126" s="213" t="s">
        <v>285</v>
      </c>
      <c r="E126" s="213" t="s">
        <v>167</v>
      </c>
      <c r="F126" s="217" t="s">
        <v>38</v>
      </c>
      <c r="G126" s="340"/>
      <c r="H126" s="341"/>
      <c r="I126" s="342">
        <v>1</v>
      </c>
      <c r="J126" s="343">
        <f t="shared" si="83"/>
        <v>1</v>
      </c>
      <c r="K126" s="344"/>
      <c r="L126" s="342"/>
      <c r="M126" s="345">
        <f t="shared" si="67"/>
        <v>0</v>
      </c>
      <c r="N126" s="346"/>
      <c r="O126" s="347"/>
      <c r="P126" s="347"/>
      <c r="Q126" s="348">
        <f t="shared" si="68"/>
        <v>0</v>
      </c>
      <c r="R126" s="346"/>
      <c r="S126" s="347"/>
      <c r="T126" s="349"/>
      <c r="U126" s="350">
        <f t="shared" si="69"/>
        <v>0</v>
      </c>
      <c r="V126" s="351"/>
      <c r="W126" s="352"/>
      <c r="X126" s="353">
        <f t="shared" si="70"/>
        <v>0</v>
      </c>
      <c r="Y126" s="346"/>
      <c r="Z126" s="354"/>
      <c r="AA126" s="355">
        <f t="shared" si="71"/>
        <v>0</v>
      </c>
      <c r="AB126" s="340"/>
      <c r="AC126" s="341"/>
      <c r="AD126" s="356"/>
      <c r="AE126" s="344"/>
      <c r="AF126" s="356"/>
      <c r="AG126" s="353">
        <f t="shared" si="72"/>
        <v>0</v>
      </c>
      <c r="AH126" s="344">
        <v>1</v>
      </c>
      <c r="AI126" s="357"/>
      <c r="AJ126" s="345">
        <f t="shared" si="73"/>
        <v>1</v>
      </c>
      <c r="AK126" s="585">
        <f t="shared" si="74"/>
        <v>2</v>
      </c>
      <c r="AL126" s="362">
        <v>1144188</v>
      </c>
      <c r="AM126" s="361">
        <f t="shared" si="49"/>
        <v>2288376</v>
      </c>
      <c r="AN126" s="1009"/>
      <c r="AO126" s="586">
        <f t="shared" si="94"/>
        <v>0</v>
      </c>
      <c r="AP126" s="587">
        <f t="shared" si="95"/>
        <v>0</v>
      </c>
      <c r="AQ126" s="588">
        <f t="shared" si="96"/>
        <v>1144188</v>
      </c>
      <c r="AR126" s="589">
        <f t="shared" si="86"/>
        <v>1144188</v>
      </c>
      <c r="AS126" s="590">
        <f t="shared" si="97"/>
        <v>0</v>
      </c>
      <c r="AT126" s="591">
        <f t="shared" si="98"/>
        <v>0</v>
      </c>
      <c r="AU126" s="592">
        <f t="shared" si="75"/>
        <v>0</v>
      </c>
      <c r="AV126" s="586">
        <f t="shared" si="99"/>
        <v>0</v>
      </c>
      <c r="AW126" s="587">
        <f t="shared" si="100"/>
        <v>0</v>
      </c>
      <c r="AX126" s="593"/>
      <c r="AY126" s="594">
        <f t="shared" si="76"/>
        <v>0</v>
      </c>
      <c r="AZ126" s="586">
        <f t="shared" si="101"/>
        <v>0</v>
      </c>
      <c r="BA126" s="587">
        <f t="shared" si="102"/>
        <v>0</v>
      </c>
      <c r="BB126" s="593"/>
      <c r="BC126" s="595">
        <f t="shared" si="77"/>
        <v>0</v>
      </c>
      <c r="BD126" s="596">
        <f t="shared" si="103"/>
        <v>0</v>
      </c>
      <c r="BE126" s="597">
        <f t="shared" si="104"/>
        <v>0</v>
      </c>
      <c r="BF126" s="598">
        <f t="shared" si="78"/>
        <v>0</v>
      </c>
      <c r="BG126" s="586">
        <f t="shared" si="105"/>
        <v>0</v>
      </c>
      <c r="BH126" s="599"/>
      <c r="BI126" s="600">
        <f t="shared" si="79"/>
        <v>0</v>
      </c>
      <c r="BJ126" s="601">
        <f t="shared" si="106"/>
        <v>0</v>
      </c>
      <c r="BK126" s="587">
        <f t="shared" si="107"/>
        <v>0</v>
      </c>
      <c r="BL126" s="602"/>
      <c r="BM126" s="590">
        <f t="shared" si="108"/>
        <v>0</v>
      </c>
      <c r="BN126" s="603"/>
      <c r="BO126" s="598">
        <f t="shared" si="80"/>
        <v>0</v>
      </c>
      <c r="BP126" s="590">
        <f t="shared" si="109"/>
        <v>1144188</v>
      </c>
      <c r="BQ126" s="591">
        <f t="shared" si="110"/>
        <v>0</v>
      </c>
      <c r="BR126" s="592">
        <f t="shared" si="81"/>
        <v>1144188</v>
      </c>
      <c r="BS126" s="604">
        <f t="shared" si="82"/>
        <v>2288376</v>
      </c>
    </row>
    <row r="127" spans="1:71" ht="24" x14ac:dyDescent="0.25">
      <c r="A127" s="1031"/>
      <c r="B127" s="363">
        <v>118</v>
      </c>
      <c r="C127" s="228" t="s">
        <v>286</v>
      </c>
      <c r="D127" s="213" t="s">
        <v>287</v>
      </c>
      <c r="E127" s="213" t="s">
        <v>29</v>
      </c>
      <c r="F127" s="217" t="s">
        <v>30</v>
      </c>
      <c r="G127" s="340"/>
      <c r="H127" s="341"/>
      <c r="I127" s="342">
        <v>1</v>
      </c>
      <c r="J127" s="343">
        <f t="shared" si="83"/>
        <v>1</v>
      </c>
      <c r="K127" s="344"/>
      <c r="L127" s="342"/>
      <c r="M127" s="345">
        <f t="shared" si="67"/>
        <v>0</v>
      </c>
      <c r="N127" s="346"/>
      <c r="O127" s="347">
        <v>1</v>
      </c>
      <c r="P127" s="347">
        <f>SUM(N127:O127)</f>
        <v>1</v>
      </c>
      <c r="Q127" s="348">
        <f t="shared" si="68"/>
        <v>1</v>
      </c>
      <c r="R127" s="346"/>
      <c r="S127" s="347"/>
      <c r="T127" s="349"/>
      <c r="U127" s="350">
        <f t="shared" si="69"/>
        <v>0</v>
      </c>
      <c r="V127" s="351"/>
      <c r="W127" s="352"/>
      <c r="X127" s="353">
        <f t="shared" si="70"/>
        <v>0</v>
      </c>
      <c r="Y127" s="346"/>
      <c r="Z127" s="354"/>
      <c r="AA127" s="355">
        <f t="shared" si="71"/>
        <v>0</v>
      </c>
      <c r="AB127" s="340"/>
      <c r="AC127" s="341"/>
      <c r="AD127" s="356"/>
      <c r="AE127" s="344"/>
      <c r="AF127" s="356"/>
      <c r="AG127" s="353">
        <f t="shared" si="72"/>
        <v>0</v>
      </c>
      <c r="AH127" s="344"/>
      <c r="AI127" s="357"/>
      <c r="AJ127" s="345">
        <f t="shared" si="73"/>
        <v>0</v>
      </c>
      <c r="AK127" s="585">
        <f t="shared" si="74"/>
        <v>2</v>
      </c>
      <c r="AL127" s="360">
        <v>182937</v>
      </c>
      <c r="AM127" s="361">
        <f t="shared" si="49"/>
        <v>365874</v>
      </c>
      <c r="AN127" s="1009"/>
      <c r="AO127" s="586">
        <f t="shared" si="94"/>
        <v>0</v>
      </c>
      <c r="AP127" s="587">
        <f t="shared" si="95"/>
        <v>0</v>
      </c>
      <c r="AQ127" s="588">
        <f t="shared" si="96"/>
        <v>182937</v>
      </c>
      <c r="AR127" s="589">
        <f t="shared" si="86"/>
        <v>182937</v>
      </c>
      <c r="AS127" s="590">
        <f t="shared" si="97"/>
        <v>0</v>
      </c>
      <c r="AT127" s="591">
        <f t="shared" si="98"/>
        <v>0</v>
      </c>
      <c r="AU127" s="592">
        <f t="shared" si="75"/>
        <v>0</v>
      </c>
      <c r="AV127" s="586">
        <f t="shared" si="99"/>
        <v>0</v>
      </c>
      <c r="AW127" s="587">
        <f t="shared" si="100"/>
        <v>182937</v>
      </c>
      <c r="AX127" s="593">
        <f>SUM(AV127:AW127)</f>
        <v>182937</v>
      </c>
      <c r="AY127" s="594">
        <f t="shared" si="76"/>
        <v>182937</v>
      </c>
      <c r="AZ127" s="586">
        <f t="shared" si="101"/>
        <v>0</v>
      </c>
      <c r="BA127" s="587">
        <f t="shared" si="102"/>
        <v>0</v>
      </c>
      <c r="BB127" s="593"/>
      <c r="BC127" s="595">
        <f t="shared" si="77"/>
        <v>0</v>
      </c>
      <c r="BD127" s="596">
        <f t="shared" si="103"/>
        <v>0</v>
      </c>
      <c r="BE127" s="597">
        <f t="shared" si="104"/>
        <v>0</v>
      </c>
      <c r="BF127" s="598">
        <f t="shared" si="78"/>
        <v>0</v>
      </c>
      <c r="BG127" s="586">
        <f t="shared" si="105"/>
        <v>0</v>
      </c>
      <c r="BH127" s="599"/>
      <c r="BI127" s="600">
        <f t="shared" si="79"/>
        <v>0</v>
      </c>
      <c r="BJ127" s="601">
        <f t="shared" si="106"/>
        <v>0</v>
      </c>
      <c r="BK127" s="587">
        <f t="shared" si="107"/>
        <v>0</v>
      </c>
      <c r="BL127" s="602"/>
      <c r="BM127" s="590">
        <f t="shared" si="108"/>
        <v>0</v>
      </c>
      <c r="BN127" s="603"/>
      <c r="BO127" s="598">
        <f t="shared" si="80"/>
        <v>0</v>
      </c>
      <c r="BP127" s="590">
        <f t="shared" si="109"/>
        <v>0</v>
      </c>
      <c r="BQ127" s="591">
        <f t="shared" si="110"/>
        <v>0</v>
      </c>
      <c r="BR127" s="592">
        <f t="shared" si="81"/>
        <v>0</v>
      </c>
      <c r="BS127" s="604">
        <f t="shared" si="82"/>
        <v>365874</v>
      </c>
    </row>
    <row r="128" spans="1:71" ht="24" x14ac:dyDescent="0.25">
      <c r="A128" s="1031"/>
      <c r="B128" s="339">
        <v>119</v>
      </c>
      <c r="C128" s="228" t="s">
        <v>288</v>
      </c>
      <c r="D128" s="213" t="s">
        <v>289</v>
      </c>
      <c r="E128" s="213" t="s">
        <v>29</v>
      </c>
      <c r="F128" s="217" t="s">
        <v>38</v>
      </c>
      <c r="G128" s="340"/>
      <c r="H128" s="341"/>
      <c r="I128" s="342">
        <v>1</v>
      </c>
      <c r="J128" s="343">
        <f t="shared" si="83"/>
        <v>1</v>
      </c>
      <c r="K128" s="344"/>
      <c r="L128" s="342"/>
      <c r="M128" s="345">
        <f t="shared" si="67"/>
        <v>0</v>
      </c>
      <c r="N128" s="346"/>
      <c r="O128" s="347">
        <v>1</v>
      </c>
      <c r="P128" s="347">
        <f>SUM(N128:O128)</f>
        <v>1</v>
      </c>
      <c r="Q128" s="348">
        <f t="shared" si="68"/>
        <v>1</v>
      </c>
      <c r="R128" s="346">
        <v>3</v>
      </c>
      <c r="S128" s="347">
        <v>3</v>
      </c>
      <c r="T128" s="349">
        <f t="shared" ref="T128:T133" si="119">SUM(R128:S128)</f>
        <v>6</v>
      </c>
      <c r="U128" s="350">
        <f t="shared" si="69"/>
        <v>6</v>
      </c>
      <c r="V128" s="351"/>
      <c r="W128" s="352"/>
      <c r="X128" s="353">
        <f t="shared" si="70"/>
        <v>0</v>
      </c>
      <c r="Y128" s="346"/>
      <c r="Z128" s="354"/>
      <c r="AA128" s="355">
        <f t="shared" si="71"/>
        <v>0</v>
      </c>
      <c r="AB128" s="340"/>
      <c r="AC128" s="341"/>
      <c r="AD128" s="356"/>
      <c r="AE128" s="344"/>
      <c r="AF128" s="356"/>
      <c r="AG128" s="353">
        <f t="shared" si="72"/>
        <v>0</v>
      </c>
      <c r="AH128" s="344">
        <v>1</v>
      </c>
      <c r="AI128" s="357"/>
      <c r="AJ128" s="345">
        <f t="shared" si="73"/>
        <v>1</v>
      </c>
      <c r="AK128" s="585">
        <f t="shared" si="74"/>
        <v>9</v>
      </c>
      <c r="AL128" s="360">
        <v>456062</v>
      </c>
      <c r="AM128" s="361">
        <f t="shared" si="49"/>
        <v>4104558</v>
      </c>
      <c r="AN128" s="1009"/>
      <c r="AO128" s="586">
        <f t="shared" si="94"/>
        <v>0</v>
      </c>
      <c r="AP128" s="587">
        <f t="shared" si="95"/>
        <v>0</v>
      </c>
      <c r="AQ128" s="588">
        <f t="shared" si="96"/>
        <v>456062</v>
      </c>
      <c r="AR128" s="589">
        <f t="shared" si="86"/>
        <v>456062</v>
      </c>
      <c r="AS128" s="590">
        <f t="shared" si="97"/>
        <v>0</v>
      </c>
      <c r="AT128" s="591">
        <f t="shared" si="98"/>
        <v>0</v>
      </c>
      <c r="AU128" s="592">
        <f t="shared" si="75"/>
        <v>0</v>
      </c>
      <c r="AV128" s="586">
        <f t="shared" si="99"/>
        <v>0</v>
      </c>
      <c r="AW128" s="587">
        <f t="shared" si="100"/>
        <v>456062</v>
      </c>
      <c r="AX128" s="593">
        <f>SUM(AV128:AW128)</f>
        <v>456062</v>
      </c>
      <c r="AY128" s="594">
        <f t="shared" si="76"/>
        <v>456062</v>
      </c>
      <c r="AZ128" s="586">
        <f t="shared" si="101"/>
        <v>1368186</v>
      </c>
      <c r="BA128" s="587">
        <f t="shared" si="102"/>
        <v>1368186</v>
      </c>
      <c r="BB128" s="593">
        <f t="shared" ref="BB128:BB133" si="120">SUM(AZ128:BA128)</f>
        <v>2736372</v>
      </c>
      <c r="BC128" s="595">
        <f t="shared" si="77"/>
        <v>2736372</v>
      </c>
      <c r="BD128" s="596">
        <f t="shared" si="103"/>
        <v>0</v>
      </c>
      <c r="BE128" s="597">
        <f t="shared" si="104"/>
        <v>0</v>
      </c>
      <c r="BF128" s="598">
        <f t="shared" si="78"/>
        <v>0</v>
      </c>
      <c r="BG128" s="586">
        <f t="shared" si="105"/>
        <v>0</v>
      </c>
      <c r="BH128" s="599"/>
      <c r="BI128" s="600">
        <f t="shared" si="79"/>
        <v>0</v>
      </c>
      <c r="BJ128" s="601">
        <f t="shared" si="106"/>
        <v>0</v>
      </c>
      <c r="BK128" s="587">
        <f t="shared" si="107"/>
        <v>0</v>
      </c>
      <c r="BL128" s="602"/>
      <c r="BM128" s="590">
        <f t="shared" si="108"/>
        <v>0</v>
      </c>
      <c r="BN128" s="603"/>
      <c r="BO128" s="598">
        <f t="shared" si="80"/>
        <v>0</v>
      </c>
      <c r="BP128" s="590">
        <f t="shared" si="109"/>
        <v>456062</v>
      </c>
      <c r="BQ128" s="591">
        <f t="shared" si="110"/>
        <v>0</v>
      </c>
      <c r="BR128" s="592">
        <f t="shared" si="81"/>
        <v>456062</v>
      </c>
      <c r="BS128" s="604">
        <f t="shared" si="82"/>
        <v>4104558</v>
      </c>
    </row>
    <row r="129" spans="1:71" x14ac:dyDescent="0.25">
      <c r="A129" s="1031"/>
      <c r="B129" s="339">
        <v>120</v>
      </c>
      <c r="C129" s="228" t="s">
        <v>290</v>
      </c>
      <c r="D129" s="213" t="s">
        <v>291</v>
      </c>
      <c r="E129" s="213" t="s">
        <v>292</v>
      </c>
      <c r="F129" s="217" t="s">
        <v>38</v>
      </c>
      <c r="G129" s="340"/>
      <c r="H129" s="341"/>
      <c r="I129" s="342">
        <v>1</v>
      </c>
      <c r="J129" s="343">
        <f t="shared" si="83"/>
        <v>1</v>
      </c>
      <c r="K129" s="344"/>
      <c r="L129" s="342"/>
      <c r="M129" s="345">
        <f t="shared" si="67"/>
        <v>0</v>
      </c>
      <c r="N129" s="346"/>
      <c r="O129" s="347"/>
      <c r="P129" s="347"/>
      <c r="Q129" s="348">
        <f t="shared" si="68"/>
        <v>0</v>
      </c>
      <c r="R129" s="346"/>
      <c r="S129" s="347">
        <v>1</v>
      </c>
      <c r="T129" s="349">
        <f t="shared" si="119"/>
        <v>1</v>
      </c>
      <c r="U129" s="350">
        <f t="shared" si="69"/>
        <v>1</v>
      </c>
      <c r="V129" s="351"/>
      <c r="W129" s="352"/>
      <c r="X129" s="353">
        <f t="shared" si="70"/>
        <v>0</v>
      </c>
      <c r="Y129" s="346"/>
      <c r="Z129" s="354"/>
      <c r="AA129" s="355">
        <f t="shared" si="71"/>
        <v>0</v>
      </c>
      <c r="AB129" s="340"/>
      <c r="AC129" s="341"/>
      <c r="AD129" s="356"/>
      <c r="AE129" s="344"/>
      <c r="AF129" s="356"/>
      <c r="AG129" s="353">
        <f t="shared" si="72"/>
        <v>0</v>
      </c>
      <c r="AH129" s="344">
        <v>1</v>
      </c>
      <c r="AI129" s="357"/>
      <c r="AJ129" s="345">
        <f t="shared" si="73"/>
        <v>1</v>
      </c>
      <c r="AK129" s="585">
        <f t="shared" si="74"/>
        <v>3</v>
      </c>
      <c r="AL129" s="360">
        <v>495293</v>
      </c>
      <c r="AM129" s="361">
        <f t="shared" si="49"/>
        <v>1485879</v>
      </c>
      <c r="AN129" s="1009"/>
      <c r="AO129" s="586">
        <f t="shared" si="94"/>
        <v>0</v>
      </c>
      <c r="AP129" s="587">
        <f t="shared" si="95"/>
        <v>0</v>
      </c>
      <c r="AQ129" s="588">
        <f t="shared" si="96"/>
        <v>495293</v>
      </c>
      <c r="AR129" s="589">
        <f t="shared" si="86"/>
        <v>495293</v>
      </c>
      <c r="AS129" s="590">
        <f t="shared" si="97"/>
        <v>0</v>
      </c>
      <c r="AT129" s="591">
        <f t="shared" si="98"/>
        <v>0</v>
      </c>
      <c r="AU129" s="592">
        <f t="shared" si="75"/>
        <v>0</v>
      </c>
      <c r="AV129" s="586">
        <f t="shared" si="99"/>
        <v>0</v>
      </c>
      <c r="AW129" s="587">
        <f t="shared" si="100"/>
        <v>0</v>
      </c>
      <c r="AX129" s="593"/>
      <c r="AY129" s="594">
        <f t="shared" si="76"/>
        <v>0</v>
      </c>
      <c r="AZ129" s="586">
        <f t="shared" si="101"/>
        <v>0</v>
      </c>
      <c r="BA129" s="587">
        <f t="shared" si="102"/>
        <v>495293</v>
      </c>
      <c r="BB129" s="593">
        <f t="shared" si="120"/>
        <v>495293</v>
      </c>
      <c r="BC129" s="595">
        <f t="shared" si="77"/>
        <v>495293</v>
      </c>
      <c r="BD129" s="596">
        <f t="shared" si="103"/>
        <v>0</v>
      </c>
      <c r="BE129" s="597">
        <f t="shared" si="104"/>
        <v>0</v>
      </c>
      <c r="BF129" s="598">
        <f t="shared" si="78"/>
        <v>0</v>
      </c>
      <c r="BG129" s="586">
        <f t="shared" si="105"/>
        <v>0</v>
      </c>
      <c r="BH129" s="599"/>
      <c r="BI129" s="600">
        <f t="shared" si="79"/>
        <v>0</v>
      </c>
      <c r="BJ129" s="601">
        <f t="shared" si="106"/>
        <v>0</v>
      </c>
      <c r="BK129" s="587">
        <f t="shared" si="107"/>
        <v>0</v>
      </c>
      <c r="BL129" s="602"/>
      <c r="BM129" s="590">
        <f t="shared" si="108"/>
        <v>0</v>
      </c>
      <c r="BN129" s="603"/>
      <c r="BO129" s="598">
        <f t="shared" si="80"/>
        <v>0</v>
      </c>
      <c r="BP129" s="590">
        <f t="shared" si="109"/>
        <v>495293</v>
      </c>
      <c r="BQ129" s="591">
        <f t="shared" si="110"/>
        <v>0</v>
      </c>
      <c r="BR129" s="592">
        <f t="shared" si="81"/>
        <v>495293</v>
      </c>
      <c r="BS129" s="604">
        <f t="shared" si="82"/>
        <v>1485879</v>
      </c>
    </row>
    <row r="130" spans="1:71" ht="24" x14ac:dyDescent="0.25">
      <c r="A130" s="1031"/>
      <c r="B130" s="363">
        <v>121</v>
      </c>
      <c r="C130" s="228" t="s">
        <v>293</v>
      </c>
      <c r="D130" s="213" t="s">
        <v>294</v>
      </c>
      <c r="E130" s="213" t="s">
        <v>29</v>
      </c>
      <c r="F130" s="217" t="s">
        <v>30</v>
      </c>
      <c r="G130" s="340"/>
      <c r="H130" s="341"/>
      <c r="I130" s="342">
        <v>1</v>
      </c>
      <c r="J130" s="343">
        <f t="shared" si="83"/>
        <v>1</v>
      </c>
      <c r="K130" s="344"/>
      <c r="L130" s="342"/>
      <c r="M130" s="345">
        <f t="shared" si="67"/>
        <v>0</v>
      </c>
      <c r="N130" s="346"/>
      <c r="O130" s="347">
        <v>1</v>
      </c>
      <c r="P130" s="347">
        <f>SUM(N130:O130)</f>
        <v>1</v>
      </c>
      <c r="Q130" s="348">
        <f t="shared" si="68"/>
        <v>1</v>
      </c>
      <c r="R130" s="346"/>
      <c r="S130" s="347">
        <v>3</v>
      </c>
      <c r="T130" s="349">
        <f t="shared" si="119"/>
        <v>3</v>
      </c>
      <c r="U130" s="350">
        <f t="shared" si="69"/>
        <v>3</v>
      </c>
      <c r="V130" s="351"/>
      <c r="W130" s="352"/>
      <c r="X130" s="353">
        <f t="shared" si="70"/>
        <v>0</v>
      </c>
      <c r="Y130" s="346">
        <v>1</v>
      </c>
      <c r="Z130" s="354">
        <f>SUM(Y130:Y130)</f>
        <v>1</v>
      </c>
      <c r="AA130" s="355">
        <f t="shared" si="71"/>
        <v>1</v>
      </c>
      <c r="AB130" s="340"/>
      <c r="AC130" s="341"/>
      <c r="AD130" s="356"/>
      <c r="AE130" s="344"/>
      <c r="AF130" s="356"/>
      <c r="AG130" s="353">
        <f t="shared" si="72"/>
        <v>0</v>
      </c>
      <c r="AH130" s="344"/>
      <c r="AI130" s="357"/>
      <c r="AJ130" s="345">
        <f t="shared" si="73"/>
        <v>0</v>
      </c>
      <c r="AK130" s="585">
        <f t="shared" si="74"/>
        <v>6</v>
      </c>
      <c r="AL130" s="360">
        <v>324994</v>
      </c>
      <c r="AM130" s="361">
        <f t="shared" si="49"/>
        <v>1949964</v>
      </c>
      <c r="AN130" s="1009"/>
      <c r="AO130" s="586">
        <f t="shared" si="94"/>
        <v>0</v>
      </c>
      <c r="AP130" s="587">
        <f t="shared" si="95"/>
        <v>0</v>
      </c>
      <c r="AQ130" s="588">
        <f t="shared" si="96"/>
        <v>324994</v>
      </c>
      <c r="AR130" s="589">
        <f t="shared" si="86"/>
        <v>324994</v>
      </c>
      <c r="AS130" s="590">
        <f t="shared" si="97"/>
        <v>0</v>
      </c>
      <c r="AT130" s="591">
        <f t="shared" si="98"/>
        <v>0</v>
      </c>
      <c r="AU130" s="592">
        <f t="shared" si="75"/>
        <v>0</v>
      </c>
      <c r="AV130" s="586">
        <f t="shared" si="99"/>
        <v>0</v>
      </c>
      <c r="AW130" s="587">
        <f t="shared" si="100"/>
        <v>324994</v>
      </c>
      <c r="AX130" s="593">
        <f>SUM(AV130:AW130)</f>
        <v>324994</v>
      </c>
      <c r="AY130" s="594">
        <f t="shared" si="76"/>
        <v>324994</v>
      </c>
      <c r="AZ130" s="586">
        <f t="shared" si="101"/>
        <v>0</v>
      </c>
      <c r="BA130" s="587">
        <f t="shared" si="102"/>
        <v>974982</v>
      </c>
      <c r="BB130" s="593">
        <f t="shared" si="120"/>
        <v>974982</v>
      </c>
      <c r="BC130" s="595">
        <f t="shared" si="77"/>
        <v>974982</v>
      </c>
      <c r="BD130" s="596">
        <f t="shared" si="103"/>
        <v>0</v>
      </c>
      <c r="BE130" s="597">
        <f t="shared" si="104"/>
        <v>0</v>
      </c>
      <c r="BF130" s="598">
        <f t="shared" si="78"/>
        <v>0</v>
      </c>
      <c r="BG130" s="586">
        <f t="shared" si="105"/>
        <v>324994</v>
      </c>
      <c r="BH130" s="599">
        <f>SUM(BG130:BG130)</f>
        <v>324994</v>
      </c>
      <c r="BI130" s="600">
        <f t="shared" si="79"/>
        <v>324994</v>
      </c>
      <c r="BJ130" s="601">
        <f t="shared" si="106"/>
        <v>0</v>
      </c>
      <c r="BK130" s="587">
        <f t="shared" si="107"/>
        <v>0</v>
      </c>
      <c r="BL130" s="602"/>
      <c r="BM130" s="590">
        <f t="shared" si="108"/>
        <v>0</v>
      </c>
      <c r="BN130" s="603"/>
      <c r="BO130" s="598">
        <f t="shared" si="80"/>
        <v>0</v>
      </c>
      <c r="BP130" s="590">
        <f t="shared" si="109"/>
        <v>0</v>
      </c>
      <c r="BQ130" s="591">
        <f t="shared" si="110"/>
        <v>0</v>
      </c>
      <c r="BR130" s="592">
        <f t="shared" si="81"/>
        <v>0</v>
      </c>
      <c r="BS130" s="604">
        <f t="shared" si="82"/>
        <v>1949964</v>
      </c>
    </row>
    <row r="131" spans="1:71" ht="24" x14ac:dyDescent="0.25">
      <c r="A131" s="1031"/>
      <c r="B131" s="339">
        <v>122</v>
      </c>
      <c r="C131" s="228" t="s">
        <v>295</v>
      </c>
      <c r="D131" s="213" t="s">
        <v>296</v>
      </c>
      <c r="E131" s="213" t="s">
        <v>37</v>
      </c>
      <c r="F131" s="217" t="s">
        <v>38</v>
      </c>
      <c r="G131" s="340"/>
      <c r="H131" s="341"/>
      <c r="I131" s="342">
        <v>1</v>
      </c>
      <c r="J131" s="343">
        <f t="shared" si="83"/>
        <v>1</v>
      </c>
      <c r="K131" s="344"/>
      <c r="L131" s="342"/>
      <c r="M131" s="345">
        <f t="shared" si="67"/>
        <v>0</v>
      </c>
      <c r="N131" s="346">
        <v>1</v>
      </c>
      <c r="O131" s="347"/>
      <c r="P131" s="347">
        <f>SUM(N131:O131)</f>
        <v>1</v>
      </c>
      <c r="Q131" s="348">
        <f t="shared" si="68"/>
        <v>1</v>
      </c>
      <c r="R131" s="346">
        <v>1</v>
      </c>
      <c r="S131" s="347"/>
      <c r="T131" s="349">
        <f t="shared" si="119"/>
        <v>1</v>
      </c>
      <c r="U131" s="350">
        <f t="shared" si="69"/>
        <v>1</v>
      </c>
      <c r="V131" s="351"/>
      <c r="W131" s="352">
        <v>1</v>
      </c>
      <c r="X131" s="353">
        <f t="shared" si="70"/>
        <v>1</v>
      </c>
      <c r="Y131" s="346"/>
      <c r="Z131" s="354"/>
      <c r="AA131" s="355">
        <f t="shared" si="71"/>
        <v>0</v>
      </c>
      <c r="AB131" s="340">
        <v>1</v>
      </c>
      <c r="AC131" s="341"/>
      <c r="AD131" s="356">
        <f t="shared" si="84"/>
        <v>1</v>
      </c>
      <c r="AE131" s="344"/>
      <c r="AF131" s="356"/>
      <c r="AG131" s="353">
        <f t="shared" si="72"/>
        <v>1</v>
      </c>
      <c r="AH131" s="344">
        <v>1</v>
      </c>
      <c r="AI131" s="357"/>
      <c r="AJ131" s="345">
        <f t="shared" si="73"/>
        <v>1</v>
      </c>
      <c r="AK131" s="585">
        <f t="shared" si="74"/>
        <v>6</v>
      </c>
      <c r="AL131" s="362">
        <v>2103332</v>
      </c>
      <c r="AM131" s="361">
        <f t="shared" si="49"/>
        <v>12619992</v>
      </c>
      <c r="AN131" s="1009"/>
      <c r="AO131" s="586">
        <f t="shared" si="94"/>
        <v>0</v>
      </c>
      <c r="AP131" s="587">
        <f t="shared" si="95"/>
        <v>0</v>
      </c>
      <c r="AQ131" s="588">
        <f t="shared" si="96"/>
        <v>2103332</v>
      </c>
      <c r="AR131" s="589">
        <f t="shared" si="86"/>
        <v>2103332</v>
      </c>
      <c r="AS131" s="590">
        <f t="shared" si="97"/>
        <v>0</v>
      </c>
      <c r="AT131" s="591">
        <f t="shared" si="98"/>
        <v>0</v>
      </c>
      <c r="AU131" s="592">
        <f t="shared" si="75"/>
        <v>0</v>
      </c>
      <c r="AV131" s="586">
        <f t="shared" si="99"/>
        <v>2103332</v>
      </c>
      <c r="AW131" s="587">
        <f t="shared" si="100"/>
        <v>0</v>
      </c>
      <c r="AX131" s="593">
        <f>SUM(AV131:AW131)</f>
        <v>2103332</v>
      </c>
      <c r="AY131" s="594">
        <f t="shared" si="76"/>
        <v>2103332</v>
      </c>
      <c r="AZ131" s="586">
        <f t="shared" si="101"/>
        <v>2103332</v>
      </c>
      <c r="BA131" s="587">
        <f t="shared" si="102"/>
        <v>0</v>
      </c>
      <c r="BB131" s="593">
        <f t="shared" si="120"/>
        <v>2103332</v>
      </c>
      <c r="BC131" s="595">
        <f t="shared" si="77"/>
        <v>2103332</v>
      </c>
      <c r="BD131" s="596">
        <f t="shared" si="103"/>
        <v>0</v>
      </c>
      <c r="BE131" s="597">
        <f t="shared" si="104"/>
        <v>2103332</v>
      </c>
      <c r="BF131" s="598">
        <f t="shared" si="78"/>
        <v>2103332</v>
      </c>
      <c r="BG131" s="586">
        <f t="shared" si="105"/>
        <v>0</v>
      </c>
      <c r="BH131" s="599"/>
      <c r="BI131" s="600">
        <f t="shared" si="79"/>
        <v>0</v>
      </c>
      <c r="BJ131" s="601">
        <f t="shared" si="106"/>
        <v>2103332</v>
      </c>
      <c r="BK131" s="587">
        <f t="shared" si="107"/>
        <v>0</v>
      </c>
      <c r="BL131" s="602">
        <f t="shared" ref="BL131:BL133" si="121">SUM(BJ131:BK131)</f>
        <v>2103332</v>
      </c>
      <c r="BM131" s="590">
        <f t="shared" si="108"/>
        <v>0</v>
      </c>
      <c r="BN131" s="603"/>
      <c r="BO131" s="598">
        <f t="shared" si="80"/>
        <v>2103332</v>
      </c>
      <c r="BP131" s="590">
        <f t="shared" si="109"/>
        <v>2103332</v>
      </c>
      <c r="BQ131" s="591">
        <f t="shared" si="110"/>
        <v>0</v>
      </c>
      <c r="BR131" s="592">
        <f t="shared" si="81"/>
        <v>2103332</v>
      </c>
      <c r="BS131" s="604">
        <f t="shared" si="82"/>
        <v>12619992</v>
      </c>
    </row>
    <row r="132" spans="1:71" x14ac:dyDescent="0.25">
      <c r="A132" s="1031"/>
      <c r="B132" s="339">
        <v>123</v>
      </c>
      <c r="C132" s="228" t="s">
        <v>297</v>
      </c>
      <c r="D132" s="213" t="s">
        <v>106</v>
      </c>
      <c r="E132" s="213" t="s">
        <v>167</v>
      </c>
      <c r="F132" s="214" t="s">
        <v>38</v>
      </c>
      <c r="G132" s="340"/>
      <c r="H132" s="341"/>
      <c r="I132" s="342">
        <v>1</v>
      </c>
      <c r="J132" s="343">
        <f t="shared" si="83"/>
        <v>1</v>
      </c>
      <c r="K132" s="344"/>
      <c r="L132" s="342"/>
      <c r="M132" s="345">
        <f t="shared" si="67"/>
        <v>0</v>
      </c>
      <c r="N132" s="346">
        <v>1</v>
      </c>
      <c r="O132" s="347"/>
      <c r="P132" s="347">
        <f>SUM(N132:O132)</f>
        <v>1</v>
      </c>
      <c r="Q132" s="348">
        <f t="shared" si="68"/>
        <v>1</v>
      </c>
      <c r="R132" s="346"/>
      <c r="S132" s="347">
        <v>1</v>
      </c>
      <c r="T132" s="349">
        <f t="shared" si="119"/>
        <v>1</v>
      </c>
      <c r="U132" s="350">
        <f t="shared" si="69"/>
        <v>1</v>
      </c>
      <c r="V132" s="351"/>
      <c r="W132" s="352"/>
      <c r="X132" s="353">
        <f t="shared" si="70"/>
        <v>0</v>
      </c>
      <c r="Y132" s="346"/>
      <c r="Z132" s="354"/>
      <c r="AA132" s="355">
        <f t="shared" si="71"/>
        <v>0</v>
      </c>
      <c r="AB132" s="340">
        <v>1</v>
      </c>
      <c r="AC132" s="341"/>
      <c r="AD132" s="356">
        <f t="shared" si="84"/>
        <v>1</v>
      </c>
      <c r="AE132" s="344"/>
      <c r="AF132" s="356"/>
      <c r="AG132" s="353">
        <f t="shared" si="72"/>
        <v>1</v>
      </c>
      <c r="AH132" s="344"/>
      <c r="AI132" s="357"/>
      <c r="AJ132" s="345">
        <f t="shared" si="73"/>
        <v>0</v>
      </c>
      <c r="AK132" s="585">
        <f t="shared" si="74"/>
        <v>4</v>
      </c>
      <c r="AL132" s="362">
        <v>1144188</v>
      </c>
      <c r="AM132" s="361">
        <f t="shared" si="49"/>
        <v>4576752</v>
      </c>
      <c r="AN132" s="1009"/>
      <c r="AO132" s="586">
        <f t="shared" si="94"/>
        <v>0</v>
      </c>
      <c r="AP132" s="587">
        <f t="shared" si="95"/>
        <v>0</v>
      </c>
      <c r="AQ132" s="588">
        <f t="shared" si="96"/>
        <v>1144188</v>
      </c>
      <c r="AR132" s="589">
        <f t="shared" si="86"/>
        <v>1144188</v>
      </c>
      <c r="AS132" s="590">
        <f t="shared" si="97"/>
        <v>0</v>
      </c>
      <c r="AT132" s="591">
        <f t="shared" si="98"/>
        <v>0</v>
      </c>
      <c r="AU132" s="592">
        <f t="shared" si="75"/>
        <v>0</v>
      </c>
      <c r="AV132" s="586">
        <f t="shared" si="99"/>
        <v>1144188</v>
      </c>
      <c r="AW132" s="587">
        <f t="shared" si="100"/>
        <v>0</v>
      </c>
      <c r="AX132" s="593">
        <f>SUM(AV132:AW132)</f>
        <v>1144188</v>
      </c>
      <c r="AY132" s="594">
        <f t="shared" si="76"/>
        <v>1144188</v>
      </c>
      <c r="AZ132" s="586">
        <f t="shared" si="101"/>
        <v>0</v>
      </c>
      <c r="BA132" s="587">
        <f t="shared" si="102"/>
        <v>1144188</v>
      </c>
      <c r="BB132" s="593">
        <f t="shared" si="120"/>
        <v>1144188</v>
      </c>
      <c r="BC132" s="595">
        <f t="shared" si="77"/>
        <v>1144188</v>
      </c>
      <c r="BD132" s="596">
        <f t="shared" si="103"/>
        <v>0</v>
      </c>
      <c r="BE132" s="597">
        <f t="shared" si="104"/>
        <v>0</v>
      </c>
      <c r="BF132" s="598">
        <f t="shared" si="78"/>
        <v>0</v>
      </c>
      <c r="BG132" s="586">
        <f t="shared" si="105"/>
        <v>0</v>
      </c>
      <c r="BH132" s="599"/>
      <c r="BI132" s="600">
        <f t="shared" si="79"/>
        <v>0</v>
      </c>
      <c r="BJ132" s="601">
        <f t="shared" si="106"/>
        <v>1144188</v>
      </c>
      <c r="BK132" s="587">
        <f t="shared" si="107"/>
        <v>0</v>
      </c>
      <c r="BL132" s="602">
        <f t="shared" si="121"/>
        <v>1144188</v>
      </c>
      <c r="BM132" s="590">
        <f t="shared" si="108"/>
        <v>0</v>
      </c>
      <c r="BN132" s="603"/>
      <c r="BO132" s="598">
        <f t="shared" si="80"/>
        <v>1144188</v>
      </c>
      <c r="BP132" s="590">
        <f t="shared" si="109"/>
        <v>0</v>
      </c>
      <c r="BQ132" s="591">
        <f t="shared" si="110"/>
        <v>0</v>
      </c>
      <c r="BR132" s="592">
        <f t="shared" si="81"/>
        <v>0</v>
      </c>
      <c r="BS132" s="604">
        <f t="shared" si="82"/>
        <v>4576752</v>
      </c>
    </row>
    <row r="133" spans="1:71" x14ac:dyDescent="0.25">
      <c r="A133" s="1031"/>
      <c r="B133" s="363">
        <v>124</v>
      </c>
      <c r="C133" s="228" t="s">
        <v>298</v>
      </c>
      <c r="D133" s="213" t="s">
        <v>299</v>
      </c>
      <c r="E133" s="213" t="s">
        <v>37</v>
      </c>
      <c r="F133" s="217" t="s">
        <v>38</v>
      </c>
      <c r="G133" s="340"/>
      <c r="H133" s="341"/>
      <c r="I133" s="342">
        <v>2</v>
      </c>
      <c r="J133" s="343">
        <f t="shared" si="83"/>
        <v>2</v>
      </c>
      <c r="K133" s="344"/>
      <c r="L133" s="342"/>
      <c r="M133" s="345">
        <f t="shared" si="67"/>
        <v>0</v>
      </c>
      <c r="N133" s="346"/>
      <c r="O133" s="347"/>
      <c r="P133" s="347"/>
      <c r="Q133" s="348">
        <f t="shared" si="68"/>
        <v>0</v>
      </c>
      <c r="R133" s="346">
        <v>1</v>
      </c>
      <c r="S133" s="347"/>
      <c r="T133" s="349">
        <f t="shared" si="119"/>
        <v>1</v>
      </c>
      <c r="U133" s="350">
        <f t="shared" si="69"/>
        <v>1</v>
      </c>
      <c r="V133" s="351"/>
      <c r="W133" s="352"/>
      <c r="X133" s="353">
        <f t="shared" si="70"/>
        <v>0</v>
      </c>
      <c r="Y133" s="346"/>
      <c r="Z133" s="354"/>
      <c r="AA133" s="355">
        <f t="shared" si="71"/>
        <v>0</v>
      </c>
      <c r="AB133" s="340"/>
      <c r="AC133" s="341">
        <v>1</v>
      </c>
      <c r="AD133" s="356">
        <f t="shared" si="84"/>
        <v>1</v>
      </c>
      <c r="AE133" s="344"/>
      <c r="AF133" s="356"/>
      <c r="AG133" s="353">
        <f t="shared" si="72"/>
        <v>1</v>
      </c>
      <c r="AH133" s="344"/>
      <c r="AI133" s="357"/>
      <c r="AJ133" s="345">
        <f t="shared" si="73"/>
        <v>0</v>
      </c>
      <c r="AK133" s="585">
        <f t="shared" si="74"/>
        <v>4</v>
      </c>
      <c r="AL133" s="362">
        <v>2260892</v>
      </c>
      <c r="AM133" s="361">
        <f t="shared" si="49"/>
        <v>9043568</v>
      </c>
      <c r="AN133" s="1009"/>
      <c r="AO133" s="586">
        <f t="shared" si="94"/>
        <v>0</v>
      </c>
      <c r="AP133" s="587">
        <f t="shared" si="95"/>
        <v>0</v>
      </c>
      <c r="AQ133" s="588">
        <f t="shared" si="96"/>
        <v>4521784</v>
      </c>
      <c r="AR133" s="589">
        <f t="shared" si="86"/>
        <v>4521784</v>
      </c>
      <c r="AS133" s="590">
        <f t="shared" si="97"/>
        <v>0</v>
      </c>
      <c r="AT133" s="591">
        <f t="shared" si="98"/>
        <v>0</v>
      </c>
      <c r="AU133" s="592">
        <f t="shared" si="75"/>
        <v>0</v>
      </c>
      <c r="AV133" s="586">
        <f t="shared" si="99"/>
        <v>0</v>
      </c>
      <c r="AW133" s="587">
        <f t="shared" si="100"/>
        <v>0</v>
      </c>
      <c r="AX133" s="593"/>
      <c r="AY133" s="594">
        <f t="shared" si="76"/>
        <v>0</v>
      </c>
      <c r="AZ133" s="586">
        <f t="shared" si="101"/>
        <v>2260892</v>
      </c>
      <c r="BA133" s="587">
        <f t="shared" si="102"/>
        <v>0</v>
      </c>
      <c r="BB133" s="593">
        <f t="shared" si="120"/>
        <v>2260892</v>
      </c>
      <c r="BC133" s="595">
        <f t="shared" si="77"/>
        <v>2260892</v>
      </c>
      <c r="BD133" s="596">
        <f t="shared" si="103"/>
        <v>0</v>
      </c>
      <c r="BE133" s="597">
        <f t="shared" si="104"/>
        <v>0</v>
      </c>
      <c r="BF133" s="598">
        <f t="shared" si="78"/>
        <v>0</v>
      </c>
      <c r="BG133" s="586">
        <f t="shared" si="105"/>
        <v>0</v>
      </c>
      <c r="BH133" s="599"/>
      <c r="BI133" s="600">
        <f t="shared" si="79"/>
        <v>0</v>
      </c>
      <c r="BJ133" s="601">
        <f t="shared" si="106"/>
        <v>0</v>
      </c>
      <c r="BK133" s="587">
        <f t="shared" si="107"/>
        <v>2260892</v>
      </c>
      <c r="BL133" s="602">
        <f t="shared" si="121"/>
        <v>2260892</v>
      </c>
      <c r="BM133" s="590">
        <f t="shared" si="108"/>
        <v>0</v>
      </c>
      <c r="BN133" s="603"/>
      <c r="BO133" s="598">
        <f t="shared" si="80"/>
        <v>2260892</v>
      </c>
      <c r="BP133" s="590">
        <f t="shared" si="109"/>
        <v>0</v>
      </c>
      <c r="BQ133" s="591">
        <f t="shared" si="110"/>
        <v>0</v>
      </c>
      <c r="BR133" s="592">
        <f t="shared" si="81"/>
        <v>0</v>
      </c>
      <c r="BS133" s="604">
        <f t="shared" si="82"/>
        <v>9043568</v>
      </c>
    </row>
    <row r="134" spans="1:71" ht="24" x14ac:dyDescent="0.25">
      <c r="A134" s="1031"/>
      <c r="B134" s="339">
        <v>125</v>
      </c>
      <c r="C134" s="228" t="s">
        <v>300</v>
      </c>
      <c r="D134" s="213" t="s">
        <v>301</v>
      </c>
      <c r="E134" s="213" t="s">
        <v>167</v>
      </c>
      <c r="F134" s="217" t="s">
        <v>38</v>
      </c>
      <c r="G134" s="340"/>
      <c r="H134" s="341"/>
      <c r="I134" s="342">
        <v>1</v>
      </c>
      <c r="J134" s="343">
        <f t="shared" si="83"/>
        <v>1</v>
      </c>
      <c r="K134" s="344"/>
      <c r="L134" s="342"/>
      <c r="M134" s="345">
        <f t="shared" si="67"/>
        <v>0</v>
      </c>
      <c r="N134" s="346"/>
      <c r="O134" s="347"/>
      <c r="P134" s="347"/>
      <c r="Q134" s="348">
        <f t="shared" si="68"/>
        <v>0</v>
      </c>
      <c r="R134" s="346"/>
      <c r="S134" s="347"/>
      <c r="T134" s="349"/>
      <c r="U134" s="350">
        <f t="shared" si="69"/>
        <v>0</v>
      </c>
      <c r="V134" s="351"/>
      <c r="W134" s="352"/>
      <c r="X134" s="353">
        <f t="shared" si="70"/>
        <v>0</v>
      </c>
      <c r="Y134" s="346"/>
      <c r="Z134" s="354"/>
      <c r="AA134" s="355">
        <f t="shared" si="71"/>
        <v>0</v>
      </c>
      <c r="AB134" s="340"/>
      <c r="AC134" s="341"/>
      <c r="AD134" s="356"/>
      <c r="AE134" s="344"/>
      <c r="AF134" s="356"/>
      <c r="AG134" s="353">
        <f t="shared" si="72"/>
        <v>0</v>
      </c>
      <c r="AH134" s="344"/>
      <c r="AI134" s="357"/>
      <c r="AJ134" s="345">
        <f t="shared" si="73"/>
        <v>0</v>
      </c>
      <c r="AK134" s="585">
        <f t="shared" si="74"/>
        <v>1</v>
      </c>
      <c r="AL134" s="362">
        <v>1200023</v>
      </c>
      <c r="AM134" s="361">
        <f t="shared" si="49"/>
        <v>1200023</v>
      </c>
      <c r="AN134" s="1009"/>
      <c r="AO134" s="586">
        <f t="shared" si="94"/>
        <v>0</v>
      </c>
      <c r="AP134" s="587">
        <f t="shared" si="95"/>
        <v>0</v>
      </c>
      <c r="AQ134" s="588">
        <f t="shared" si="96"/>
        <v>1200023</v>
      </c>
      <c r="AR134" s="589">
        <f t="shared" si="86"/>
        <v>1200023</v>
      </c>
      <c r="AS134" s="590">
        <f t="shared" si="97"/>
        <v>0</v>
      </c>
      <c r="AT134" s="591">
        <f t="shared" si="98"/>
        <v>0</v>
      </c>
      <c r="AU134" s="592">
        <f t="shared" si="75"/>
        <v>0</v>
      </c>
      <c r="AV134" s="586">
        <f t="shared" si="99"/>
        <v>0</v>
      </c>
      <c r="AW134" s="587">
        <f t="shared" si="100"/>
        <v>0</v>
      </c>
      <c r="AX134" s="593"/>
      <c r="AY134" s="594">
        <f t="shared" si="76"/>
        <v>0</v>
      </c>
      <c r="AZ134" s="586">
        <f t="shared" si="101"/>
        <v>0</v>
      </c>
      <c r="BA134" s="587">
        <f t="shared" si="102"/>
        <v>0</v>
      </c>
      <c r="BB134" s="593"/>
      <c r="BC134" s="595">
        <f t="shared" si="77"/>
        <v>0</v>
      </c>
      <c r="BD134" s="596">
        <f t="shared" si="103"/>
        <v>0</v>
      </c>
      <c r="BE134" s="597">
        <f t="shared" si="104"/>
        <v>0</v>
      </c>
      <c r="BF134" s="598">
        <f t="shared" si="78"/>
        <v>0</v>
      </c>
      <c r="BG134" s="586">
        <f t="shared" si="105"/>
        <v>0</v>
      </c>
      <c r="BH134" s="599"/>
      <c r="BI134" s="600">
        <f t="shared" si="79"/>
        <v>0</v>
      </c>
      <c r="BJ134" s="601">
        <f t="shared" si="106"/>
        <v>0</v>
      </c>
      <c r="BK134" s="587">
        <f t="shared" si="107"/>
        <v>0</v>
      </c>
      <c r="BL134" s="602"/>
      <c r="BM134" s="590">
        <f t="shared" si="108"/>
        <v>0</v>
      </c>
      <c r="BN134" s="603"/>
      <c r="BO134" s="598">
        <f t="shared" si="80"/>
        <v>0</v>
      </c>
      <c r="BP134" s="590">
        <f t="shared" si="109"/>
        <v>0</v>
      </c>
      <c r="BQ134" s="591">
        <f t="shared" si="110"/>
        <v>0</v>
      </c>
      <c r="BR134" s="592">
        <f t="shared" si="81"/>
        <v>0</v>
      </c>
      <c r="BS134" s="604">
        <f t="shared" si="82"/>
        <v>1200023</v>
      </c>
    </row>
    <row r="135" spans="1:71" ht="24" x14ac:dyDescent="0.25">
      <c r="A135" s="1031"/>
      <c r="B135" s="339">
        <v>126</v>
      </c>
      <c r="C135" s="228" t="s">
        <v>302</v>
      </c>
      <c r="D135" s="213" t="s">
        <v>303</v>
      </c>
      <c r="E135" s="213" t="s">
        <v>29</v>
      </c>
      <c r="F135" s="217" t="s">
        <v>30</v>
      </c>
      <c r="G135" s="340"/>
      <c r="H135" s="341"/>
      <c r="I135" s="342">
        <v>1</v>
      </c>
      <c r="J135" s="343">
        <f t="shared" si="83"/>
        <v>1</v>
      </c>
      <c r="K135" s="344"/>
      <c r="L135" s="342">
        <v>1</v>
      </c>
      <c r="M135" s="345">
        <f t="shared" si="67"/>
        <v>1</v>
      </c>
      <c r="N135" s="346"/>
      <c r="O135" s="347">
        <v>1</v>
      </c>
      <c r="P135" s="347">
        <f>SUM(N135:O135)</f>
        <v>1</v>
      </c>
      <c r="Q135" s="348">
        <f t="shared" si="68"/>
        <v>1</v>
      </c>
      <c r="R135" s="346"/>
      <c r="S135" s="347"/>
      <c r="T135" s="349"/>
      <c r="U135" s="350">
        <f t="shared" si="69"/>
        <v>0</v>
      </c>
      <c r="V135" s="351"/>
      <c r="W135" s="352"/>
      <c r="X135" s="353">
        <f t="shared" si="70"/>
        <v>0</v>
      </c>
      <c r="Y135" s="346"/>
      <c r="Z135" s="354"/>
      <c r="AA135" s="355">
        <f t="shared" si="71"/>
        <v>0</v>
      </c>
      <c r="AB135" s="340"/>
      <c r="AC135" s="341"/>
      <c r="AD135" s="356"/>
      <c r="AE135" s="344"/>
      <c r="AF135" s="356"/>
      <c r="AG135" s="353">
        <f t="shared" si="72"/>
        <v>0</v>
      </c>
      <c r="AH135" s="344"/>
      <c r="AI135" s="357"/>
      <c r="AJ135" s="345">
        <f t="shared" si="73"/>
        <v>0</v>
      </c>
      <c r="AK135" s="585">
        <f t="shared" si="74"/>
        <v>3</v>
      </c>
      <c r="AL135" s="362">
        <v>609627</v>
      </c>
      <c r="AM135" s="361">
        <f t="shared" si="49"/>
        <v>1828881</v>
      </c>
      <c r="AN135" s="1009"/>
      <c r="AO135" s="586">
        <f t="shared" si="94"/>
        <v>0</v>
      </c>
      <c r="AP135" s="587">
        <f t="shared" si="95"/>
        <v>0</v>
      </c>
      <c r="AQ135" s="588">
        <f t="shared" si="96"/>
        <v>609627</v>
      </c>
      <c r="AR135" s="589">
        <f t="shared" si="86"/>
        <v>609627</v>
      </c>
      <c r="AS135" s="590">
        <f t="shared" si="97"/>
        <v>0</v>
      </c>
      <c r="AT135" s="591">
        <f t="shared" si="98"/>
        <v>609627</v>
      </c>
      <c r="AU135" s="592">
        <f t="shared" si="75"/>
        <v>609627</v>
      </c>
      <c r="AV135" s="586">
        <f t="shared" si="99"/>
        <v>0</v>
      </c>
      <c r="AW135" s="587">
        <f t="shared" si="100"/>
        <v>609627</v>
      </c>
      <c r="AX135" s="593">
        <f>SUM(AV135:AW135)</f>
        <v>609627</v>
      </c>
      <c r="AY135" s="594">
        <f t="shared" si="76"/>
        <v>609627</v>
      </c>
      <c r="AZ135" s="586">
        <f t="shared" si="101"/>
        <v>0</v>
      </c>
      <c r="BA135" s="587">
        <f t="shared" si="102"/>
        <v>0</v>
      </c>
      <c r="BB135" s="593"/>
      <c r="BC135" s="595">
        <f t="shared" si="77"/>
        <v>0</v>
      </c>
      <c r="BD135" s="596">
        <f t="shared" si="103"/>
        <v>0</v>
      </c>
      <c r="BE135" s="597">
        <f t="shared" si="104"/>
        <v>0</v>
      </c>
      <c r="BF135" s="598">
        <f t="shared" si="78"/>
        <v>0</v>
      </c>
      <c r="BG135" s="586">
        <f t="shared" si="105"/>
        <v>0</v>
      </c>
      <c r="BH135" s="599"/>
      <c r="BI135" s="600">
        <f t="shared" si="79"/>
        <v>0</v>
      </c>
      <c r="BJ135" s="601">
        <f t="shared" si="106"/>
        <v>0</v>
      </c>
      <c r="BK135" s="587">
        <f t="shared" si="107"/>
        <v>0</v>
      </c>
      <c r="BL135" s="602"/>
      <c r="BM135" s="590">
        <f t="shared" si="108"/>
        <v>0</v>
      </c>
      <c r="BN135" s="603"/>
      <c r="BO135" s="598">
        <f t="shared" si="80"/>
        <v>0</v>
      </c>
      <c r="BP135" s="590">
        <f t="shared" si="109"/>
        <v>0</v>
      </c>
      <c r="BQ135" s="591">
        <f t="shared" si="110"/>
        <v>0</v>
      </c>
      <c r="BR135" s="592">
        <f t="shared" si="81"/>
        <v>0</v>
      </c>
      <c r="BS135" s="604">
        <f t="shared" si="82"/>
        <v>1828881</v>
      </c>
    </row>
    <row r="136" spans="1:71" ht="24" x14ac:dyDescent="0.25">
      <c r="A136" s="1031"/>
      <c r="B136" s="363">
        <v>127</v>
      </c>
      <c r="C136" s="228" t="s">
        <v>304</v>
      </c>
      <c r="D136" s="213" t="s">
        <v>711</v>
      </c>
      <c r="E136" s="213" t="s">
        <v>167</v>
      </c>
      <c r="F136" s="217" t="s">
        <v>38</v>
      </c>
      <c r="G136" s="340"/>
      <c r="H136" s="341"/>
      <c r="I136" s="342">
        <v>1</v>
      </c>
      <c r="J136" s="343">
        <f t="shared" si="83"/>
        <v>1</v>
      </c>
      <c r="K136" s="344"/>
      <c r="L136" s="342"/>
      <c r="M136" s="345">
        <f t="shared" si="67"/>
        <v>0</v>
      </c>
      <c r="N136" s="346">
        <v>1</v>
      </c>
      <c r="O136" s="347"/>
      <c r="P136" s="347">
        <f>SUM(N136:O136)</f>
        <v>1</v>
      </c>
      <c r="Q136" s="348">
        <f t="shared" si="68"/>
        <v>1</v>
      </c>
      <c r="R136" s="346">
        <v>2</v>
      </c>
      <c r="S136" s="347">
        <v>2</v>
      </c>
      <c r="T136" s="349">
        <f>SUM(R136:S136)</f>
        <v>4</v>
      </c>
      <c r="U136" s="350">
        <f t="shared" si="69"/>
        <v>4</v>
      </c>
      <c r="V136" s="351"/>
      <c r="W136" s="352"/>
      <c r="X136" s="353">
        <f t="shared" si="70"/>
        <v>0</v>
      </c>
      <c r="Y136" s="346"/>
      <c r="Z136" s="354"/>
      <c r="AA136" s="355">
        <f t="shared" si="71"/>
        <v>0</v>
      </c>
      <c r="AB136" s="340">
        <v>1</v>
      </c>
      <c r="AC136" s="341"/>
      <c r="AD136" s="356">
        <f t="shared" si="84"/>
        <v>1</v>
      </c>
      <c r="AE136" s="344"/>
      <c r="AF136" s="356"/>
      <c r="AG136" s="353">
        <f t="shared" si="72"/>
        <v>1</v>
      </c>
      <c r="AH136" s="344">
        <v>2</v>
      </c>
      <c r="AI136" s="357"/>
      <c r="AJ136" s="345">
        <f t="shared" si="73"/>
        <v>2</v>
      </c>
      <c r="AK136" s="585">
        <f t="shared" si="74"/>
        <v>9</v>
      </c>
      <c r="AL136" s="362">
        <v>1296158</v>
      </c>
      <c r="AM136" s="361">
        <f t="shared" si="49"/>
        <v>11665422</v>
      </c>
      <c r="AN136" s="1009"/>
      <c r="AO136" s="586">
        <f t="shared" si="94"/>
        <v>0</v>
      </c>
      <c r="AP136" s="587">
        <f t="shared" si="95"/>
        <v>0</v>
      </c>
      <c r="AQ136" s="588">
        <f t="shared" si="96"/>
        <v>1296158</v>
      </c>
      <c r="AR136" s="589">
        <f t="shared" si="86"/>
        <v>1296158</v>
      </c>
      <c r="AS136" s="590">
        <f t="shared" si="97"/>
        <v>0</v>
      </c>
      <c r="AT136" s="591">
        <f t="shared" si="98"/>
        <v>0</v>
      </c>
      <c r="AU136" s="592">
        <f t="shared" si="75"/>
        <v>0</v>
      </c>
      <c r="AV136" s="586">
        <f t="shared" si="99"/>
        <v>1296158</v>
      </c>
      <c r="AW136" s="587">
        <f t="shared" si="100"/>
        <v>0</v>
      </c>
      <c r="AX136" s="593">
        <f>SUM(AV136:AW136)</f>
        <v>1296158</v>
      </c>
      <c r="AY136" s="594">
        <f t="shared" si="76"/>
        <v>1296158</v>
      </c>
      <c r="AZ136" s="586">
        <f t="shared" si="101"/>
        <v>2592316</v>
      </c>
      <c r="BA136" s="587">
        <f t="shared" si="102"/>
        <v>2592316</v>
      </c>
      <c r="BB136" s="593">
        <f>SUM(AZ136:BA136)</f>
        <v>5184632</v>
      </c>
      <c r="BC136" s="595">
        <f t="shared" si="77"/>
        <v>5184632</v>
      </c>
      <c r="BD136" s="596">
        <f t="shared" si="103"/>
        <v>0</v>
      </c>
      <c r="BE136" s="597">
        <f t="shared" si="104"/>
        <v>0</v>
      </c>
      <c r="BF136" s="598">
        <f t="shared" si="78"/>
        <v>0</v>
      </c>
      <c r="BG136" s="586">
        <f t="shared" si="105"/>
        <v>0</v>
      </c>
      <c r="BH136" s="599"/>
      <c r="BI136" s="600">
        <f t="shared" si="79"/>
        <v>0</v>
      </c>
      <c r="BJ136" s="601">
        <f t="shared" si="106"/>
        <v>1296158</v>
      </c>
      <c r="BK136" s="587">
        <f t="shared" si="107"/>
        <v>0</v>
      </c>
      <c r="BL136" s="602">
        <f t="shared" ref="BL136" si="122">SUM(BJ136:BK136)</f>
        <v>1296158</v>
      </c>
      <c r="BM136" s="590">
        <f t="shared" si="108"/>
        <v>0</v>
      </c>
      <c r="BN136" s="603"/>
      <c r="BO136" s="598">
        <f t="shared" si="80"/>
        <v>1296158</v>
      </c>
      <c r="BP136" s="590">
        <f t="shared" si="109"/>
        <v>2592316</v>
      </c>
      <c r="BQ136" s="591">
        <f t="shared" si="110"/>
        <v>0</v>
      </c>
      <c r="BR136" s="592">
        <f t="shared" si="81"/>
        <v>2592316</v>
      </c>
      <c r="BS136" s="604">
        <f t="shared" si="82"/>
        <v>11665422</v>
      </c>
    </row>
    <row r="137" spans="1:71" x14ac:dyDescent="0.25">
      <c r="A137" s="1031"/>
      <c r="B137" s="339">
        <v>128</v>
      </c>
      <c r="C137" s="228" t="s">
        <v>305</v>
      </c>
      <c r="D137" s="213" t="s">
        <v>306</v>
      </c>
      <c r="E137" s="213" t="s">
        <v>167</v>
      </c>
      <c r="F137" s="217" t="s">
        <v>38</v>
      </c>
      <c r="G137" s="340"/>
      <c r="H137" s="341"/>
      <c r="I137" s="342">
        <v>1</v>
      </c>
      <c r="J137" s="343">
        <f t="shared" si="83"/>
        <v>1</v>
      </c>
      <c r="K137" s="344"/>
      <c r="L137" s="342"/>
      <c r="M137" s="345">
        <f t="shared" si="67"/>
        <v>0</v>
      </c>
      <c r="N137" s="346"/>
      <c r="O137" s="347"/>
      <c r="P137" s="347"/>
      <c r="Q137" s="348">
        <f t="shared" si="68"/>
        <v>0</v>
      </c>
      <c r="R137" s="346">
        <v>1</v>
      </c>
      <c r="S137" s="347">
        <v>1</v>
      </c>
      <c r="T137" s="349">
        <f>SUM(R137:S137)</f>
        <v>2</v>
      </c>
      <c r="U137" s="350">
        <f t="shared" si="69"/>
        <v>2</v>
      </c>
      <c r="V137" s="351"/>
      <c r="W137" s="352"/>
      <c r="X137" s="353">
        <f t="shared" si="70"/>
        <v>0</v>
      </c>
      <c r="Y137" s="346">
        <v>1</v>
      </c>
      <c r="Z137" s="354">
        <f>SUM(Y137:Y137)</f>
        <v>1</v>
      </c>
      <c r="AA137" s="355">
        <f t="shared" si="71"/>
        <v>1</v>
      </c>
      <c r="AB137" s="340"/>
      <c r="AC137" s="341"/>
      <c r="AD137" s="356"/>
      <c r="AE137" s="344"/>
      <c r="AF137" s="356"/>
      <c r="AG137" s="353">
        <f t="shared" si="72"/>
        <v>0</v>
      </c>
      <c r="AH137" s="344"/>
      <c r="AI137" s="357">
        <v>2</v>
      </c>
      <c r="AJ137" s="345">
        <f t="shared" si="73"/>
        <v>2</v>
      </c>
      <c r="AK137" s="585">
        <f t="shared" si="74"/>
        <v>6</v>
      </c>
      <c r="AL137" s="362">
        <v>616203</v>
      </c>
      <c r="AM137" s="361">
        <f t="shared" si="49"/>
        <v>3697218</v>
      </c>
      <c r="AN137" s="1009"/>
      <c r="AO137" s="586">
        <f t="shared" si="94"/>
        <v>0</v>
      </c>
      <c r="AP137" s="587">
        <f t="shared" si="95"/>
        <v>0</v>
      </c>
      <c r="AQ137" s="588">
        <f t="shared" si="96"/>
        <v>616203</v>
      </c>
      <c r="AR137" s="589">
        <f t="shared" si="86"/>
        <v>616203</v>
      </c>
      <c r="AS137" s="590">
        <f t="shared" si="97"/>
        <v>0</v>
      </c>
      <c r="AT137" s="591">
        <f t="shared" si="98"/>
        <v>0</v>
      </c>
      <c r="AU137" s="592">
        <f t="shared" si="75"/>
        <v>0</v>
      </c>
      <c r="AV137" s="586">
        <f t="shared" si="99"/>
        <v>0</v>
      </c>
      <c r="AW137" s="587">
        <f t="shared" si="100"/>
        <v>0</v>
      </c>
      <c r="AX137" s="593"/>
      <c r="AY137" s="594">
        <f t="shared" si="76"/>
        <v>0</v>
      </c>
      <c r="AZ137" s="586">
        <f t="shared" si="101"/>
        <v>616203</v>
      </c>
      <c r="BA137" s="587">
        <f t="shared" si="102"/>
        <v>616203</v>
      </c>
      <c r="BB137" s="593">
        <f>SUM(AZ137:BA137)</f>
        <v>1232406</v>
      </c>
      <c r="BC137" s="595">
        <f t="shared" si="77"/>
        <v>1232406</v>
      </c>
      <c r="BD137" s="596">
        <f t="shared" si="103"/>
        <v>0</v>
      </c>
      <c r="BE137" s="597">
        <f t="shared" si="104"/>
        <v>0</v>
      </c>
      <c r="BF137" s="598">
        <f t="shared" si="78"/>
        <v>0</v>
      </c>
      <c r="BG137" s="586">
        <f t="shared" si="105"/>
        <v>616203</v>
      </c>
      <c r="BH137" s="599">
        <f>SUM(BG137:BG137)</f>
        <v>616203</v>
      </c>
      <c r="BI137" s="600">
        <f t="shared" si="79"/>
        <v>616203</v>
      </c>
      <c r="BJ137" s="601">
        <f t="shared" si="106"/>
        <v>0</v>
      </c>
      <c r="BK137" s="587">
        <f t="shared" si="107"/>
        <v>0</v>
      </c>
      <c r="BL137" s="602"/>
      <c r="BM137" s="590">
        <f t="shared" si="108"/>
        <v>0</v>
      </c>
      <c r="BN137" s="603"/>
      <c r="BO137" s="598">
        <f t="shared" si="80"/>
        <v>0</v>
      </c>
      <c r="BP137" s="590">
        <f t="shared" si="109"/>
        <v>0</v>
      </c>
      <c r="BQ137" s="591">
        <f t="shared" si="110"/>
        <v>1232406</v>
      </c>
      <c r="BR137" s="592">
        <f t="shared" si="81"/>
        <v>1232406</v>
      </c>
      <c r="BS137" s="604">
        <f t="shared" si="82"/>
        <v>3697218</v>
      </c>
    </row>
    <row r="138" spans="1:71" ht="48" x14ac:dyDescent="0.25">
      <c r="A138" s="1031"/>
      <c r="B138" s="339">
        <v>129</v>
      </c>
      <c r="C138" s="228" t="s">
        <v>307</v>
      </c>
      <c r="D138" s="213" t="s">
        <v>308</v>
      </c>
      <c r="E138" s="213" t="s">
        <v>29</v>
      </c>
      <c r="F138" s="217" t="s">
        <v>30</v>
      </c>
      <c r="G138" s="340"/>
      <c r="H138" s="341"/>
      <c r="I138" s="342">
        <v>1</v>
      </c>
      <c r="J138" s="343">
        <f t="shared" si="83"/>
        <v>1</v>
      </c>
      <c r="K138" s="344"/>
      <c r="L138" s="342"/>
      <c r="M138" s="345">
        <f t="shared" si="67"/>
        <v>0</v>
      </c>
      <c r="N138" s="346"/>
      <c r="O138" s="347">
        <v>1</v>
      </c>
      <c r="P138" s="347">
        <f>SUM(N138:O138)</f>
        <v>1</v>
      </c>
      <c r="Q138" s="348">
        <f t="shared" si="68"/>
        <v>1</v>
      </c>
      <c r="R138" s="346">
        <v>3</v>
      </c>
      <c r="S138" s="347">
        <v>3</v>
      </c>
      <c r="T138" s="349">
        <f>SUM(R138:S138)</f>
        <v>6</v>
      </c>
      <c r="U138" s="350">
        <f t="shared" si="69"/>
        <v>6</v>
      </c>
      <c r="V138" s="351"/>
      <c r="W138" s="352"/>
      <c r="X138" s="353">
        <f t="shared" si="70"/>
        <v>0</v>
      </c>
      <c r="Y138" s="346"/>
      <c r="Z138" s="354"/>
      <c r="AA138" s="355">
        <f t="shared" si="71"/>
        <v>0</v>
      </c>
      <c r="AB138" s="340">
        <v>3</v>
      </c>
      <c r="AC138" s="341"/>
      <c r="AD138" s="356">
        <f t="shared" si="84"/>
        <v>3</v>
      </c>
      <c r="AE138" s="344"/>
      <c r="AF138" s="356"/>
      <c r="AG138" s="353">
        <f t="shared" si="72"/>
        <v>3</v>
      </c>
      <c r="AH138" s="344"/>
      <c r="AI138" s="357"/>
      <c r="AJ138" s="345">
        <f t="shared" si="73"/>
        <v>0</v>
      </c>
      <c r="AK138" s="585">
        <f t="shared" si="74"/>
        <v>11</v>
      </c>
      <c r="AL138" s="362">
        <v>2816950</v>
      </c>
      <c r="AM138" s="361">
        <f t="shared" ref="AM138:AM213" si="123">AL138*AK138</f>
        <v>30986450</v>
      </c>
      <c r="AN138" s="1009"/>
      <c r="AO138" s="586">
        <f t="shared" si="94"/>
        <v>0</v>
      </c>
      <c r="AP138" s="587">
        <f t="shared" si="95"/>
        <v>0</v>
      </c>
      <c r="AQ138" s="588">
        <f t="shared" si="96"/>
        <v>2816950</v>
      </c>
      <c r="AR138" s="589">
        <f t="shared" si="86"/>
        <v>2816950</v>
      </c>
      <c r="AS138" s="590">
        <f t="shared" si="97"/>
        <v>0</v>
      </c>
      <c r="AT138" s="591">
        <f t="shared" si="98"/>
        <v>0</v>
      </c>
      <c r="AU138" s="592">
        <f t="shared" si="75"/>
        <v>0</v>
      </c>
      <c r="AV138" s="586">
        <f t="shared" si="99"/>
        <v>0</v>
      </c>
      <c r="AW138" s="587">
        <f t="shared" si="100"/>
        <v>2816950</v>
      </c>
      <c r="AX138" s="593">
        <f>SUM(AV138:AW138)</f>
        <v>2816950</v>
      </c>
      <c r="AY138" s="594">
        <f t="shared" si="76"/>
        <v>2816950</v>
      </c>
      <c r="AZ138" s="586">
        <f t="shared" si="101"/>
        <v>8450850</v>
      </c>
      <c r="BA138" s="587">
        <f t="shared" si="102"/>
        <v>8450850</v>
      </c>
      <c r="BB138" s="593">
        <f>SUM(AZ138:BA138)</f>
        <v>16901700</v>
      </c>
      <c r="BC138" s="595">
        <f t="shared" si="77"/>
        <v>16901700</v>
      </c>
      <c r="BD138" s="596">
        <f t="shared" si="103"/>
        <v>0</v>
      </c>
      <c r="BE138" s="597">
        <f t="shared" si="104"/>
        <v>0</v>
      </c>
      <c r="BF138" s="598">
        <f t="shared" si="78"/>
        <v>0</v>
      </c>
      <c r="BG138" s="586">
        <f t="shared" si="105"/>
        <v>0</v>
      </c>
      <c r="BH138" s="599"/>
      <c r="BI138" s="600">
        <f t="shared" si="79"/>
        <v>0</v>
      </c>
      <c r="BJ138" s="601">
        <f t="shared" si="106"/>
        <v>8450850</v>
      </c>
      <c r="BK138" s="587">
        <f t="shared" si="107"/>
        <v>0</v>
      </c>
      <c r="BL138" s="602">
        <f t="shared" ref="BL138" si="124">SUM(BJ138:BK138)</f>
        <v>8450850</v>
      </c>
      <c r="BM138" s="590">
        <f t="shared" si="108"/>
        <v>0</v>
      </c>
      <c r="BN138" s="603"/>
      <c r="BO138" s="598">
        <f t="shared" si="80"/>
        <v>8450850</v>
      </c>
      <c r="BP138" s="590">
        <f t="shared" si="109"/>
        <v>0</v>
      </c>
      <c r="BQ138" s="591">
        <f t="shared" si="110"/>
        <v>0</v>
      </c>
      <c r="BR138" s="592">
        <f t="shared" si="81"/>
        <v>0</v>
      </c>
      <c r="BS138" s="604">
        <f t="shared" si="82"/>
        <v>30986450</v>
      </c>
    </row>
    <row r="139" spans="1:71" ht="24" x14ac:dyDescent="0.25">
      <c r="A139" s="1031"/>
      <c r="B139" s="363">
        <v>130</v>
      </c>
      <c r="C139" s="228" t="s">
        <v>309</v>
      </c>
      <c r="D139" s="213" t="s">
        <v>310</v>
      </c>
      <c r="E139" s="213" t="s">
        <v>311</v>
      </c>
      <c r="F139" s="217" t="s">
        <v>38</v>
      </c>
      <c r="G139" s="340"/>
      <c r="H139" s="341"/>
      <c r="I139" s="342">
        <v>1</v>
      </c>
      <c r="J139" s="343">
        <f t="shared" si="83"/>
        <v>1</v>
      </c>
      <c r="K139" s="344"/>
      <c r="L139" s="342"/>
      <c r="M139" s="345">
        <f t="shared" ref="M139:M214" si="125">SUM(K139:L139)</f>
        <v>0</v>
      </c>
      <c r="N139" s="346"/>
      <c r="O139" s="347"/>
      <c r="P139" s="347"/>
      <c r="Q139" s="348">
        <f t="shared" ref="Q139:Q214" si="126">SUM(N139:O139)</f>
        <v>0</v>
      </c>
      <c r="R139" s="346"/>
      <c r="S139" s="347"/>
      <c r="T139" s="349"/>
      <c r="U139" s="350">
        <f t="shared" ref="U139:U214" si="127">SUM(R139:S139)</f>
        <v>0</v>
      </c>
      <c r="V139" s="351"/>
      <c r="W139" s="352"/>
      <c r="X139" s="353">
        <f t="shared" ref="X139:X214" si="128">SUM(V139:W139)</f>
        <v>0</v>
      </c>
      <c r="Y139" s="346"/>
      <c r="Z139" s="354"/>
      <c r="AA139" s="355">
        <f t="shared" ref="AA139:AA214" si="129">Z139</f>
        <v>0</v>
      </c>
      <c r="AB139" s="340"/>
      <c r="AC139" s="341"/>
      <c r="AD139" s="356"/>
      <c r="AE139" s="344"/>
      <c r="AF139" s="356"/>
      <c r="AG139" s="353">
        <f t="shared" ref="AG139:AG214" si="130">AD139+AF139</f>
        <v>0</v>
      </c>
      <c r="AH139" s="344"/>
      <c r="AI139" s="357"/>
      <c r="AJ139" s="345">
        <f t="shared" ref="AJ139:AJ214" si="131">SUM(AH139:AI139)</f>
        <v>0</v>
      </c>
      <c r="AK139" s="585">
        <f t="shared" ref="AK139:AK214" si="132">AJ139+AG139+AA139+X139+U139+Q139+M139+J139</f>
        <v>1</v>
      </c>
      <c r="AL139" s="362">
        <v>1391515</v>
      </c>
      <c r="AM139" s="361">
        <f t="shared" si="123"/>
        <v>1391515</v>
      </c>
      <c r="AN139" s="1009"/>
      <c r="AO139" s="586">
        <f t="shared" si="94"/>
        <v>0</v>
      </c>
      <c r="AP139" s="587">
        <f t="shared" si="95"/>
        <v>0</v>
      </c>
      <c r="AQ139" s="588">
        <f t="shared" si="96"/>
        <v>1391515</v>
      </c>
      <c r="AR139" s="589">
        <f t="shared" si="86"/>
        <v>1391515</v>
      </c>
      <c r="AS139" s="590">
        <f t="shared" si="97"/>
        <v>0</v>
      </c>
      <c r="AT139" s="591">
        <f t="shared" si="98"/>
        <v>0</v>
      </c>
      <c r="AU139" s="592">
        <f t="shared" ref="AU139:AU214" si="133">SUM(AS139:AT139)</f>
        <v>0</v>
      </c>
      <c r="AV139" s="586">
        <f t="shared" si="99"/>
        <v>0</v>
      </c>
      <c r="AW139" s="587">
        <f t="shared" si="100"/>
        <v>0</v>
      </c>
      <c r="AX139" s="593"/>
      <c r="AY139" s="594">
        <f t="shared" ref="AY139:AY214" si="134">SUM(AV139:AW139)</f>
        <v>0</v>
      </c>
      <c r="AZ139" s="586">
        <f t="shared" si="101"/>
        <v>0</v>
      </c>
      <c r="BA139" s="587">
        <f t="shared" si="102"/>
        <v>0</v>
      </c>
      <c r="BB139" s="593"/>
      <c r="BC139" s="595">
        <f t="shared" ref="BC139:BC214" si="135">SUM(AZ139:BA139)</f>
        <v>0</v>
      </c>
      <c r="BD139" s="596">
        <f t="shared" si="103"/>
        <v>0</v>
      </c>
      <c r="BE139" s="597">
        <f t="shared" si="104"/>
        <v>0</v>
      </c>
      <c r="BF139" s="598">
        <f t="shared" ref="BF139:BF214" si="136">SUM(BD139:BE139)</f>
        <v>0</v>
      </c>
      <c r="BG139" s="586">
        <f t="shared" si="105"/>
        <v>0</v>
      </c>
      <c r="BH139" s="599"/>
      <c r="BI139" s="600">
        <f t="shared" ref="BI139:BI214" si="137">BH139</f>
        <v>0</v>
      </c>
      <c r="BJ139" s="601">
        <f t="shared" si="106"/>
        <v>0</v>
      </c>
      <c r="BK139" s="587">
        <f t="shared" si="107"/>
        <v>0</v>
      </c>
      <c r="BL139" s="602"/>
      <c r="BM139" s="590">
        <f t="shared" si="108"/>
        <v>0</v>
      </c>
      <c r="BN139" s="603"/>
      <c r="BO139" s="598">
        <f t="shared" ref="BO139:BO214" si="138">BL139+BN139</f>
        <v>0</v>
      </c>
      <c r="BP139" s="590">
        <f t="shared" si="109"/>
        <v>0</v>
      </c>
      <c r="BQ139" s="591">
        <f t="shared" si="110"/>
        <v>0</v>
      </c>
      <c r="BR139" s="592">
        <f t="shared" ref="BR139:BR214" si="139">SUM(BP139:BQ139)</f>
        <v>0</v>
      </c>
      <c r="BS139" s="604">
        <f t="shared" ref="BS139:BS214" si="140">BR139+BO139+BI139+BF139+BC139+AY139+AU139+AR139</f>
        <v>1391515</v>
      </c>
    </row>
    <row r="140" spans="1:71" x14ac:dyDescent="0.25">
      <c r="A140" s="1031"/>
      <c r="B140" s="339">
        <v>131</v>
      </c>
      <c r="C140" s="228" t="s">
        <v>312</v>
      </c>
      <c r="D140" s="213" t="s">
        <v>313</v>
      </c>
      <c r="E140" s="213" t="s">
        <v>37</v>
      </c>
      <c r="F140" s="217" t="s">
        <v>38</v>
      </c>
      <c r="G140" s="340">
        <v>1</v>
      </c>
      <c r="H140" s="341"/>
      <c r="I140" s="342">
        <v>1</v>
      </c>
      <c r="J140" s="343">
        <f t="shared" ref="J140:J215" si="141">SUM(G140:I140)</f>
        <v>2</v>
      </c>
      <c r="K140" s="344"/>
      <c r="L140" s="342"/>
      <c r="M140" s="345">
        <f t="shared" si="125"/>
        <v>0</v>
      </c>
      <c r="N140" s="346">
        <v>1</v>
      </c>
      <c r="O140" s="347"/>
      <c r="P140" s="347">
        <f>SUM(N140:O140)</f>
        <v>1</v>
      </c>
      <c r="Q140" s="348">
        <f t="shared" si="126"/>
        <v>1</v>
      </c>
      <c r="R140" s="346">
        <v>2</v>
      </c>
      <c r="S140" s="347">
        <v>1</v>
      </c>
      <c r="T140" s="349">
        <f>SUM(R140:S140)</f>
        <v>3</v>
      </c>
      <c r="U140" s="350">
        <f t="shared" si="127"/>
        <v>3</v>
      </c>
      <c r="V140" s="351"/>
      <c r="W140" s="352">
        <v>1</v>
      </c>
      <c r="X140" s="353">
        <f t="shared" si="128"/>
        <v>1</v>
      </c>
      <c r="Y140" s="346">
        <v>1</v>
      </c>
      <c r="Z140" s="354">
        <f>SUM(Y140:Y140)</f>
        <v>1</v>
      </c>
      <c r="AA140" s="355">
        <f t="shared" si="129"/>
        <v>1</v>
      </c>
      <c r="AB140" s="340">
        <v>1</v>
      </c>
      <c r="AC140" s="341"/>
      <c r="AD140" s="356">
        <f t="shared" ref="AD140:AD212" si="142">SUM(AB140:AC140)</f>
        <v>1</v>
      </c>
      <c r="AE140" s="344"/>
      <c r="AF140" s="356"/>
      <c r="AG140" s="353">
        <f t="shared" si="130"/>
        <v>1</v>
      </c>
      <c r="AH140" s="344">
        <v>1</v>
      </c>
      <c r="AI140" s="357"/>
      <c r="AJ140" s="345">
        <f t="shared" si="131"/>
        <v>1</v>
      </c>
      <c r="AK140" s="585">
        <f t="shared" si="132"/>
        <v>10</v>
      </c>
      <c r="AL140" s="360">
        <v>1755795</v>
      </c>
      <c r="AM140" s="361">
        <f t="shared" si="123"/>
        <v>17557950</v>
      </c>
      <c r="AN140" s="1009"/>
      <c r="AO140" s="586">
        <f t="shared" si="94"/>
        <v>1755795</v>
      </c>
      <c r="AP140" s="587">
        <f t="shared" si="95"/>
        <v>0</v>
      </c>
      <c r="AQ140" s="588">
        <f t="shared" si="96"/>
        <v>1755795</v>
      </c>
      <c r="AR140" s="589">
        <f t="shared" ref="AR140:AR215" si="143">SUM(AO140:AQ140)</f>
        <v>3511590</v>
      </c>
      <c r="AS140" s="590">
        <f t="shared" si="97"/>
        <v>0</v>
      </c>
      <c r="AT140" s="591">
        <f t="shared" si="98"/>
        <v>0</v>
      </c>
      <c r="AU140" s="592">
        <f t="shared" si="133"/>
        <v>0</v>
      </c>
      <c r="AV140" s="586">
        <f t="shared" si="99"/>
        <v>1755795</v>
      </c>
      <c r="AW140" s="587">
        <f t="shared" si="100"/>
        <v>0</v>
      </c>
      <c r="AX140" s="593">
        <f>SUM(AV140:AW140)</f>
        <v>1755795</v>
      </c>
      <c r="AY140" s="594">
        <f t="shared" si="134"/>
        <v>1755795</v>
      </c>
      <c r="AZ140" s="586">
        <f t="shared" si="101"/>
        <v>3511590</v>
      </c>
      <c r="BA140" s="587">
        <f t="shared" si="102"/>
        <v>1755795</v>
      </c>
      <c r="BB140" s="593">
        <f>SUM(AZ140:BA140)</f>
        <v>5267385</v>
      </c>
      <c r="BC140" s="595">
        <f t="shared" si="135"/>
        <v>5267385</v>
      </c>
      <c r="BD140" s="596">
        <f t="shared" si="103"/>
        <v>0</v>
      </c>
      <c r="BE140" s="597">
        <f t="shared" si="104"/>
        <v>1755795</v>
      </c>
      <c r="BF140" s="598">
        <f t="shared" si="136"/>
        <v>1755795</v>
      </c>
      <c r="BG140" s="586">
        <f t="shared" si="105"/>
        <v>1755795</v>
      </c>
      <c r="BH140" s="599">
        <f>SUM(BG140:BG140)</f>
        <v>1755795</v>
      </c>
      <c r="BI140" s="600">
        <f t="shared" si="137"/>
        <v>1755795</v>
      </c>
      <c r="BJ140" s="601">
        <f t="shared" si="106"/>
        <v>1755795</v>
      </c>
      <c r="BK140" s="587">
        <f t="shared" si="107"/>
        <v>0</v>
      </c>
      <c r="BL140" s="602">
        <f t="shared" ref="BL140" si="144">SUM(BJ140:BK140)</f>
        <v>1755795</v>
      </c>
      <c r="BM140" s="590">
        <f t="shared" si="108"/>
        <v>0</v>
      </c>
      <c r="BN140" s="603"/>
      <c r="BO140" s="598">
        <f t="shared" si="138"/>
        <v>1755795</v>
      </c>
      <c r="BP140" s="590">
        <f t="shared" si="109"/>
        <v>1755795</v>
      </c>
      <c r="BQ140" s="591">
        <f t="shared" si="110"/>
        <v>0</v>
      </c>
      <c r="BR140" s="592">
        <f t="shared" si="139"/>
        <v>1755795</v>
      </c>
      <c r="BS140" s="604">
        <f t="shared" si="140"/>
        <v>17557950</v>
      </c>
    </row>
    <row r="141" spans="1:71" ht="24" x14ac:dyDescent="0.25">
      <c r="A141" s="1031"/>
      <c r="B141" s="339">
        <v>132</v>
      </c>
      <c r="C141" s="228" t="s">
        <v>314</v>
      </c>
      <c r="D141" s="213" t="s">
        <v>315</v>
      </c>
      <c r="E141" s="213" t="s">
        <v>29</v>
      </c>
      <c r="F141" s="217" t="s">
        <v>30</v>
      </c>
      <c r="G141" s="340"/>
      <c r="H141" s="341"/>
      <c r="I141" s="342">
        <v>1</v>
      </c>
      <c r="J141" s="343">
        <f t="shared" si="141"/>
        <v>1</v>
      </c>
      <c r="K141" s="344"/>
      <c r="L141" s="342"/>
      <c r="M141" s="345">
        <f t="shared" si="125"/>
        <v>0</v>
      </c>
      <c r="N141" s="346"/>
      <c r="O141" s="347">
        <v>1</v>
      </c>
      <c r="P141" s="347">
        <f>SUM(N141:O141)</f>
        <v>1</v>
      </c>
      <c r="Q141" s="348">
        <f t="shared" si="126"/>
        <v>1</v>
      </c>
      <c r="R141" s="346"/>
      <c r="S141" s="347"/>
      <c r="T141" s="349"/>
      <c r="U141" s="350">
        <f t="shared" si="127"/>
        <v>0</v>
      </c>
      <c r="V141" s="351"/>
      <c r="W141" s="352"/>
      <c r="X141" s="353">
        <f t="shared" si="128"/>
        <v>0</v>
      </c>
      <c r="Y141" s="346"/>
      <c r="Z141" s="354"/>
      <c r="AA141" s="355">
        <f t="shared" si="129"/>
        <v>0</v>
      </c>
      <c r="AB141" s="340"/>
      <c r="AC141" s="341"/>
      <c r="AD141" s="356"/>
      <c r="AE141" s="344"/>
      <c r="AF141" s="356"/>
      <c r="AG141" s="353">
        <f t="shared" si="130"/>
        <v>0</v>
      </c>
      <c r="AH141" s="344"/>
      <c r="AI141" s="357"/>
      <c r="AJ141" s="345">
        <f t="shared" si="131"/>
        <v>0</v>
      </c>
      <c r="AK141" s="585">
        <f t="shared" si="132"/>
        <v>2</v>
      </c>
      <c r="AL141" s="360">
        <v>1403010</v>
      </c>
      <c r="AM141" s="361">
        <f t="shared" si="123"/>
        <v>2806020</v>
      </c>
      <c r="AN141" s="1009"/>
      <c r="AO141" s="586">
        <f t="shared" si="94"/>
        <v>0</v>
      </c>
      <c r="AP141" s="587">
        <f t="shared" si="95"/>
        <v>0</v>
      </c>
      <c r="AQ141" s="588">
        <f t="shared" si="96"/>
        <v>1403010</v>
      </c>
      <c r="AR141" s="589">
        <f t="shared" si="143"/>
        <v>1403010</v>
      </c>
      <c r="AS141" s="590">
        <f t="shared" si="97"/>
        <v>0</v>
      </c>
      <c r="AT141" s="591">
        <f t="shared" si="98"/>
        <v>0</v>
      </c>
      <c r="AU141" s="592">
        <f t="shared" si="133"/>
        <v>0</v>
      </c>
      <c r="AV141" s="586">
        <f t="shared" si="99"/>
        <v>0</v>
      </c>
      <c r="AW141" s="587">
        <f t="shared" si="100"/>
        <v>1403010</v>
      </c>
      <c r="AX141" s="593">
        <f>SUM(AV141:AW141)</f>
        <v>1403010</v>
      </c>
      <c r="AY141" s="594">
        <f t="shared" si="134"/>
        <v>1403010</v>
      </c>
      <c r="AZ141" s="586">
        <f t="shared" si="101"/>
        <v>0</v>
      </c>
      <c r="BA141" s="587">
        <f t="shared" si="102"/>
        <v>0</v>
      </c>
      <c r="BB141" s="593"/>
      <c r="BC141" s="595">
        <f t="shared" si="135"/>
        <v>0</v>
      </c>
      <c r="BD141" s="596">
        <f t="shared" si="103"/>
        <v>0</v>
      </c>
      <c r="BE141" s="597">
        <f t="shared" si="104"/>
        <v>0</v>
      </c>
      <c r="BF141" s="598">
        <f t="shared" si="136"/>
        <v>0</v>
      </c>
      <c r="BG141" s="586">
        <f t="shared" si="105"/>
        <v>0</v>
      </c>
      <c r="BH141" s="599"/>
      <c r="BI141" s="600">
        <f t="shared" si="137"/>
        <v>0</v>
      </c>
      <c r="BJ141" s="601">
        <f t="shared" si="106"/>
        <v>0</v>
      </c>
      <c r="BK141" s="587">
        <f t="shared" si="107"/>
        <v>0</v>
      </c>
      <c r="BL141" s="602"/>
      <c r="BM141" s="590">
        <f t="shared" si="108"/>
        <v>0</v>
      </c>
      <c r="BN141" s="603"/>
      <c r="BO141" s="598">
        <f t="shared" si="138"/>
        <v>0</v>
      </c>
      <c r="BP141" s="590">
        <f t="shared" si="109"/>
        <v>0</v>
      </c>
      <c r="BQ141" s="591">
        <f t="shared" si="110"/>
        <v>0</v>
      </c>
      <c r="BR141" s="592">
        <f t="shared" si="139"/>
        <v>0</v>
      </c>
      <c r="BS141" s="604">
        <f t="shared" si="140"/>
        <v>2806020</v>
      </c>
    </row>
    <row r="142" spans="1:71" ht="24" x14ac:dyDescent="0.25">
      <c r="A142" s="1031"/>
      <c r="B142" s="363">
        <v>133</v>
      </c>
      <c r="C142" s="228" t="s">
        <v>316</v>
      </c>
      <c r="D142" s="213" t="s">
        <v>317</v>
      </c>
      <c r="E142" s="213" t="s">
        <v>29</v>
      </c>
      <c r="F142" s="217" t="s">
        <v>30</v>
      </c>
      <c r="G142" s="340"/>
      <c r="H142" s="341"/>
      <c r="I142" s="342">
        <v>1</v>
      </c>
      <c r="J142" s="343">
        <f t="shared" si="141"/>
        <v>1</v>
      </c>
      <c r="K142" s="344"/>
      <c r="L142" s="342"/>
      <c r="M142" s="345">
        <f t="shared" si="125"/>
        <v>0</v>
      </c>
      <c r="N142" s="346"/>
      <c r="O142" s="347">
        <v>1</v>
      </c>
      <c r="P142" s="347">
        <f>SUM(N142:O142)</f>
        <v>1</v>
      </c>
      <c r="Q142" s="348">
        <f t="shared" si="126"/>
        <v>1</v>
      </c>
      <c r="R142" s="346"/>
      <c r="S142" s="347"/>
      <c r="T142" s="349"/>
      <c r="U142" s="350">
        <f t="shared" si="127"/>
        <v>0</v>
      </c>
      <c r="V142" s="351"/>
      <c r="W142" s="352"/>
      <c r="X142" s="353">
        <f t="shared" si="128"/>
        <v>0</v>
      </c>
      <c r="Y142" s="346"/>
      <c r="Z142" s="354"/>
      <c r="AA142" s="355">
        <f t="shared" si="129"/>
        <v>0</v>
      </c>
      <c r="AB142" s="340"/>
      <c r="AC142" s="341"/>
      <c r="AD142" s="356"/>
      <c r="AE142" s="344"/>
      <c r="AF142" s="356"/>
      <c r="AG142" s="353">
        <f t="shared" si="130"/>
        <v>0</v>
      </c>
      <c r="AH142" s="344"/>
      <c r="AI142" s="357">
        <v>1</v>
      </c>
      <c r="AJ142" s="345">
        <f t="shared" si="131"/>
        <v>1</v>
      </c>
      <c r="AK142" s="585">
        <f t="shared" si="132"/>
        <v>3</v>
      </c>
      <c r="AL142" s="360">
        <v>2163420</v>
      </c>
      <c r="AM142" s="361">
        <f t="shared" si="123"/>
        <v>6490260</v>
      </c>
      <c r="AN142" s="1009"/>
      <c r="AO142" s="586">
        <f t="shared" si="94"/>
        <v>0</v>
      </c>
      <c r="AP142" s="587">
        <f t="shared" si="95"/>
        <v>0</v>
      </c>
      <c r="AQ142" s="588">
        <f t="shared" si="96"/>
        <v>2163420</v>
      </c>
      <c r="AR142" s="589">
        <f t="shared" si="143"/>
        <v>2163420</v>
      </c>
      <c r="AS142" s="590">
        <f t="shared" si="97"/>
        <v>0</v>
      </c>
      <c r="AT142" s="591">
        <f t="shared" si="98"/>
        <v>0</v>
      </c>
      <c r="AU142" s="592">
        <f t="shared" si="133"/>
        <v>0</v>
      </c>
      <c r="AV142" s="586">
        <f t="shared" si="99"/>
        <v>0</v>
      </c>
      <c r="AW142" s="587">
        <f t="shared" si="100"/>
        <v>2163420</v>
      </c>
      <c r="AX142" s="593">
        <f>SUM(AV142:AW142)</f>
        <v>2163420</v>
      </c>
      <c r="AY142" s="594">
        <f t="shared" si="134"/>
        <v>2163420</v>
      </c>
      <c r="AZ142" s="586">
        <f t="shared" si="101"/>
        <v>0</v>
      </c>
      <c r="BA142" s="587">
        <f t="shared" si="102"/>
        <v>0</v>
      </c>
      <c r="BB142" s="593"/>
      <c r="BC142" s="595">
        <f t="shared" si="135"/>
        <v>0</v>
      </c>
      <c r="BD142" s="596">
        <f t="shared" si="103"/>
        <v>0</v>
      </c>
      <c r="BE142" s="597">
        <f t="shared" si="104"/>
        <v>0</v>
      </c>
      <c r="BF142" s="598">
        <f t="shared" si="136"/>
        <v>0</v>
      </c>
      <c r="BG142" s="586">
        <f t="shared" si="105"/>
        <v>0</v>
      </c>
      <c r="BH142" s="599"/>
      <c r="BI142" s="600">
        <f t="shared" si="137"/>
        <v>0</v>
      </c>
      <c r="BJ142" s="601">
        <f t="shared" si="106"/>
        <v>0</v>
      </c>
      <c r="BK142" s="587">
        <f t="shared" si="107"/>
        <v>0</v>
      </c>
      <c r="BL142" s="602"/>
      <c r="BM142" s="590">
        <f t="shared" si="108"/>
        <v>0</v>
      </c>
      <c r="BN142" s="603"/>
      <c r="BO142" s="598">
        <f t="shared" si="138"/>
        <v>0</v>
      </c>
      <c r="BP142" s="590">
        <f t="shared" si="109"/>
        <v>0</v>
      </c>
      <c r="BQ142" s="591">
        <f t="shared" si="110"/>
        <v>2163420</v>
      </c>
      <c r="BR142" s="592">
        <f t="shared" si="139"/>
        <v>2163420</v>
      </c>
      <c r="BS142" s="604">
        <f t="shared" si="140"/>
        <v>6490260</v>
      </c>
    </row>
    <row r="143" spans="1:71" ht="24" x14ac:dyDescent="0.25">
      <c r="A143" s="1031"/>
      <c r="B143" s="339">
        <v>134</v>
      </c>
      <c r="C143" s="228" t="s">
        <v>318</v>
      </c>
      <c r="D143" s="213" t="s">
        <v>319</v>
      </c>
      <c r="E143" s="213" t="s">
        <v>320</v>
      </c>
      <c r="F143" s="217" t="s">
        <v>38</v>
      </c>
      <c r="G143" s="340"/>
      <c r="H143" s="341"/>
      <c r="I143" s="342">
        <v>1</v>
      </c>
      <c r="J143" s="343">
        <f t="shared" si="141"/>
        <v>1</v>
      </c>
      <c r="K143" s="344"/>
      <c r="L143" s="342">
        <v>1</v>
      </c>
      <c r="M143" s="345">
        <f t="shared" si="125"/>
        <v>1</v>
      </c>
      <c r="N143" s="346"/>
      <c r="O143" s="347"/>
      <c r="P143" s="347"/>
      <c r="Q143" s="348">
        <f t="shared" si="126"/>
        <v>0</v>
      </c>
      <c r="R143" s="346"/>
      <c r="S143" s="347">
        <v>1</v>
      </c>
      <c r="T143" s="349">
        <f t="shared" ref="T143:T148" si="145">SUM(R143:S143)</f>
        <v>1</v>
      </c>
      <c r="U143" s="350">
        <f t="shared" si="127"/>
        <v>1</v>
      </c>
      <c r="V143" s="351"/>
      <c r="W143" s="352">
        <v>1</v>
      </c>
      <c r="X143" s="353">
        <f t="shared" si="128"/>
        <v>1</v>
      </c>
      <c r="Y143" s="346"/>
      <c r="Z143" s="354"/>
      <c r="AA143" s="355">
        <f t="shared" si="129"/>
        <v>0</v>
      </c>
      <c r="AB143" s="340"/>
      <c r="AC143" s="341"/>
      <c r="AD143" s="356"/>
      <c r="AE143" s="344"/>
      <c r="AF143" s="356"/>
      <c r="AG143" s="353">
        <f t="shared" si="130"/>
        <v>0</v>
      </c>
      <c r="AH143" s="344"/>
      <c r="AI143" s="357">
        <v>1</v>
      </c>
      <c r="AJ143" s="345">
        <f t="shared" si="131"/>
        <v>1</v>
      </c>
      <c r="AK143" s="585">
        <f t="shared" si="132"/>
        <v>5</v>
      </c>
      <c r="AL143" s="360">
        <v>3127423</v>
      </c>
      <c r="AM143" s="361">
        <f t="shared" si="123"/>
        <v>15637115</v>
      </c>
      <c r="AN143" s="1009"/>
      <c r="AO143" s="586">
        <f t="shared" si="94"/>
        <v>0</v>
      </c>
      <c r="AP143" s="587">
        <f t="shared" si="95"/>
        <v>0</v>
      </c>
      <c r="AQ143" s="588">
        <f t="shared" si="96"/>
        <v>3127423</v>
      </c>
      <c r="AR143" s="589">
        <f t="shared" si="143"/>
        <v>3127423</v>
      </c>
      <c r="AS143" s="590">
        <f t="shared" si="97"/>
        <v>0</v>
      </c>
      <c r="AT143" s="591">
        <f t="shared" si="98"/>
        <v>3127423</v>
      </c>
      <c r="AU143" s="592">
        <f t="shared" si="133"/>
        <v>3127423</v>
      </c>
      <c r="AV143" s="586">
        <f t="shared" si="99"/>
        <v>0</v>
      </c>
      <c r="AW143" s="587">
        <f t="shared" si="100"/>
        <v>0</v>
      </c>
      <c r="AX143" s="593"/>
      <c r="AY143" s="594">
        <f t="shared" si="134"/>
        <v>0</v>
      </c>
      <c r="AZ143" s="586">
        <f t="shared" si="101"/>
        <v>0</v>
      </c>
      <c r="BA143" s="587">
        <f t="shared" si="102"/>
        <v>3127423</v>
      </c>
      <c r="BB143" s="593">
        <f t="shared" ref="BB143:BB148" si="146">SUM(AZ143:BA143)</f>
        <v>3127423</v>
      </c>
      <c r="BC143" s="595">
        <f t="shared" si="135"/>
        <v>3127423</v>
      </c>
      <c r="BD143" s="596">
        <f t="shared" si="103"/>
        <v>0</v>
      </c>
      <c r="BE143" s="597">
        <f t="shared" si="104"/>
        <v>3127423</v>
      </c>
      <c r="BF143" s="598">
        <f t="shared" si="136"/>
        <v>3127423</v>
      </c>
      <c r="BG143" s="586">
        <f t="shared" si="105"/>
        <v>0</v>
      </c>
      <c r="BH143" s="599"/>
      <c r="BI143" s="600">
        <f t="shared" si="137"/>
        <v>0</v>
      </c>
      <c r="BJ143" s="601">
        <f t="shared" si="106"/>
        <v>0</v>
      </c>
      <c r="BK143" s="587">
        <f t="shared" si="107"/>
        <v>0</v>
      </c>
      <c r="BL143" s="602"/>
      <c r="BM143" s="590">
        <f t="shared" si="108"/>
        <v>0</v>
      </c>
      <c r="BN143" s="603"/>
      <c r="BO143" s="598">
        <f t="shared" si="138"/>
        <v>0</v>
      </c>
      <c r="BP143" s="590">
        <f t="shared" si="109"/>
        <v>0</v>
      </c>
      <c r="BQ143" s="591">
        <f t="shared" si="110"/>
        <v>3127423</v>
      </c>
      <c r="BR143" s="592">
        <f t="shared" si="139"/>
        <v>3127423</v>
      </c>
      <c r="BS143" s="604">
        <f t="shared" si="140"/>
        <v>15637115</v>
      </c>
    </row>
    <row r="144" spans="1:71" ht="24" x14ac:dyDescent="0.25">
      <c r="A144" s="1031"/>
      <c r="B144" s="339">
        <v>135</v>
      </c>
      <c r="C144" s="228" t="s">
        <v>321</v>
      </c>
      <c r="D144" s="213" t="s">
        <v>133</v>
      </c>
      <c r="E144" s="213" t="s">
        <v>29</v>
      </c>
      <c r="F144" s="217" t="s">
        <v>30</v>
      </c>
      <c r="G144" s="340"/>
      <c r="H144" s="341"/>
      <c r="I144" s="342"/>
      <c r="J144" s="343">
        <f t="shared" si="141"/>
        <v>0</v>
      </c>
      <c r="K144" s="344"/>
      <c r="L144" s="342"/>
      <c r="M144" s="345">
        <f t="shared" si="125"/>
        <v>0</v>
      </c>
      <c r="N144" s="346"/>
      <c r="O144" s="347">
        <v>1</v>
      </c>
      <c r="P144" s="347">
        <f>SUM(N144:O144)</f>
        <v>1</v>
      </c>
      <c r="Q144" s="348">
        <f t="shared" si="126"/>
        <v>1</v>
      </c>
      <c r="R144" s="346"/>
      <c r="S144" s="347">
        <v>1</v>
      </c>
      <c r="T144" s="349">
        <f t="shared" si="145"/>
        <v>1</v>
      </c>
      <c r="U144" s="350">
        <f t="shared" si="127"/>
        <v>1</v>
      </c>
      <c r="V144" s="351"/>
      <c r="W144" s="352"/>
      <c r="X144" s="353">
        <f t="shared" si="128"/>
        <v>0</v>
      </c>
      <c r="Y144" s="346"/>
      <c r="Z144" s="354"/>
      <c r="AA144" s="355">
        <f t="shared" si="129"/>
        <v>0</v>
      </c>
      <c r="AB144" s="370"/>
      <c r="AC144" s="341"/>
      <c r="AD144" s="356"/>
      <c r="AE144" s="344"/>
      <c r="AF144" s="356"/>
      <c r="AG144" s="353">
        <f t="shared" si="130"/>
        <v>0</v>
      </c>
      <c r="AH144" s="344"/>
      <c r="AI144" s="357"/>
      <c r="AJ144" s="345">
        <f t="shared" si="131"/>
        <v>0</v>
      </c>
      <c r="AK144" s="585">
        <f t="shared" si="132"/>
        <v>2</v>
      </c>
      <c r="AL144" s="360">
        <v>435540</v>
      </c>
      <c r="AM144" s="361">
        <f t="shared" si="123"/>
        <v>871080</v>
      </c>
      <c r="AN144" s="1009"/>
      <c r="AO144" s="586">
        <f t="shared" si="94"/>
        <v>0</v>
      </c>
      <c r="AP144" s="587">
        <f t="shared" si="95"/>
        <v>0</v>
      </c>
      <c r="AQ144" s="588">
        <f t="shared" si="96"/>
        <v>0</v>
      </c>
      <c r="AR144" s="589">
        <f t="shared" si="143"/>
        <v>0</v>
      </c>
      <c r="AS144" s="590">
        <f t="shared" si="97"/>
        <v>0</v>
      </c>
      <c r="AT144" s="591">
        <f t="shared" si="98"/>
        <v>0</v>
      </c>
      <c r="AU144" s="592">
        <f t="shared" si="133"/>
        <v>0</v>
      </c>
      <c r="AV144" s="586">
        <f t="shared" si="99"/>
        <v>0</v>
      </c>
      <c r="AW144" s="587">
        <f t="shared" si="100"/>
        <v>435540</v>
      </c>
      <c r="AX144" s="593">
        <f>SUM(AV144:AW144)</f>
        <v>435540</v>
      </c>
      <c r="AY144" s="594">
        <f t="shared" si="134"/>
        <v>435540</v>
      </c>
      <c r="AZ144" s="586">
        <f t="shared" si="101"/>
        <v>0</v>
      </c>
      <c r="BA144" s="587">
        <f t="shared" si="102"/>
        <v>435540</v>
      </c>
      <c r="BB144" s="593">
        <f t="shared" si="146"/>
        <v>435540</v>
      </c>
      <c r="BC144" s="595">
        <f t="shared" si="135"/>
        <v>435540</v>
      </c>
      <c r="BD144" s="596">
        <f t="shared" si="103"/>
        <v>0</v>
      </c>
      <c r="BE144" s="597">
        <f t="shared" si="104"/>
        <v>0</v>
      </c>
      <c r="BF144" s="598">
        <f t="shared" si="136"/>
        <v>0</v>
      </c>
      <c r="BG144" s="586">
        <f t="shared" si="105"/>
        <v>0</v>
      </c>
      <c r="BH144" s="599"/>
      <c r="BI144" s="600">
        <f t="shared" si="137"/>
        <v>0</v>
      </c>
      <c r="BJ144" s="601">
        <f t="shared" si="106"/>
        <v>0</v>
      </c>
      <c r="BK144" s="587">
        <f t="shared" si="107"/>
        <v>0</v>
      </c>
      <c r="BL144" s="602"/>
      <c r="BM144" s="590">
        <f t="shared" si="108"/>
        <v>0</v>
      </c>
      <c r="BN144" s="603"/>
      <c r="BO144" s="598">
        <f t="shared" si="138"/>
        <v>0</v>
      </c>
      <c r="BP144" s="590">
        <f t="shared" si="109"/>
        <v>0</v>
      </c>
      <c r="BQ144" s="591">
        <f t="shared" si="110"/>
        <v>0</v>
      </c>
      <c r="BR144" s="592">
        <f t="shared" si="139"/>
        <v>0</v>
      </c>
      <c r="BS144" s="604">
        <f t="shared" si="140"/>
        <v>871080</v>
      </c>
    </row>
    <row r="145" spans="1:71" ht="24" x14ac:dyDescent="0.25">
      <c r="A145" s="1031"/>
      <c r="B145" s="363">
        <v>136</v>
      </c>
      <c r="C145" s="228" t="s">
        <v>322</v>
      </c>
      <c r="D145" s="213" t="s">
        <v>323</v>
      </c>
      <c r="E145" s="213" t="s">
        <v>29</v>
      </c>
      <c r="F145" s="217" t="s">
        <v>30</v>
      </c>
      <c r="G145" s="340"/>
      <c r="H145" s="341"/>
      <c r="I145" s="342">
        <v>1</v>
      </c>
      <c r="J145" s="343">
        <f t="shared" si="141"/>
        <v>1</v>
      </c>
      <c r="K145" s="344"/>
      <c r="L145" s="342"/>
      <c r="M145" s="345">
        <f t="shared" si="125"/>
        <v>0</v>
      </c>
      <c r="N145" s="346"/>
      <c r="O145" s="347">
        <v>1</v>
      </c>
      <c r="P145" s="347">
        <f>SUM(N145:O145)</f>
        <v>1</v>
      </c>
      <c r="Q145" s="348">
        <f t="shared" si="126"/>
        <v>1</v>
      </c>
      <c r="R145" s="346">
        <v>3</v>
      </c>
      <c r="S145" s="347">
        <v>3</v>
      </c>
      <c r="T145" s="349">
        <f t="shared" si="145"/>
        <v>6</v>
      </c>
      <c r="U145" s="350">
        <f t="shared" si="127"/>
        <v>6</v>
      </c>
      <c r="V145" s="351"/>
      <c r="W145" s="352">
        <v>1</v>
      </c>
      <c r="X145" s="353">
        <f t="shared" si="128"/>
        <v>1</v>
      </c>
      <c r="Y145" s="346">
        <v>1</v>
      </c>
      <c r="Z145" s="354">
        <f>SUM(Y145:Y145)</f>
        <v>1</v>
      </c>
      <c r="AA145" s="355">
        <f t="shared" si="129"/>
        <v>1</v>
      </c>
      <c r="AB145" s="340"/>
      <c r="AC145" s="341"/>
      <c r="AD145" s="356"/>
      <c r="AE145" s="344"/>
      <c r="AF145" s="356"/>
      <c r="AG145" s="353">
        <f t="shared" si="130"/>
        <v>0</v>
      </c>
      <c r="AH145" s="344"/>
      <c r="AI145" s="357">
        <v>12</v>
      </c>
      <c r="AJ145" s="345">
        <f t="shared" si="131"/>
        <v>12</v>
      </c>
      <c r="AK145" s="585">
        <f t="shared" si="132"/>
        <v>22</v>
      </c>
      <c r="AL145" s="362">
        <v>343094</v>
      </c>
      <c r="AM145" s="361">
        <f t="shared" si="123"/>
        <v>7548068</v>
      </c>
      <c r="AN145" s="1009"/>
      <c r="AO145" s="586">
        <f t="shared" si="94"/>
        <v>0</v>
      </c>
      <c r="AP145" s="587">
        <f t="shared" si="95"/>
        <v>0</v>
      </c>
      <c r="AQ145" s="588">
        <f t="shared" si="96"/>
        <v>343094</v>
      </c>
      <c r="AR145" s="589">
        <f t="shared" si="143"/>
        <v>343094</v>
      </c>
      <c r="AS145" s="590">
        <f t="shared" si="97"/>
        <v>0</v>
      </c>
      <c r="AT145" s="591">
        <f t="shared" si="98"/>
        <v>0</v>
      </c>
      <c r="AU145" s="592">
        <f t="shared" si="133"/>
        <v>0</v>
      </c>
      <c r="AV145" s="586">
        <f t="shared" si="99"/>
        <v>0</v>
      </c>
      <c r="AW145" s="587">
        <f t="shared" si="100"/>
        <v>343094</v>
      </c>
      <c r="AX145" s="593">
        <f>SUM(AV145:AW145)</f>
        <v>343094</v>
      </c>
      <c r="AY145" s="594">
        <f t="shared" si="134"/>
        <v>343094</v>
      </c>
      <c r="AZ145" s="586">
        <f t="shared" si="101"/>
        <v>1029282</v>
      </c>
      <c r="BA145" s="587">
        <f t="shared" si="102"/>
        <v>1029282</v>
      </c>
      <c r="BB145" s="593">
        <f t="shared" si="146"/>
        <v>2058564</v>
      </c>
      <c r="BC145" s="595">
        <f t="shared" si="135"/>
        <v>2058564</v>
      </c>
      <c r="BD145" s="596">
        <f t="shared" si="103"/>
        <v>0</v>
      </c>
      <c r="BE145" s="597">
        <f t="shared" si="104"/>
        <v>343094</v>
      </c>
      <c r="BF145" s="598">
        <f t="shared" si="136"/>
        <v>343094</v>
      </c>
      <c r="BG145" s="586">
        <f t="shared" si="105"/>
        <v>343094</v>
      </c>
      <c r="BH145" s="599">
        <f>SUM(BG145:BG145)</f>
        <v>343094</v>
      </c>
      <c r="BI145" s="600">
        <f t="shared" si="137"/>
        <v>343094</v>
      </c>
      <c r="BJ145" s="601">
        <f t="shared" si="106"/>
        <v>0</v>
      </c>
      <c r="BK145" s="587">
        <f t="shared" si="107"/>
        <v>0</v>
      </c>
      <c r="BL145" s="602"/>
      <c r="BM145" s="590">
        <f t="shared" si="108"/>
        <v>0</v>
      </c>
      <c r="BN145" s="603"/>
      <c r="BO145" s="598">
        <f t="shared" si="138"/>
        <v>0</v>
      </c>
      <c r="BP145" s="590">
        <f t="shared" si="109"/>
        <v>0</v>
      </c>
      <c r="BQ145" s="591">
        <f t="shared" si="110"/>
        <v>4117128</v>
      </c>
      <c r="BR145" s="592">
        <f t="shared" si="139"/>
        <v>4117128</v>
      </c>
      <c r="BS145" s="604">
        <f t="shared" si="140"/>
        <v>7548068</v>
      </c>
    </row>
    <row r="146" spans="1:71" ht="36" x14ac:dyDescent="0.25">
      <c r="A146" s="1031"/>
      <c r="B146" s="339">
        <v>137</v>
      </c>
      <c r="C146" s="228" t="s">
        <v>324</v>
      </c>
      <c r="D146" s="213" t="s">
        <v>185</v>
      </c>
      <c r="E146" s="213" t="s">
        <v>325</v>
      </c>
      <c r="F146" s="217" t="s">
        <v>30</v>
      </c>
      <c r="G146" s="340"/>
      <c r="H146" s="341"/>
      <c r="I146" s="342">
        <v>2</v>
      </c>
      <c r="J146" s="343">
        <f t="shared" si="141"/>
        <v>2</v>
      </c>
      <c r="K146" s="344"/>
      <c r="L146" s="342"/>
      <c r="M146" s="345">
        <f t="shared" si="125"/>
        <v>0</v>
      </c>
      <c r="N146" s="346"/>
      <c r="O146" s="347">
        <v>1</v>
      </c>
      <c r="P146" s="347">
        <f>SUM(N146:O146)</f>
        <v>1</v>
      </c>
      <c r="Q146" s="348">
        <f t="shared" si="126"/>
        <v>1</v>
      </c>
      <c r="R146" s="346"/>
      <c r="S146" s="347">
        <v>3</v>
      </c>
      <c r="T146" s="349">
        <f t="shared" si="145"/>
        <v>3</v>
      </c>
      <c r="U146" s="350">
        <f t="shared" si="127"/>
        <v>3</v>
      </c>
      <c r="V146" s="351"/>
      <c r="W146" s="352">
        <v>1</v>
      </c>
      <c r="X146" s="353">
        <f t="shared" si="128"/>
        <v>1</v>
      </c>
      <c r="Y146" s="346">
        <v>1</v>
      </c>
      <c r="Z146" s="354">
        <f>SUM(Y146:Y146)</f>
        <v>1</v>
      </c>
      <c r="AA146" s="355">
        <f t="shared" si="129"/>
        <v>1</v>
      </c>
      <c r="AB146" s="340"/>
      <c r="AC146" s="341">
        <v>1</v>
      </c>
      <c r="AD146" s="356">
        <f t="shared" si="142"/>
        <v>1</v>
      </c>
      <c r="AE146" s="344"/>
      <c r="AF146" s="356"/>
      <c r="AG146" s="353">
        <f t="shared" si="130"/>
        <v>1</v>
      </c>
      <c r="AH146" s="344"/>
      <c r="AI146" s="357">
        <v>2</v>
      </c>
      <c r="AJ146" s="345">
        <f t="shared" si="131"/>
        <v>2</v>
      </c>
      <c r="AK146" s="585">
        <f t="shared" si="132"/>
        <v>11</v>
      </c>
      <c r="AL146" s="360">
        <v>327623</v>
      </c>
      <c r="AM146" s="361">
        <f t="shared" si="123"/>
        <v>3603853</v>
      </c>
      <c r="AN146" s="1009"/>
      <c r="AO146" s="586">
        <f t="shared" si="94"/>
        <v>0</v>
      </c>
      <c r="AP146" s="587">
        <f t="shared" si="95"/>
        <v>0</v>
      </c>
      <c r="AQ146" s="588">
        <f t="shared" si="96"/>
        <v>655246</v>
      </c>
      <c r="AR146" s="589">
        <f t="shared" si="143"/>
        <v>655246</v>
      </c>
      <c r="AS146" s="590">
        <f t="shared" si="97"/>
        <v>0</v>
      </c>
      <c r="AT146" s="591">
        <f t="shared" si="98"/>
        <v>0</v>
      </c>
      <c r="AU146" s="592">
        <f t="shared" si="133"/>
        <v>0</v>
      </c>
      <c r="AV146" s="586">
        <f t="shared" si="99"/>
        <v>0</v>
      </c>
      <c r="AW146" s="587">
        <f t="shared" si="100"/>
        <v>327623</v>
      </c>
      <c r="AX146" s="593">
        <f>SUM(AV146:AW146)</f>
        <v>327623</v>
      </c>
      <c r="AY146" s="594">
        <f t="shared" si="134"/>
        <v>327623</v>
      </c>
      <c r="AZ146" s="586">
        <f t="shared" si="101"/>
        <v>0</v>
      </c>
      <c r="BA146" s="587">
        <f t="shared" si="102"/>
        <v>982869</v>
      </c>
      <c r="BB146" s="593">
        <f t="shared" si="146"/>
        <v>982869</v>
      </c>
      <c r="BC146" s="595">
        <f t="shared" si="135"/>
        <v>982869</v>
      </c>
      <c r="BD146" s="596">
        <f t="shared" si="103"/>
        <v>0</v>
      </c>
      <c r="BE146" s="597">
        <f t="shared" si="104"/>
        <v>327623</v>
      </c>
      <c r="BF146" s="598">
        <f t="shared" si="136"/>
        <v>327623</v>
      </c>
      <c r="BG146" s="586">
        <f t="shared" si="105"/>
        <v>327623</v>
      </c>
      <c r="BH146" s="599">
        <f>BG146</f>
        <v>327623</v>
      </c>
      <c r="BI146" s="600">
        <f t="shared" si="137"/>
        <v>327623</v>
      </c>
      <c r="BJ146" s="601">
        <f t="shared" si="106"/>
        <v>0</v>
      </c>
      <c r="BK146" s="587">
        <f t="shared" si="107"/>
        <v>327623</v>
      </c>
      <c r="BL146" s="602">
        <f t="shared" ref="BL146:BL147" si="147">SUM(BJ146:BK146)</f>
        <v>327623</v>
      </c>
      <c r="BM146" s="590">
        <f t="shared" si="108"/>
        <v>0</v>
      </c>
      <c r="BN146" s="603"/>
      <c r="BO146" s="598">
        <f t="shared" si="138"/>
        <v>327623</v>
      </c>
      <c r="BP146" s="590">
        <f t="shared" si="109"/>
        <v>0</v>
      </c>
      <c r="BQ146" s="591">
        <f t="shared" si="110"/>
        <v>655246</v>
      </c>
      <c r="BR146" s="592">
        <f t="shared" si="139"/>
        <v>655246</v>
      </c>
      <c r="BS146" s="604">
        <f t="shared" si="140"/>
        <v>3603853</v>
      </c>
    </row>
    <row r="147" spans="1:71" ht="36" x14ac:dyDescent="0.25">
      <c r="A147" s="1031"/>
      <c r="B147" s="339">
        <v>138</v>
      </c>
      <c r="C147" s="228" t="s">
        <v>326</v>
      </c>
      <c r="D147" s="213" t="s">
        <v>185</v>
      </c>
      <c r="E147" s="213" t="s">
        <v>325</v>
      </c>
      <c r="F147" s="217" t="s">
        <v>30</v>
      </c>
      <c r="G147" s="340"/>
      <c r="H147" s="341"/>
      <c r="I147" s="342">
        <v>2</v>
      </c>
      <c r="J147" s="343">
        <f t="shared" si="141"/>
        <v>2</v>
      </c>
      <c r="K147" s="344"/>
      <c r="L147" s="342">
        <v>2</v>
      </c>
      <c r="M147" s="345">
        <f t="shared" si="125"/>
        <v>2</v>
      </c>
      <c r="N147" s="346"/>
      <c r="O147" s="347">
        <v>2</v>
      </c>
      <c r="P147" s="347">
        <f>SUM(N147:O147)</f>
        <v>2</v>
      </c>
      <c r="Q147" s="348">
        <f t="shared" si="126"/>
        <v>2</v>
      </c>
      <c r="R147" s="346"/>
      <c r="S147" s="347">
        <v>3</v>
      </c>
      <c r="T147" s="349">
        <f t="shared" si="145"/>
        <v>3</v>
      </c>
      <c r="U147" s="350">
        <f t="shared" si="127"/>
        <v>3</v>
      </c>
      <c r="V147" s="351"/>
      <c r="W147" s="352">
        <v>1</v>
      </c>
      <c r="X147" s="353">
        <f t="shared" si="128"/>
        <v>1</v>
      </c>
      <c r="Y147" s="346">
        <v>2</v>
      </c>
      <c r="Z147" s="354">
        <f>SUM(Y147:Y147)</f>
        <v>2</v>
      </c>
      <c r="AA147" s="355">
        <f t="shared" si="129"/>
        <v>2</v>
      </c>
      <c r="AB147" s="340"/>
      <c r="AC147" s="341">
        <v>2</v>
      </c>
      <c r="AD147" s="356">
        <f t="shared" si="142"/>
        <v>2</v>
      </c>
      <c r="AE147" s="344"/>
      <c r="AF147" s="356"/>
      <c r="AG147" s="353">
        <f t="shared" si="130"/>
        <v>2</v>
      </c>
      <c r="AH147" s="344"/>
      <c r="AI147" s="357">
        <v>2</v>
      </c>
      <c r="AJ147" s="345">
        <f t="shared" si="131"/>
        <v>2</v>
      </c>
      <c r="AK147" s="585">
        <f t="shared" si="132"/>
        <v>16</v>
      </c>
      <c r="AL147" s="360">
        <v>325091</v>
      </c>
      <c r="AM147" s="361">
        <f t="shared" si="123"/>
        <v>5201456</v>
      </c>
      <c r="AN147" s="1009"/>
      <c r="AO147" s="586">
        <f t="shared" si="94"/>
        <v>0</v>
      </c>
      <c r="AP147" s="587">
        <f t="shared" si="95"/>
        <v>0</v>
      </c>
      <c r="AQ147" s="588">
        <f t="shared" si="96"/>
        <v>650182</v>
      </c>
      <c r="AR147" s="589">
        <f t="shared" si="143"/>
        <v>650182</v>
      </c>
      <c r="AS147" s="590">
        <f t="shared" si="97"/>
        <v>0</v>
      </c>
      <c r="AT147" s="591">
        <f t="shared" si="98"/>
        <v>650182</v>
      </c>
      <c r="AU147" s="592">
        <f t="shared" si="133"/>
        <v>650182</v>
      </c>
      <c r="AV147" s="586">
        <f t="shared" si="99"/>
        <v>0</v>
      </c>
      <c r="AW147" s="587">
        <f t="shared" si="100"/>
        <v>650182</v>
      </c>
      <c r="AX147" s="593">
        <f>SUM(AV147:AW147)</f>
        <v>650182</v>
      </c>
      <c r="AY147" s="594">
        <f t="shared" si="134"/>
        <v>650182</v>
      </c>
      <c r="AZ147" s="586">
        <f t="shared" si="101"/>
        <v>0</v>
      </c>
      <c r="BA147" s="587">
        <f t="shared" si="102"/>
        <v>975273</v>
      </c>
      <c r="BB147" s="593">
        <f t="shared" si="146"/>
        <v>975273</v>
      </c>
      <c r="BC147" s="595">
        <f t="shared" si="135"/>
        <v>975273</v>
      </c>
      <c r="BD147" s="596">
        <f t="shared" si="103"/>
        <v>0</v>
      </c>
      <c r="BE147" s="597">
        <f t="shared" si="104"/>
        <v>325091</v>
      </c>
      <c r="BF147" s="598">
        <f t="shared" si="136"/>
        <v>325091</v>
      </c>
      <c r="BG147" s="586">
        <f t="shared" si="105"/>
        <v>650182</v>
      </c>
      <c r="BH147" s="599">
        <f>SUM(BG147:BG147)</f>
        <v>650182</v>
      </c>
      <c r="BI147" s="600">
        <f t="shared" si="137"/>
        <v>650182</v>
      </c>
      <c r="BJ147" s="601">
        <f t="shared" si="106"/>
        <v>0</v>
      </c>
      <c r="BK147" s="587">
        <f t="shared" si="107"/>
        <v>650182</v>
      </c>
      <c r="BL147" s="602">
        <f t="shared" si="147"/>
        <v>650182</v>
      </c>
      <c r="BM147" s="590">
        <f t="shared" si="108"/>
        <v>0</v>
      </c>
      <c r="BN147" s="603"/>
      <c r="BO147" s="598">
        <f t="shared" si="138"/>
        <v>650182</v>
      </c>
      <c r="BP147" s="590">
        <f t="shared" si="109"/>
        <v>0</v>
      </c>
      <c r="BQ147" s="591">
        <f t="shared" si="110"/>
        <v>650182</v>
      </c>
      <c r="BR147" s="592">
        <f t="shared" si="139"/>
        <v>650182</v>
      </c>
      <c r="BS147" s="604">
        <f t="shared" si="140"/>
        <v>5201456</v>
      </c>
    </row>
    <row r="148" spans="1:71" ht="24" x14ac:dyDescent="0.25">
      <c r="A148" s="1031"/>
      <c r="B148" s="363">
        <v>139</v>
      </c>
      <c r="C148" s="228" t="s">
        <v>327</v>
      </c>
      <c r="D148" s="213" t="s">
        <v>328</v>
      </c>
      <c r="E148" s="213" t="s">
        <v>167</v>
      </c>
      <c r="F148" s="217" t="s">
        <v>38</v>
      </c>
      <c r="G148" s="340"/>
      <c r="H148" s="341"/>
      <c r="I148" s="342">
        <v>1</v>
      </c>
      <c r="J148" s="343">
        <f t="shared" si="141"/>
        <v>1</v>
      </c>
      <c r="K148" s="344"/>
      <c r="L148" s="342"/>
      <c r="M148" s="345">
        <f t="shared" si="125"/>
        <v>0</v>
      </c>
      <c r="N148" s="346"/>
      <c r="O148" s="347"/>
      <c r="P148" s="347"/>
      <c r="Q148" s="348">
        <f t="shared" si="126"/>
        <v>0</v>
      </c>
      <c r="R148" s="346">
        <v>1</v>
      </c>
      <c r="S148" s="347">
        <v>1</v>
      </c>
      <c r="T148" s="349">
        <f t="shared" si="145"/>
        <v>2</v>
      </c>
      <c r="U148" s="350">
        <f t="shared" si="127"/>
        <v>2</v>
      </c>
      <c r="V148" s="351"/>
      <c r="W148" s="352"/>
      <c r="X148" s="353">
        <f t="shared" si="128"/>
        <v>0</v>
      </c>
      <c r="Y148" s="346">
        <v>1</v>
      </c>
      <c r="Z148" s="354">
        <f>SUM(Y148:Y148)</f>
        <v>1</v>
      </c>
      <c r="AA148" s="355">
        <f t="shared" si="129"/>
        <v>1</v>
      </c>
      <c r="AB148" s="340"/>
      <c r="AC148" s="341"/>
      <c r="AD148" s="356"/>
      <c r="AE148" s="344"/>
      <c r="AF148" s="356"/>
      <c r="AG148" s="353">
        <f t="shared" si="130"/>
        <v>0</v>
      </c>
      <c r="AH148" s="344"/>
      <c r="AI148" s="357">
        <v>2</v>
      </c>
      <c r="AJ148" s="345">
        <f t="shared" si="131"/>
        <v>2</v>
      </c>
      <c r="AK148" s="585">
        <f t="shared" si="132"/>
        <v>6</v>
      </c>
      <c r="AL148" s="360">
        <v>589844</v>
      </c>
      <c r="AM148" s="361">
        <f t="shared" si="123"/>
        <v>3539064</v>
      </c>
      <c r="AN148" s="1009"/>
      <c r="AO148" s="586">
        <f t="shared" si="94"/>
        <v>0</v>
      </c>
      <c r="AP148" s="587">
        <f t="shared" si="95"/>
        <v>0</v>
      </c>
      <c r="AQ148" s="588">
        <f t="shared" si="96"/>
        <v>589844</v>
      </c>
      <c r="AR148" s="589">
        <f t="shared" si="143"/>
        <v>589844</v>
      </c>
      <c r="AS148" s="590">
        <f t="shared" si="97"/>
        <v>0</v>
      </c>
      <c r="AT148" s="591">
        <f t="shared" si="98"/>
        <v>0</v>
      </c>
      <c r="AU148" s="592">
        <f t="shared" si="133"/>
        <v>0</v>
      </c>
      <c r="AV148" s="586">
        <f t="shared" si="99"/>
        <v>0</v>
      </c>
      <c r="AW148" s="587">
        <f t="shared" si="100"/>
        <v>0</v>
      </c>
      <c r="AX148" s="593"/>
      <c r="AY148" s="594">
        <f t="shared" si="134"/>
        <v>0</v>
      </c>
      <c r="AZ148" s="586">
        <f t="shared" si="101"/>
        <v>589844</v>
      </c>
      <c r="BA148" s="587">
        <f t="shared" si="102"/>
        <v>589844</v>
      </c>
      <c r="BB148" s="593">
        <f t="shared" si="146"/>
        <v>1179688</v>
      </c>
      <c r="BC148" s="595">
        <f t="shared" si="135"/>
        <v>1179688</v>
      </c>
      <c r="BD148" s="596">
        <f t="shared" si="103"/>
        <v>0</v>
      </c>
      <c r="BE148" s="597">
        <f t="shared" si="104"/>
        <v>0</v>
      </c>
      <c r="BF148" s="598">
        <f t="shared" si="136"/>
        <v>0</v>
      </c>
      <c r="BG148" s="586">
        <f t="shared" si="105"/>
        <v>589844</v>
      </c>
      <c r="BH148" s="599">
        <f>SUM(BG148:BG148)</f>
        <v>589844</v>
      </c>
      <c r="BI148" s="600">
        <f t="shared" si="137"/>
        <v>589844</v>
      </c>
      <c r="BJ148" s="601">
        <f t="shared" si="106"/>
        <v>0</v>
      </c>
      <c r="BK148" s="587">
        <f t="shared" si="107"/>
        <v>0</v>
      </c>
      <c r="BL148" s="602"/>
      <c r="BM148" s="590">
        <f t="shared" si="108"/>
        <v>0</v>
      </c>
      <c r="BN148" s="603"/>
      <c r="BO148" s="598">
        <f t="shared" si="138"/>
        <v>0</v>
      </c>
      <c r="BP148" s="590">
        <f t="shared" si="109"/>
        <v>0</v>
      </c>
      <c r="BQ148" s="591">
        <f t="shared" si="110"/>
        <v>1179688</v>
      </c>
      <c r="BR148" s="592">
        <f t="shared" si="139"/>
        <v>1179688</v>
      </c>
      <c r="BS148" s="604">
        <f t="shared" si="140"/>
        <v>3539064</v>
      </c>
    </row>
    <row r="149" spans="1:71" x14ac:dyDescent="0.25">
      <c r="A149" s="1031"/>
      <c r="B149" s="339">
        <v>140</v>
      </c>
      <c r="C149" s="228" t="s">
        <v>329</v>
      </c>
      <c r="D149" s="213" t="s">
        <v>330</v>
      </c>
      <c r="E149" s="213" t="s">
        <v>167</v>
      </c>
      <c r="F149" s="217" t="s">
        <v>38</v>
      </c>
      <c r="G149" s="340"/>
      <c r="H149" s="341"/>
      <c r="I149" s="342">
        <v>1</v>
      </c>
      <c r="J149" s="343">
        <f t="shared" si="141"/>
        <v>1</v>
      </c>
      <c r="K149" s="344"/>
      <c r="L149" s="342"/>
      <c r="M149" s="345">
        <f t="shared" si="125"/>
        <v>0</v>
      </c>
      <c r="N149" s="346"/>
      <c r="O149" s="347"/>
      <c r="P149" s="347"/>
      <c r="Q149" s="348">
        <f t="shared" si="126"/>
        <v>0</v>
      </c>
      <c r="R149" s="346"/>
      <c r="S149" s="347"/>
      <c r="T149" s="349"/>
      <c r="U149" s="350">
        <f t="shared" si="127"/>
        <v>0</v>
      </c>
      <c r="V149" s="351"/>
      <c r="W149" s="352">
        <v>1</v>
      </c>
      <c r="X149" s="353">
        <f t="shared" si="128"/>
        <v>1</v>
      </c>
      <c r="Y149" s="346"/>
      <c r="Z149" s="354"/>
      <c r="AA149" s="355">
        <f t="shared" si="129"/>
        <v>0</v>
      </c>
      <c r="AB149" s="340"/>
      <c r="AC149" s="341"/>
      <c r="AD149" s="356"/>
      <c r="AE149" s="344"/>
      <c r="AF149" s="356"/>
      <c r="AG149" s="353">
        <f t="shared" si="130"/>
        <v>0</v>
      </c>
      <c r="AH149" s="344">
        <v>1</v>
      </c>
      <c r="AI149" s="357"/>
      <c r="AJ149" s="345">
        <f t="shared" si="131"/>
        <v>1</v>
      </c>
      <c r="AK149" s="585">
        <f t="shared" si="132"/>
        <v>3</v>
      </c>
      <c r="AL149" s="360">
        <v>1355321</v>
      </c>
      <c r="AM149" s="361">
        <f t="shared" si="123"/>
        <v>4065963</v>
      </c>
      <c r="AN149" s="1009"/>
      <c r="AO149" s="586">
        <f t="shared" si="94"/>
        <v>0</v>
      </c>
      <c r="AP149" s="587">
        <f t="shared" si="95"/>
        <v>0</v>
      </c>
      <c r="AQ149" s="588">
        <f t="shared" si="96"/>
        <v>1355321</v>
      </c>
      <c r="AR149" s="589">
        <f t="shared" si="143"/>
        <v>1355321</v>
      </c>
      <c r="AS149" s="590">
        <f t="shared" si="97"/>
        <v>0</v>
      </c>
      <c r="AT149" s="591">
        <f t="shared" si="98"/>
        <v>0</v>
      </c>
      <c r="AU149" s="592">
        <f t="shared" si="133"/>
        <v>0</v>
      </c>
      <c r="AV149" s="586">
        <f t="shared" si="99"/>
        <v>0</v>
      </c>
      <c r="AW149" s="587">
        <f t="shared" si="100"/>
        <v>0</v>
      </c>
      <c r="AX149" s="593"/>
      <c r="AY149" s="594">
        <f t="shared" si="134"/>
        <v>0</v>
      </c>
      <c r="AZ149" s="586">
        <f t="shared" si="101"/>
        <v>0</v>
      </c>
      <c r="BA149" s="587">
        <f t="shared" si="102"/>
        <v>0</v>
      </c>
      <c r="BB149" s="593"/>
      <c r="BC149" s="595">
        <f t="shared" si="135"/>
        <v>0</v>
      </c>
      <c r="BD149" s="596">
        <f t="shared" si="103"/>
        <v>0</v>
      </c>
      <c r="BE149" s="597">
        <f t="shared" si="104"/>
        <v>1355321</v>
      </c>
      <c r="BF149" s="598">
        <f t="shared" si="136"/>
        <v>1355321</v>
      </c>
      <c r="BG149" s="586">
        <f t="shared" si="105"/>
        <v>0</v>
      </c>
      <c r="BH149" s="599"/>
      <c r="BI149" s="600">
        <f t="shared" si="137"/>
        <v>0</v>
      </c>
      <c r="BJ149" s="601">
        <f t="shared" si="106"/>
        <v>0</v>
      </c>
      <c r="BK149" s="587">
        <f t="shared" si="107"/>
        <v>0</v>
      </c>
      <c r="BL149" s="602"/>
      <c r="BM149" s="590">
        <f t="shared" si="108"/>
        <v>0</v>
      </c>
      <c r="BN149" s="603"/>
      <c r="BO149" s="598">
        <f t="shared" si="138"/>
        <v>0</v>
      </c>
      <c r="BP149" s="590">
        <f t="shared" si="109"/>
        <v>1355321</v>
      </c>
      <c r="BQ149" s="591">
        <f t="shared" si="110"/>
        <v>0</v>
      </c>
      <c r="BR149" s="592">
        <f t="shared" si="139"/>
        <v>1355321</v>
      </c>
      <c r="BS149" s="604">
        <f t="shared" si="140"/>
        <v>4065963</v>
      </c>
    </row>
    <row r="150" spans="1:71" ht="48" x14ac:dyDescent="0.25">
      <c r="A150" s="1031"/>
      <c r="B150" s="339">
        <v>141</v>
      </c>
      <c r="C150" s="228" t="s">
        <v>331</v>
      </c>
      <c r="D150" s="213" t="s">
        <v>102</v>
      </c>
      <c r="E150" s="213" t="s">
        <v>29</v>
      </c>
      <c r="F150" s="217" t="s">
        <v>30</v>
      </c>
      <c r="G150" s="340"/>
      <c r="H150" s="341"/>
      <c r="I150" s="342">
        <v>1</v>
      </c>
      <c r="J150" s="343">
        <f t="shared" si="141"/>
        <v>1</v>
      </c>
      <c r="K150" s="344"/>
      <c r="L150" s="342"/>
      <c r="M150" s="345">
        <f t="shared" si="125"/>
        <v>0</v>
      </c>
      <c r="N150" s="346"/>
      <c r="O150" s="347">
        <v>1</v>
      </c>
      <c r="P150" s="347">
        <f>SUM(N150:O150)</f>
        <v>1</v>
      </c>
      <c r="Q150" s="348">
        <f t="shared" si="126"/>
        <v>1</v>
      </c>
      <c r="R150" s="346">
        <v>2</v>
      </c>
      <c r="S150" s="347">
        <v>2</v>
      </c>
      <c r="T150" s="349">
        <f>SUM(R150:S150)</f>
        <v>4</v>
      </c>
      <c r="U150" s="350">
        <f t="shared" si="127"/>
        <v>4</v>
      </c>
      <c r="V150" s="351"/>
      <c r="W150" s="352">
        <v>1</v>
      </c>
      <c r="X150" s="353">
        <f t="shared" si="128"/>
        <v>1</v>
      </c>
      <c r="Y150" s="346"/>
      <c r="Z150" s="354"/>
      <c r="AA150" s="355">
        <f t="shared" si="129"/>
        <v>0</v>
      </c>
      <c r="AB150" s="340"/>
      <c r="AC150" s="341"/>
      <c r="AD150" s="356"/>
      <c r="AE150" s="344"/>
      <c r="AF150" s="356"/>
      <c r="AG150" s="353">
        <f t="shared" si="130"/>
        <v>0</v>
      </c>
      <c r="AH150" s="344"/>
      <c r="AI150" s="357"/>
      <c r="AJ150" s="345">
        <f t="shared" si="131"/>
        <v>0</v>
      </c>
      <c r="AK150" s="585">
        <f t="shared" si="132"/>
        <v>7</v>
      </c>
      <c r="AL150" s="360">
        <v>4346412</v>
      </c>
      <c r="AM150" s="361">
        <f t="shared" si="123"/>
        <v>30424884</v>
      </c>
      <c r="AN150" s="1009"/>
      <c r="AO150" s="586">
        <f t="shared" si="94"/>
        <v>0</v>
      </c>
      <c r="AP150" s="587">
        <f t="shared" si="95"/>
        <v>0</v>
      </c>
      <c r="AQ150" s="588">
        <f t="shared" si="96"/>
        <v>4346412</v>
      </c>
      <c r="AR150" s="589">
        <f t="shared" si="143"/>
        <v>4346412</v>
      </c>
      <c r="AS150" s="590">
        <f t="shared" si="97"/>
        <v>0</v>
      </c>
      <c r="AT150" s="591">
        <f t="shared" si="98"/>
        <v>0</v>
      </c>
      <c r="AU150" s="592">
        <f t="shared" si="133"/>
        <v>0</v>
      </c>
      <c r="AV150" s="586">
        <f t="shared" si="99"/>
        <v>0</v>
      </c>
      <c r="AW150" s="587">
        <f t="shared" si="100"/>
        <v>4346412</v>
      </c>
      <c r="AX150" s="593">
        <f>SUM(AV150:AW150)</f>
        <v>4346412</v>
      </c>
      <c r="AY150" s="594">
        <f t="shared" si="134"/>
        <v>4346412</v>
      </c>
      <c r="AZ150" s="586">
        <f t="shared" si="101"/>
        <v>8692824</v>
      </c>
      <c r="BA150" s="587">
        <f t="shared" si="102"/>
        <v>8692824</v>
      </c>
      <c r="BB150" s="593">
        <f>SUM(AZ150:BA150)</f>
        <v>17385648</v>
      </c>
      <c r="BC150" s="595">
        <f t="shared" si="135"/>
        <v>17385648</v>
      </c>
      <c r="BD150" s="596">
        <f t="shared" si="103"/>
        <v>0</v>
      </c>
      <c r="BE150" s="597">
        <f t="shared" si="104"/>
        <v>4346412</v>
      </c>
      <c r="BF150" s="598">
        <f t="shared" si="136"/>
        <v>4346412</v>
      </c>
      <c r="BG150" s="586">
        <f t="shared" si="105"/>
        <v>0</v>
      </c>
      <c r="BH150" s="599"/>
      <c r="BI150" s="600">
        <f t="shared" si="137"/>
        <v>0</v>
      </c>
      <c r="BJ150" s="601">
        <f t="shared" si="106"/>
        <v>0</v>
      </c>
      <c r="BK150" s="587">
        <f t="shared" si="107"/>
        <v>0</v>
      </c>
      <c r="BL150" s="602"/>
      <c r="BM150" s="590">
        <f t="shared" si="108"/>
        <v>0</v>
      </c>
      <c r="BN150" s="603"/>
      <c r="BO150" s="598">
        <f t="shared" si="138"/>
        <v>0</v>
      </c>
      <c r="BP150" s="590">
        <f t="shared" si="109"/>
        <v>0</v>
      </c>
      <c r="BQ150" s="591">
        <f t="shared" si="110"/>
        <v>0</v>
      </c>
      <c r="BR150" s="592">
        <f t="shared" si="139"/>
        <v>0</v>
      </c>
      <c r="BS150" s="604">
        <f t="shared" si="140"/>
        <v>30424884</v>
      </c>
    </row>
    <row r="151" spans="1:71" ht="60" x14ac:dyDescent="0.25">
      <c r="A151" s="1031"/>
      <c r="B151" s="363">
        <v>142</v>
      </c>
      <c r="C151" s="228" t="s">
        <v>332</v>
      </c>
      <c r="D151" s="213" t="s">
        <v>102</v>
      </c>
      <c r="E151" s="213" t="s">
        <v>29</v>
      </c>
      <c r="F151" s="217" t="s">
        <v>30</v>
      </c>
      <c r="G151" s="340"/>
      <c r="H151" s="341"/>
      <c r="I151" s="342">
        <v>1</v>
      </c>
      <c r="J151" s="343">
        <f t="shared" si="141"/>
        <v>1</v>
      </c>
      <c r="K151" s="344"/>
      <c r="L151" s="342"/>
      <c r="M151" s="345">
        <f t="shared" si="125"/>
        <v>0</v>
      </c>
      <c r="N151" s="346"/>
      <c r="O151" s="347">
        <v>1</v>
      </c>
      <c r="P151" s="347">
        <f>SUM(N151:O151)</f>
        <v>1</v>
      </c>
      <c r="Q151" s="348">
        <f t="shared" si="126"/>
        <v>1</v>
      </c>
      <c r="R151" s="346">
        <v>2</v>
      </c>
      <c r="S151" s="347">
        <v>2</v>
      </c>
      <c r="T151" s="349">
        <f>SUM(R151:S151)</f>
        <v>4</v>
      </c>
      <c r="U151" s="350">
        <f t="shared" si="127"/>
        <v>4</v>
      </c>
      <c r="V151" s="351"/>
      <c r="W151" s="352"/>
      <c r="X151" s="353">
        <f t="shared" si="128"/>
        <v>0</v>
      </c>
      <c r="Y151" s="346"/>
      <c r="Z151" s="354"/>
      <c r="AA151" s="355">
        <f t="shared" si="129"/>
        <v>0</v>
      </c>
      <c r="AB151" s="340"/>
      <c r="AC151" s="341"/>
      <c r="AD151" s="356"/>
      <c r="AE151" s="344"/>
      <c r="AF151" s="356"/>
      <c r="AG151" s="353">
        <f t="shared" si="130"/>
        <v>0</v>
      </c>
      <c r="AH151" s="344"/>
      <c r="AI151" s="357"/>
      <c r="AJ151" s="345">
        <f t="shared" si="131"/>
        <v>0</v>
      </c>
      <c r="AK151" s="585">
        <f t="shared" si="132"/>
        <v>6</v>
      </c>
      <c r="AL151" s="360">
        <v>3191906</v>
      </c>
      <c r="AM151" s="361">
        <f t="shared" si="123"/>
        <v>19151436</v>
      </c>
      <c r="AN151" s="1009"/>
      <c r="AO151" s="586">
        <f t="shared" si="94"/>
        <v>0</v>
      </c>
      <c r="AP151" s="587">
        <f t="shared" si="95"/>
        <v>0</v>
      </c>
      <c r="AQ151" s="588">
        <f t="shared" si="96"/>
        <v>3191906</v>
      </c>
      <c r="AR151" s="589">
        <f t="shared" si="143"/>
        <v>3191906</v>
      </c>
      <c r="AS151" s="590">
        <f t="shared" si="97"/>
        <v>0</v>
      </c>
      <c r="AT151" s="591">
        <f t="shared" si="98"/>
        <v>0</v>
      </c>
      <c r="AU151" s="592">
        <f t="shared" si="133"/>
        <v>0</v>
      </c>
      <c r="AV151" s="586">
        <f t="shared" si="99"/>
        <v>0</v>
      </c>
      <c r="AW151" s="587">
        <f t="shared" si="100"/>
        <v>3191906</v>
      </c>
      <c r="AX151" s="593">
        <f>SUM(AV151:AW151)</f>
        <v>3191906</v>
      </c>
      <c r="AY151" s="594">
        <f t="shared" si="134"/>
        <v>3191906</v>
      </c>
      <c r="AZ151" s="586">
        <f t="shared" si="101"/>
        <v>6383812</v>
      </c>
      <c r="BA151" s="587">
        <f t="shared" si="102"/>
        <v>6383812</v>
      </c>
      <c r="BB151" s="593">
        <f>SUM(AZ151:BA151)</f>
        <v>12767624</v>
      </c>
      <c r="BC151" s="595">
        <f t="shared" si="135"/>
        <v>12767624</v>
      </c>
      <c r="BD151" s="596">
        <f t="shared" si="103"/>
        <v>0</v>
      </c>
      <c r="BE151" s="597">
        <f t="shared" si="104"/>
        <v>0</v>
      </c>
      <c r="BF151" s="598">
        <f t="shared" si="136"/>
        <v>0</v>
      </c>
      <c r="BG151" s="586">
        <f t="shared" si="105"/>
        <v>0</v>
      </c>
      <c r="BH151" s="599"/>
      <c r="BI151" s="600">
        <f t="shared" si="137"/>
        <v>0</v>
      </c>
      <c r="BJ151" s="601">
        <f t="shared" si="106"/>
        <v>0</v>
      </c>
      <c r="BK151" s="587">
        <f t="shared" si="107"/>
        <v>0</v>
      </c>
      <c r="BL151" s="602"/>
      <c r="BM151" s="590">
        <f t="shared" si="108"/>
        <v>0</v>
      </c>
      <c r="BN151" s="603"/>
      <c r="BO151" s="598">
        <f t="shared" si="138"/>
        <v>0</v>
      </c>
      <c r="BP151" s="590">
        <f t="shared" si="109"/>
        <v>0</v>
      </c>
      <c r="BQ151" s="591">
        <f t="shared" si="110"/>
        <v>0</v>
      </c>
      <c r="BR151" s="592">
        <f t="shared" si="139"/>
        <v>0</v>
      </c>
      <c r="BS151" s="604">
        <f t="shared" si="140"/>
        <v>19151436</v>
      </c>
    </row>
    <row r="152" spans="1:71" x14ac:dyDescent="0.25">
      <c r="A152" s="1031"/>
      <c r="B152" s="339">
        <v>143</v>
      </c>
      <c r="C152" s="228" t="s">
        <v>333</v>
      </c>
      <c r="D152" s="213" t="s">
        <v>334</v>
      </c>
      <c r="E152" s="213" t="s">
        <v>167</v>
      </c>
      <c r="F152" s="217" t="s">
        <v>38</v>
      </c>
      <c r="G152" s="340"/>
      <c r="H152" s="341"/>
      <c r="I152" s="342">
        <v>1</v>
      </c>
      <c r="J152" s="343">
        <f t="shared" si="141"/>
        <v>1</v>
      </c>
      <c r="K152" s="344">
        <v>1</v>
      </c>
      <c r="L152" s="342">
        <v>2</v>
      </c>
      <c r="M152" s="345">
        <f t="shared" si="125"/>
        <v>3</v>
      </c>
      <c r="N152" s="346"/>
      <c r="O152" s="347"/>
      <c r="P152" s="347"/>
      <c r="Q152" s="348">
        <f t="shared" si="126"/>
        <v>0</v>
      </c>
      <c r="R152" s="346"/>
      <c r="S152" s="347">
        <v>1</v>
      </c>
      <c r="T152" s="349">
        <f>SUM(R152:S152)</f>
        <v>1</v>
      </c>
      <c r="U152" s="350">
        <f t="shared" si="127"/>
        <v>1</v>
      </c>
      <c r="V152" s="351"/>
      <c r="W152" s="352"/>
      <c r="X152" s="353">
        <f t="shared" si="128"/>
        <v>0</v>
      </c>
      <c r="Y152" s="346">
        <v>1</v>
      </c>
      <c r="Z152" s="354">
        <f>SUM(Y152:Y152)</f>
        <v>1</v>
      </c>
      <c r="AA152" s="355">
        <f t="shared" si="129"/>
        <v>1</v>
      </c>
      <c r="AB152" s="340"/>
      <c r="AC152" s="341"/>
      <c r="AD152" s="356"/>
      <c r="AE152" s="344"/>
      <c r="AF152" s="356"/>
      <c r="AG152" s="353">
        <f t="shared" si="130"/>
        <v>0</v>
      </c>
      <c r="AH152" s="344"/>
      <c r="AI152" s="357"/>
      <c r="AJ152" s="345">
        <f t="shared" si="131"/>
        <v>0</v>
      </c>
      <c r="AK152" s="585">
        <f t="shared" si="132"/>
        <v>6</v>
      </c>
      <c r="AL152" s="360">
        <v>1429832</v>
      </c>
      <c r="AM152" s="361">
        <f t="shared" si="123"/>
        <v>8578992</v>
      </c>
      <c r="AN152" s="1009"/>
      <c r="AO152" s="586">
        <f t="shared" si="94"/>
        <v>0</v>
      </c>
      <c r="AP152" s="587">
        <f t="shared" si="95"/>
        <v>0</v>
      </c>
      <c r="AQ152" s="588">
        <f t="shared" si="96"/>
        <v>1429832</v>
      </c>
      <c r="AR152" s="589">
        <f t="shared" si="143"/>
        <v>1429832</v>
      </c>
      <c r="AS152" s="590">
        <f t="shared" si="97"/>
        <v>1429832</v>
      </c>
      <c r="AT152" s="591">
        <f t="shared" si="98"/>
        <v>2859664</v>
      </c>
      <c r="AU152" s="592">
        <f t="shared" si="133"/>
        <v>4289496</v>
      </c>
      <c r="AV152" s="586">
        <f t="shared" si="99"/>
        <v>0</v>
      </c>
      <c r="AW152" s="587">
        <f t="shared" si="100"/>
        <v>0</v>
      </c>
      <c r="AX152" s="593"/>
      <c r="AY152" s="594">
        <f t="shared" si="134"/>
        <v>0</v>
      </c>
      <c r="AZ152" s="586">
        <f t="shared" si="101"/>
        <v>0</v>
      </c>
      <c r="BA152" s="587">
        <f t="shared" si="102"/>
        <v>1429832</v>
      </c>
      <c r="BB152" s="593">
        <f>SUM(AZ152:BA152)</f>
        <v>1429832</v>
      </c>
      <c r="BC152" s="595">
        <f t="shared" si="135"/>
        <v>1429832</v>
      </c>
      <c r="BD152" s="596">
        <f t="shared" si="103"/>
        <v>0</v>
      </c>
      <c r="BE152" s="597">
        <f t="shared" si="104"/>
        <v>0</v>
      </c>
      <c r="BF152" s="598">
        <f t="shared" si="136"/>
        <v>0</v>
      </c>
      <c r="BG152" s="586">
        <f t="shared" si="105"/>
        <v>1429832</v>
      </c>
      <c r="BH152" s="599">
        <f>SUM(BG152:BG152)</f>
        <v>1429832</v>
      </c>
      <c r="BI152" s="600">
        <f t="shared" si="137"/>
        <v>1429832</v>
      </c>
      <c r="BJ152" s="601">
        <f t="shared" si="106"/>
        <v>0</v>
      </c>
      <c r="BK152" s="587">
        <f t="shared" si="107"/>
        <v>0</v>
      </c>
      <c r="BL152" s="602"/>
      <c r="BM152" s="590">
        <f t="shared" si="108"/>
        <v>0</v>
      </c>
      <c r="BN152" s="603"/>
      <c r="BO152" s="598">
        <f t="shared" si="138"/>
        <v>0</v>
      </c>
      <c r="BP152" s="590">
        <f t="shared" si="109"/>
        <v>0</v>
      </c>
      <c r="BQ152" s="591">
        <f t="shared" si="110"/>
        <v>0</v>
      </c>
      <c r="BR152" s="592">
        <f t="shared" si="139"/>
        <v>0</v>
      </c>
      <c r="BS152" s="604">
        <f t="shared" si="140"/>
        <v>8578992</v>
      </c>
    </row>
    <row r="153" spans="1:71" x14ac:dyDescent="0.25">
      <c r="A153" s="1031"/>
      <c r="B153" s="339">
        <v>144</v>
      </c>
      <c r="C153" s="228" t="s">
        <v>335</v>
      </c>
      <c r="D153" s="213" t="s">
        <v>336</v>
      </c>
      <c r="E153" s="213" t="s">
        <v>167</v>
      </c>
      <c r="F153" s="217" t="s">
        <v>38</v>
      </c>
      <c r="G153" s="340"/>
      <c r="H153" s="341"/>
      <c r="I153" s="342">
        <v>1</v>
      </c>
      <c r="J153" s="343">
        <f t="shared" si="141"/>
        <v>1</v>
      </c>
      <c r="K153" s="344"/>
      <c r="L153" s="342"/>
      <c r="M153" s="345">
        <f t="shared" si="125"/>
        <v>0</v>
      </c>
      <c r="N153" s="346"/>
      <c r="O153" s="347"/>
      <c r="P153" s="347"/>
      <c r="Q153" s="348">
        <f t="shared" si="126"/>
        <v>0</v>
      </c>
      <c r="R153" s="346"/>
      <c r="S153" s="347">
        <v>1</v>
      </c>
      <c r="T153" s="349">
        <f>SUM(R153:S153)</f>
        <v>1</v>
      </c>
      <c r="U153" s="350">
        <f t="shared" si="127"/>
        <v>1</v>
      </c>
      <c r="V153" s="351"/>
      <c r="W153" s="352"/>
      <c r="X153" s="353">
        <f t="shared" si="128"/>
        <v>0</v>
      </c>
      <c r="Y153" s="346"/>
      <c r="Z153" s="354"/>
      <c r="AA153" s="355">
        <f t="shared" si="129"/>
        <v>0</v>
      </c>
      <c r="AB153" s="340"/>
      <c r="AC153" s="341"/>
      <c r="AD153" s="356"/>
      <c r="AE153" s="344"/>
      <c r="AF153" s="356"/>
      <c r="AG153" s="353">
        <f t="shared" si="130"/>
        <v>0</v>
      </c>
      <c r="AH153" s="344"/>
      <c r="AI153" s="357"/>
      <c r="AJ153" s="345">
        <f t="shared" si="131"/>
        <v>0</v>
      </c>
      <c r="AK153" s="585">
        <f t="shared" si="132"/>
        <v>2</v>
      </c>
      <c r="AL153" s="360">
        <v>1514704</v>
      </c>
      <c r="AM153" s="361">
        <f t="shared" si="123"/>
        <v>3029408</v>
      </c>
      <c r="AN153" s="1009"/>
      <c r="AO153" s="586">
        <f t="shared" si="94"/>
        <v>0</v>
      </c>
      <c r="AP153" s="587">
        <f t="shared" si="95"/>
        <v>0</v>
      </c>
      <c r="AQ153" s="588">
        <f t="shared" si="96"/>
        <v>1514704</v>
      </c>
      <c r="AR153" s="589">
        <f t="shared" si="143"/>
        <v>1514704</v>
      </c>
      <c r="AS153" s="590">
        <f t="shared" si="97"/>
        <v>0</v>
      </c>
      <c r="AT153" s="591">
        <f t="shared" si="98"/>
        <v>0</v>
      </c>
      <c r="AU153" s="592">
        <f t="shared" si="133"/>
        <v>0</v>
      </c>
      <c r="AV153" s="586">
        <f t="shared" si="99"/>
        <v>0</v>
      </c>
      <c r="AW153" s="587">
        <f t="shared" si="100"/>
        <v>0</v>
      </c>
      <c r="AX153" s="593"/>
      <c r="AY153" s="594">
        <f t="shared" si="134"/>
        <v>0</v>
      </c>
      <c r="AZ153" s="586">
        <f t="shared" si="101"/>
        <v>0</v>
      </c>
      <c r="BA153" s="587">
        <f t="shared" si="102"/>
        <v>1514704</v>
      </c>
      <c r="BB153" s="593">
        <f>SUM(AZ153:BA153)</f>
        <v>1514704</v>
      </c>
      <c r="BC153" s="595">
        <f t="shared" si="135"/>
        <v>1514704</v>
      </c>
      <c r="BD153" s="596">
        <f t="shared" si="103"/>
        <v>0</v>
      </c>
      <c r="BE153" s="597">
        <f t="shared" si="104"/>
        <v>0</v>
      </c>
      <c r="BF153" s="598">
        <f t="shared" si="136"/>
        <v>0</v>
      </c>
      <c r="BG153" s="586">
        <f t="shared" si="105"/>
        <v>0</v>
      </c>
      <c r="BH153" s="599"/>
      <c r="BI153" s="600">
        <f t="shared" si="137"/>
        <v>0</v>
      </c>
      <c r="BJ153" s="601">
        <f t="shared" si="106"/>
        <v>0</v>
      </c>
      <c r="BK153" s="587">
        <f t="shared" si="107"/>
        <v>0</v>
      </c>
      <c r="BL153" s="602"/>
      <c r="BM153" s="590">
        <f t="shared" si="108"/>
        <v>0</v>
      </c>
      <c r="BN153" s="603"/>
      <c r="BO153" s="598">
        <f t="shared" si="138"/>
        <v>0</v>
      </c>
      <c r="BP153" s="590">
        <f t="shared" si="109"/>
        <v>0</v>
      </c>
      <c r="BQ153" s="591">
        <f t="shared" si="110"/>
        <v>0</v>
      </c>
      <c r="BR153" s="592">
        <f t="shared" si="139"/>
        <v>0</v>
      </c>
      <c r="BS153" s="604">
        <f t="shared" si="140"/>
        <v>3029408</v>
      </c>
    </row>
    <row r="154" spans="1:71" ht="24" x14ac:dyDescent="0.25">
      <c r="A154" s="1031"/>
      <c r="B154" s="363">
        <v>145</v>
      </c>
      <c r="C154" s="228" t="s">
        <v>337</v>
      </c>
      <c r="D154" s="213" t="s">
        <v>338</v>
      </c>
      <c r="E154" s="213" t="s">
        <v>29</v>
      </c>
      <c r="F154" s="217" t="s">
        <v>38</v>
      </c>
      <c r="G154" s="340"/>
      <c r="H154" s="341"/>
      <c r="I154" s="342">
        <v>3</v>
      </c>
      <c r="J154" s="343">
        <f t="shared" si="141"/>
        <v>3</v>
      </c>
      <c r="K154" s="344"/>
      <c r="L154" s="342"/>
      <c r="M154" s="345">
        <f t="shared" si="125"/>
        <v>0</v>
      </c>
      <c r="N154" s="346"/>
      <c r="O154" s="347">
        <v>1</v>
      </c>
      <c r="P154" s="347">
        <f>SUM(N154:O154)</f>
        <v>1</v>
      </c>
      <c r="Q154" s="348">
        <f t="shared" si="126"/>
        <v>1</v>
      </c>
      <c r="R154" s="346"/>
      <c r="S154" s="347"/>
      <c r="T154" s="349"/>
      <c r="U154" s="350">
        <f t="shared" si="127"/>
        <v>0</v>
      </c>
      <c r="V154" s="351"/>
      <c r="W154" s="352"/>
      <c r="X154" s="353">
        <f t="shared" si="128"/>
        <v>0</v>
      </c>
      <c r="Y154" s="346">
        <v>1</v>
      </c>
      <c r="Z154" s="354">
        <f>SUM(Y154:Y154)</f>
        <v>1</v>
      </c>
      <c r="AA154" s="355">
        <f t="shared" si="129"/>
        <v>1</v>
      </c>
      <c r="AB154" s="340"/>
      <c r="AC154" s="341"/>
      <c r="AD154" s="356"/>
      <c r="AE154" s="344"/>
      <c r="AF154" s="356"/>
      <c r="AG154" s="353">
        <f t="shared" si="130"/>
        <v>0</v>
      </c>
      <c r="AH154" s="344"/>
      <c r="AI154" s="357"/>
      <c r="AJ154" s="345">
        <f t="shared" si="131"/>
        <v>0</v>
      </c>
      <c r="AK154" s="585">
        <f t="shared" si="132"/>
        <v>5</v>
      </c>
      <c r="AL154" s="360">
        <v>322580</v>
      </c>
      <c r="AM154" s="361">
        <f t="shared" si="123"/>
        <v>1612900</v>
      </c>
      <c r="AN154" s="1009"/>
      <c r="AO154" s="586">
        <f t="shared" si="94"/>
        <v>0</v>
      </c>
      <c r="AP154" s="587">
        <f t="shared" si="95"/>
        <v>0</v>
      </c>
      <c r="AQ154" s="588">
        <f t="shared" si="96"/>
        <v>967740</v>
      </c>
      <c r="AR154" s="589">
        <f t="shared" si="143"/>
        <v>967740</v>
      </c>
      <c r="AS154" s="590">
        <f t="shared" si="97"/>
        <v>0</v>
      </c>
      <c r="AT154" s="591">
        <f t="shared" si="98"/>
        <v>0</v>
      </c>
      <c r="AU154" s="592">
        <f t="shared" si="133"/>
        <v>0</v>
      </c>
      <c r="AV154" s="586">
        <f t="shared" si="99"/>
        <v>0</v>
      </c>
      <c r="AW154" s="587">
        <f t="shared" si="100"/>
        <v>322580</v>
      </c>
      <c r="AX154" s="593">
        <f>SUM(AV154:AW154)</f>
        <v>322580</v>
      </c>
      <c r="AY154" s="594">
        <f t="shared" si="134"/>
        <v>322580</v>
      </c>
      <c r="AZ154" s="586">
        <f t="shared" si="101"/>
        <v>0</v>
      </c>
      <c r="BA154" s="587">
        <f t="shared" si="102"/>
        <v>0</v>
      </c>
      <c r="BB154" s="593"/>
      <c r="BC154" s="595">
        <f t="shared" si="135"/>
        <v>0</v>
      </c>
      <c r="BD154" s="596">
        <f t="shared" si="103"/>
        <v>0</v>
      </c>
      <c r="BE154" s="597">
        <f t="shared" si="104"/>
        <v>0</v>
      </c>
      <c r="BF154" s="598">
        <f t="shared" si="136"/>
        <v>0</v>
      </c>
      <c r="BG154" s="586">
        <f t="shared" si="105"/>
        <v>322580</v>
      </c>
      <c r="BH154" s="599">
        <f>SUM(BG154:BG154)</f>
        <v>322580</v>
      </c>
      <c r="BI154" s="600">
        <f t="shared" si="137"/>
        <v>322580</v>
      </c>
      <c r="BJ154" s="601">
        <f t="shared" si="106"/>
        <v>0</v>
      </c>
      <c r="BK154" s="587">
        <f t="shared" si="107"/>
        <v>0</v>
      </c>
      <c r="BL154" s="602"/>
      <c r="BM154" s="590">
        <f t="shared" si="108"/>
        <v>0</v>
      </c>
      <c r="BN154" s="603"/>
      <c r="BO154" s="598">
        <f t="shared" si="138"/>
        <v>0</v>
      </c>
      <c r="BP154" s="590">
        <f t="shared" si="109"/>
        <v>0</v>
      </c>
      <c r="BQ154" s="591">
        <f t="shared" si="110"/>
        <v>0</v>
      </c>
      <c r="BR154" s="592">
        <f t="shared" si="139"/>
        <v>0</v>
      </c>
      <c r="BS154" s="604">
        <f t="shared" si="140"/>
        <v>1612900</v>
      </c>
    </row>
    <row r="155" spans="1:71" ht="24" x14ac:dyDescent="0.25">
      <c r="A155" s="1031"/>
      <c r="B155" s="339">
        <v>146</v>
      </c>
      <c r="C155" s="228" t="s">
        <v>339</v>
      </c>
      <c r="D155" s="213" t="s">
        <v>340</v>
      </c>
      <c r="E155" s="213" t="s">
        <v>29</v>
      </c>
      <c r="F155" s="217" t="s">
        <v>38</v>
      </c>
      <c r="G155" s="340"/>
      <c r="H155" s="341"/>
      <c r="I155" s="342">
        <v>1</v>
      </c>
      <c r="J155" s="343">
        <f t="shared" si="141"/>
        <v>1</v>
      </c>
      <c r="K155" s="344"/>
      <c r="L155" s="342"/>
      <c r="M155" s="345">
        <f t="shared" si="125"/>
        <v>0</v>
      </c>
      <c r="N155" s="346"/>
      <c r="O155" s="347">
        <v>1</v>
      </c>
      <c r="P155" s="347">
        <f>SUM(N155:O155)</f>
        <v>1</v>
      </c>
      <c r="Q155" s="348">
        <f t="shared" si="126"/>
        <v>1</v>
      </c>
      <c r="R155" s="346"/>
      <c r="S155" s="347"/>
      <c r="T155" s="349"/>
      <c r="U155" s="350">
        <f t="shared" si="127"/>
        <v>0</v>
      </c>
      <c r="V155" s="351"/>
      <c r="W155" s="352"/>
      <c r="X155" s="353">
        <f t="shared" si="128"/>
        <v>0</v>
      </c>
      <c r="Y155" s="346"/>
      <c r="Z155" s="354"/>
      <c r="AA155" s="355">
        <f t="shared" si="129"/>
        <v>0</v>
      </c>
      <c r="AB155" s="340"/>
      <c r="AC155" s="341"/>
      <c r="AD155" s="356"/>
      <c r="AE155" s="344"/>
      <c r="AF155" s="356"/>
      <c r="AG155" s="353">
        <f t="shared" si="130"/>
        <v>0</v>
      </c>
      <c r="AH155" s="344"/>
      <c r="AI155" s="357"/>
      <c r="AJ155" s="345">
        <f t="shared" si="131"/>
        <v>0</v>
      </c>
      <c r="AK155" s="585">
        <f t="shared" si="132"/>
        <v>2</v>
      </c>
      <c r="AL155" s="362">
        <v>1335275</v>
      </c>
      <c r="AM155" s="361">
        <f t="shared" si="123"/>
        <v>2670550</v>
      </c>
      <c r="AN155" s="1009"/>
      <c r="AO155" s="586">
        <f t="shared" si="94"/>
        <v>0</v>
      </c>
      <c r="AP155" s="587">
        <f t="shared" si="95"/>
        <v>0</v>
      </c>
      <c r="AQ155" s="588">
        <f t="shared" si="96"/>
        <v>1335275</v>
      </c>
      <c r="AR155" s="589">
        <f t="shared" si="143"/>
        <v>1335275</v>
      </c>
      <c r="AS155" s="590">
        <f t="shared" si="97"/>
        <v>0</v>
      </c>
      <c r="AT155" s="591">
        <f t="shared" si="98"/>
        <v>0</v>
      </c>
      <c r="AU155" s="592">
        <f t="shared" si="133"/>
        <v>0</v>
      </c>
      <c r="AV155" s="586">
        <f t="shared" si="99"/>
        <v>0</v>
      </c>
      <c r="AW155" s="587">
        <f t="shared" si="100"/>
        <v>1335275</v>
      </c>
      <c r="AX155" s="593">
        <f>SUM(AV155:AW155)</f>
        <v>1335275</v>
      </c>
      <c r="AY155" s="594">
        <f t="shared" si="134"/>
        <v>1335275</v>
      </c>
      <c r="AZ155" s="586">
        <f t="shared" si="101"/>
        <v>0</v>
      </c>
      <c r="BA155" s="587">
        <f t="shared" si="102"/>
        <v>0</v>
      </c>
      <c r="BB155" s="593"/>
      <c r="BC155" s="595">
        <f t="shared" si="135"/>
        <v>0</v>
      </c>
      <c r="BD155" s="596">
        <f t="shared" si="103"/>
        <v>0</v>
      </c>
      <c r="BE155" s="597">
        <f t="shared" si="104"/>
        <v>0</v>
      </c>
      <c r="BF155" s="598">
        <f t="shared" si="136"/>
        <v>0</v>
      </c>
      <c r="BG155" s="586">
        <f t="shared" si="105"/>
        <v>0</v>
      </c>
      <c r="BH155" s="599"/>
      <c r="BI155" s="600">
        <f t="shared" si="137"/>
        <v>0</v>
      </c>
      <c r="BJ155" s="601">
        <f t="shared" si="106"/>
        <v>0</v>
      </c>
      <c r="BK155" s="587">
        <f t="shared" si="107"/>
        <v>0</v>
      </c>
      <c r="BL155" s="602"/>
      <c r="BM155" s="590">
        <f t="shared" si="108"/>
        <v>0</v>
      </c>
      <c r="BN155" s="603"/>
      <c r="BO155" s="598">
        <f t="shared" si="138"/>
        <v>0</v>
      </c>
      <c r="BP155" s="590">
        <f t="shared" si="109"/>
        <v>0</v>
      </c>
      <c r="BQ155" s="591">
        <f t="shared" si="110"/>
        <v>0</v>
      </c>
      <c r="BR155" s="592">
        <f t="shared" si="139"/>
        <v>0</v>
      </c>
      <c r="BS155" s="604">
        <f t="shared" si="140"/>
        <v>2670550</v>
      </c>
    </row>
    <row r="156" spans="1:71" ht="24" x14ac:dyDescent="0.25">
      <c r="A156" s="1031"/>
      <c r="B156" s="339">
        <v>147</v>
      </c>
      <c r="C156" s="228" t="s">
        <v>341</v>
      </c>
      <c r="D156" s="213" t="s">
        <v>342</v>
      </c>
      <c r="E156" s="213" t="s">
        <v>167</v>
      </c>
      <c r="F156" s="217" t="s">
        <v>38</v>
      </c>
      <c r="G156" s="340"/>
      <c r="H156" s="341"/>
      <c r="I156" s="342">
        <v>2</v>
      </c>
      <c r="J156" s="343">
        <f t="shared" si="141"/>
        <v>2</v>
      </c>
      <c r="K156" s="344"/>
      <c r="L156" s="342"/>
      <c r="M156" s="345">
        <f t="shared" si="125"/>
        <v>0</v>
      </c>
      <c r="N156" s="346"/>
      <c r="O156" s="347">
        <v>1</v>
      </c>
      <c r="P156" s="347">
        <f>SUM(N156:O156)</f>
        <v>1</v>
      </c>
      <c r="Q156" s="348">
        <f t="shared" si="126"/>
        <v>1</v>
      </c>
      <c r="R156" s="346"/>
      <c r="S156" s="347">
        <v>1</v>
      </c>
      <c r="T156" s="349">
        <f t="shared" ref="T156:T161" si="148">SUM(R156:S156)</f>
        <v>1</v>
      </c>
      <c r="U156" s="350">
        <f t="shared" si="127"/>
        <v>1</v>
      </c>
      <c r="V156" s="351"/>
      <c r="W156" s="352"/>
      <c r="X156" s="353">
        <f t="shared" si="128"/>
        <v>0</v>
      </c>
      <c r="Y156" s="346"/>
      <c r="Z156" s="354"/>
      <c r="AA156" s="355">
        <f t="shared" si="129"/>
        <v>0</v>
      </c>
      <c r="AB156" s="340"/>
      <c r="AC156" s="341"/>
      <c r="AD156" s="356"/>
      <c r="AE156" s="344"/>
      <c r="AF156" s="356"/>
      <c r="AG156" s="353">
        <f t="shared" si="130"/>
        <v>0</v>
      </c>
      <c r="AH156" s="344"/>
      <c r="AI156" s="357"/>
      <c r="AJ156" s="345">
        <f t="shared" si="131"/>
        <v>0</v>
      </c>
      <c r="AK156" s="585">
        <f t="shared" si="132"/>
        <v>4</v>
      </c>
      <c r="AL156" s="362">
        <v>1279332</v>
      </c>
      <c r="AM156" s="361">
        <f t="shared" si="123"/>
        <v>5117328</v>
      </c>
      <c r="AN156" s="1009"/>
      <c r="AO156" s="586">
        <f t="shared" si="94"/>
        <v>0</v>
      </c>
      <c r="AP156" s="587">
        <f t="shared" si="95"/>
        <v>0</v>
      </c>
      <c r="AQ156" s="588">
        <f t="shared" si="96"/>
        <v>2558664</v>
      </c>
      <c r="AR156" s="589">
        <f t="shared" si="143"/>
        <v>2558664</v>
      </c>
      <c r="AS156" s="590">
        <f t="shared" si="97"/>
        <v>0</v>
      </c>
      <c r="AT156" s="591">
        <f t="shared" si="98"/>
        <v>0</v>
      </c>
      <c r="AU156" s="592">
        <f t="shared" si="133"/>
        <v>0</v>
      </c>
      <c r="AV156" s="586">
        <f t="shared" si="99"/>
        <v>0</v>
      </c>
      <c r="AW156" s="587">
        <f t="shared" si="100"/>
        <v>1279332</v>
      </c>
      <c r="AX156" s="593">
        <f>SUM(AV156:AW156)</f>
        <v>1279332</v>
      </c>
      <c r="AY156" s="594">
        <f t="shared" si="134"/>
        <v>1279332</v>
      </c>
      <c r="AZ156" s="586">
        <f t="shared" si="101"/>
        <v>0</v>
      </c>
      <c r="BA156" s="587">
        <f t="shared" si="102"/>
        <v>1279332</v>
      </c>
      <c r="BB156" s="593">
        <f t="shared" ref="BB156:BB161" si="149">SUM(AZ156:BA156)</f>
        <v>1279332</v>
      </c>
      <c r="BC156" s="595">
        <f t="shared" si="135"/>
        <v>1279332</v>
      </c>
      <c r="BD156" s="596">
        <f t="shared" si="103"/>
        <v>0</v>
      </c>
      <c r="BE156" s="597">
        <f t="shared" si="104"/>
        <v>0</v>
      </c>
      <c r="BF156" s="598">
        <f t="shared" si="136"/>
        <v>0</v>
      </c>
      <c r="BG156" s="586">
        <f t="shared" si="105"/>
        <v>0</v>
      </c>
      <c r="BH156" s="599"/>
      <c r="BI156" s="600">
        <f t="shared" si="137"/>
        <v>0</v>
      </c>
      <c r="BJ156" s="601">
        <f t="shared" si="106"/>
        <v>0</v>
      </c>
      <c r="BK156" s="587">
        <f t="shared" si="107"/>
        <v>0</v>
      </c>
      <c r="BL156" s="602"/>
      <c r="BM156" s="590">
        <f t="shared" si="108"/>
        <v>0</v>
      </c>
      <c r="BN156" s="603"/>
      <c r="BO156" s="598">
        <f t="shared" si="138"/>
        <v>0</v>
      </c>
      <c r="BP156" s="590">
        <f t="shared" si="109"/>
        <v>0</v>
      </c>
      <c r="BQ156" s="591">
        <f t="shared" si="110"/>
        <v>0</v>
      </c>
      <c r="BR156" s="592">
        <f t="shared" si="139"/>
        <v>0</v>
      </c>
      <c r="BS156" s="604">
        <f t="shared" si="140"/>
        <v>5117328</v>
      </c>
    </row>
    <row r="157" spans="1:71" x14ac:dyDescent="0.25">
      <c r="A157" s="1031"/>
      <c r="B157" s="363">
        <v>148</v>
      </c>
      <c r="C157" s="228" t="s">
        <v>343</v>
      </c>
      <c r="D157" s="213" t="s">
        <v>344</v>
      </c>
      <c r="E157" s="213" t="s">
        <v>167</v>
      </c>
      <c r="F157" s="217" t="s">
        <v>38</v>
      </c>
      <c r="G157" s="340"/>
      <c r="H157" s="341"/>
      <c r="I157" s="342">
        <v>1</v>
      </c>
      <c r="J157" s="343">
        <f t="shared" si="141"/>
        <v>1</v>
      </c>
      <c r="K157" s="344"/>
      <c r="L157" s="342">
        <v>2</v>
      </c>
      <c r="M157" s="345">
        <f t="shared" si="125"/>
        <v>2</v>
      </c>
      <c r="N157" s="346"/>
      <c r="O157" s="347">
        <v>1</v>
      </c>
      <c r="P157" s="347">
        <f>SUM(N157:O157)</f>
        <v>1</v>
      </c>
      <c r="Q157" s="348">
        <f t="shared" si="126"/>
        <v>1</v>
      </c>
      <c r="R157" s="346">
        <v>2</v>
      </c>
      <c r="S157" s="347">
        <v>2</v>
      </c>
      <c r="T157" s="349">
        <f t="shared" si="148"/>
        <v>4</v>
      </c>
      <c r="U157" s="350">
        <f t="shared" si="127"/>
        <v>4</v>
      </c>
      <c r="V157" s="351"/>
      <c r="W157" s="352">
        <v>1</v>
      </c>
      <c r="X157" s="353">
        <f t="shared" si="128"/>
        <v>1</v>
      </c>
      <c r="Y157" s="346">
        <v>1</v>
      </c>
      <c r="Z157" s="354">
        <f>SUM(Y157:Y157)</f>
        <v>1</v>
      </c>
      <c r="AA157" s="355">
        <f t="shared" si="129"/>
        <v>1</v>
      </c>
      <c r="AB157" s="340"/>
      <c r="AC157" s="341">
        <v>1</v>
      </c>
      <c r="AD157" s="356">
        <f t="shared" si="142"/>
        <v>1</v>
      </c>
      <c r="AE157" s="344"/>
      <c r="AF157" s="356"/>
      <c r="AG157" s="353">
        <f t="shared" si="130"/>
        <v>1</v>
      </c>
      <c r="AH157" s="344"/>
      <c r="AI157" s="357">
        <v>2</v>
      </c>
      <c r="AJ157" s="345">
        <f t="shared" si="131"/>
        <v>2</v>
      </c>
      <c r="AK157" s="585">
        <f t="shared" si="132"/>
        <v>13</v>
      </c>
      <c r="AL157" s="360">
        <v>1938686</v>
      </c>
      <c r="AM157" s="361">
        <f t="shared" si="123"/>
        <v>25202918</v>
      </c>
      <c r="AN157" s="1009"/>
      <c r="AO157" s="586">
        <f t="shared" si="94"/>
        <v>0</v>
      </c>
      <c r="AP157" s="587">
        <f t="shared" si="95"/>
        <v>0</v>
      </c>
      <c r="AQ157" s="588">
        <f t="shared" si="96"/>
        <v>1938686</v>
      </c>
      <c r="AR157" s="589">
        <f t="shared" si="143"/>
        <v>1938686</v>
      </c>
      <c r="AS157" s="590">
        <f t="shared" si="97"/>
        <v>0</v>
      </c>
      <c r="AT157" s="591">
        <f t="shared" si="98"/>
        <v>3877372</v>
      </c>
      <c r="AU157" s="592">
        <f t="shared" si="133"/>
        <v>3877372</v>
      </c>
      <c r="AV157" s="586">
        <f t="shared" si="99"/>
        <v>0</v>
      </c>
      <c r="AW157" s="587">
        <f t="shared" si="100"/>
        <v>1938686</v>
      </c>
      <c r="AX157" s="593">
        <f>SUM(AV157:AW157)</f>
        <v>1938686</v>
      </c>
      <c r="AY157" s="594">
        <f t="shared" si="134"/>
        <v>1938686</v>
      </c>
      <c r="AZ157" s="586">
        <f t="shared" si="101"/>
        <v>3877372</v>
      </c>
      <c r="BA157" s="587">
        <f t="shared" si="102"/>
        <v>3877372</v>
      </c>
      <c r="BB157" s="593">
        <f t="shared" si="149"/>
        <v>7754744</v>
      </c>
      <c r="BC157" s="595">
        <f t="shared" si="135"/>
        <v>7754744</v>
      </c>
      <c r="BD157" s="596">
        <f t="shared" si="103"/>
        <v>0</v>
      </c>
      <c r="BE157" s="597">
        <f t="shared" si="104"/>
        <v>1938686</v>
      </c>
      <c r="BF157" s="598">
        <f t="shared" si="136"/>
        <v>1938686</v>
      </c>
      <c r="BG157" s="586">
        <f t="shared" si="105"/>
        <v>1938686</v>
      </c>
      <c r="BH157" s="599">
        <f>SUM(BG157:BG157)</f>
        <v>1938686</v>
      </c>
      <c r="BI157" s="600">
        <f t="shared" si="137"/>
        <v>1938686</v>
      </c>
      <c r="BJ157" s="601">
        <f t="shared" si="106"/>
        <v>0</v>
      </c>
      <c r="BK157" s="587">
        <f t="shared" si="107"/>
        <v>1938686</v>
      </c>
      <c r="BL157" s="602">
        <f t="shared" ref="BL157:BL158" si="150">SUM(BJ157:BK157)</f>
        <v>1938686</v>
      </c>
      <c r="BM157" s="590">
        <f t="shared" si="108"/>
        <v>0</v>
      </c>
      <c r="BN157" s="603"/>
      <c r="BO157" s="598">
        <f t="shared" si="138"/>
        <v>1938686</v>
      </c>
      <c r="BP157" s="590">
        <f t="shared" si="109"/>
        <v>0</v>
      </c>
      <c r="BQ157" s="591">
        <f t="shared" si="110"/>
        <v>3877372</v>
      </c>
      <c r="BR157" s="592">
        <f t="shared" si="139"/>
        <v>3877372</v>
      </c>
      <c r="BS157" s="604">
        <f t="shared" si="140"/>
        <v>25202918</v>
      </c>
    </row>
    <row r="158" spans="1:71" x14ac:dyDescent="0.25">
      <c r="A158" s="1031"/>
      <c r="B158" s="339">
        <v>149</v>
      </c>
      <c r="C158" s="228" t="s">
        <v>345</v>
      </c>
      <c r="D158" s="213" t="s">
        <v>346</v>
      </c>
      <c r="E158" s="213" t="s">
        <v>167</v>
      </c>
      <c r="F158" s="217" t="s">
        <v>38</v>
      </c>
      <c r="G158" s="340"/>
      <c r="H158" s="341"/>
      <c r="I158" s="342">
        <v>1</v>
      </c>
      <c r="J158" s="343">
        <f t="shared" si="141"/>
        <v>1</v>
      </c>
      <c r="K158" s="344"/>
      <c r="L158" s="342"/>
      <c r="M158" s="345">
        <f t="shared" si="125"/>
        <v>0</v>
      </c>
      <c r="N158" s="346"/>
      <c r="O158" s="347"/>
      <c r="P158" s="347"/>
      <c r="Q158" s="348">
        <f t="shared" si="126"/>
        <v>0</v>
      </c>
      <c r="R158" s="346"/>
      <c r="S158" s="347">
        <v>1</v>
      </c>
      <c r="T158" s="349">
        <f t="shared" si="148"/>
        <v>1</v>
      </c>
      <c r="U158" s="350">
        <f t="shared" si="127"/>
        <v>1</v>
      </c>
      <c r="V158" s="351"/>
      <c r="W158" s="352">
        <v>1</v>
      </c>
      <c r="X158" s="353">
        <f t="shared" si="128"/>
        <v>1</v>
      </c>
      <c r="Y158" s="346"/>
      <c r="Z158" s="354"/>
      <c r="AA158" s="355">
        <f t="shared" si="129"/>
        <v>0</v>
      </c>
      <c r="AB158" s="340"/>
      <c r="AC158" s="341">
        <v>1</v>
      </c>
      <c r="AD158" s="356">
        <f t="shared" si="142"/>
        <v>1</v>
      </c>
      <c r="AE158" s="344"/>
      <c r="AF158" s="356"/>
      <c r="AG158" s="353">
        <f t="shared" si="130"/>
        <v>1</v>
      </c>
      <c r="AH158" s="344"/>
      <c r="AI158" s="357"/>
      <c r="AJ158" s="345">
        <f t="shared" si="131"/>
        <v>0</v>
      </c>
      <c r="AK158" s="585">
        <f t="shared" si="132"/>
        <v>4</v>
      </c>
      <c r="AL158" s="362">
        <v>1162079</v>
      </c>
      <c r="AM158" s="361">
        <f t="shared" si="123"/>
        <v>4648316</v>
      </c>
      <c r="AN158" s="1009"/>
      <c r="AO158" s="586">
        <f t="shared" si="94"/>
        <v>0</v>
      </c>
      <c r="AP158" s="587">
        <f t="shared" si="95"/>
        <v>0</v>
      </c>
      <c r="AQ158" s="588">
        <f t="shared" si="96"/>
        <v>1162079</v>
      </c>
      <c r="AR158" s="589">
        <f t="shared" si="143"/>
        <v>1162079</v>
      </c>
      <c r="AS158" s="590">
        <f t="shared" si="97"/>
        <v>0</v>
      </c>
      <c r="AT158" s="591">
        <f t="shared" si="98"/>
        <v>0</v>
      </c>
      <c r="AU158" s="592">
        <f t="shared" si="133"/>
        <v>0</v>
      </c>
      <c r="AV158" s="586">
        <f t="shared" si="99"/>
        <v>0</v>
      </c>
      <c r="AW158" s="587">
        <f t="shared" si="100"/>
        <v>0</v>
      </c>
      <c r="AX158" s="593"/>
      <c r="AY158" s="594">
        <f t="shared" si="134"/>
        <v>0</v>
      </c>
      <c r="AZ158" s="586">
        <f t="shared" si="101"/>
        <v>0</v>
      </c>
      <c r="BA158" s="587">
        <f t="shared" si="102"/>
        <v>1162079</v>
      </c>
      <c r="BB158" s="593">
        <f t="shared" si="149"/>
        <v>1162079</v>
      </c>
      <c r="BC158" s="595">
        <f t="shared" si="135"/>
        <v>1162079</v>
      </c>
      <c r="BD158" s="596">
        <f t="shared" si="103"/>
        <v>0</v>
      </c>
      <c r="BE158" s="597">
        <f t="shared" si="104"/>
        <v>1162079</v>
      </c>
      <c r="BF158" s="598">
        <f t="shared" si="136"/>
        <v>1162079</v>
      </c>
      <c r="BG158" s="586">
        <f t="shared" si="105"/>
        <v>0</v>
      </c>
      <c r="BH158" s="599"/>
      <c r="BI158" s="600">
        <f t="shared" si="137"/>
        <v>0</v>
      </c>
      <c r="BJ158" s="601">
        <f t="shared" si="106"/>
        <v>0</v>
      </c>
      <c r="BK158" s="587">
        <f t="shared" si="107"/>
        <v>1162079</v>
      </c>
      <c r="BL158" s="602">
        <f t="shared" si="150"/>
        <v>1162079</v>
      </c>
      <c r="BM158" s="590">
        <f t="shared" si="108"/>
        <v>0</v>
      </c>
      <c r="BN158" s="603"/>
      <c r="BO158" s="598">
        <f t="shared" si="138"/>
        <v>1162079</v>
      </c>
      <c r="BP158" s="590">
        <f t="shared" si="109"/>
        <v>0</v>
      </c>
      <c r="BQ158" s="591">
        <f t="shared" si="110"/>
        <v>0</v>
      </c>
      <c r="BR158" s="592">
        <f t="shared" si="139"/>
        <v>0</v>
      </c>
      <c r="BS158" s="604">
        <f t="shared" si="140"/>
        <v>4648316</v>
      </c>
    </row>
    <row r="159" spans="1:71" x14ac:dyDescent="0.25">
      <c r="A159" s="1031"/>
      <c r="B159" s="339">
        <v>150</v>
      </c>
      <c r="C159" s="228" t="s">
        <v>347</v>
      </c>
      <c r="D159" s="213" t="s">
        <v>348</v>
      </c>
      <c r="E159" s="213" t="s">
        <v>167</v>
      </c>
      <c r="F159" s="217" t="s">
        <v>38</v>
      </c>
      <c r="G159" s="340"/>
      <c r="H159" s="341"/>
      <c r="I159" s="342">
        <v>1</v>
      </c>
      <c r="J159" s="343">
        <f t="shared" si="141"/>
        <v>1</v>
      </c>
      <c r="K159" s="344"/>
      <c r="L159" s="342">
        <v>2</v>
      </c>
      <c r="M159" s="345">
        <f t="shared" si="125"/>
        <v>2</v>
      </c>
      <c r="N159" s="346"/>
      <c r="O159" s="347">
        <v>1</v>
      </c>
      <c r="P159" s="347">
        <f>SUM(N159:O159)</f>
        <v>1</v>
      </c>
      <c r="Q159" s="348">
        <f t="shared" si="126"/>
        <v>1</v>
      </c>
      <c r="R159" s="346"/>
      <c r="S159" s="347">
        <v>1</v>
      </c>
      <c r="T159" s="349">
        <f t="shared" si="148"/>
        <v>1</v>
      </c>
      <c r="U159" s="350">
        <f t="shared" si="127"/>
        <v>1</v>
      </c>
      <c r="V159" s="351"/>
      <c r="W159" s="352"/>
      <c r="X159" s="353">
        <f t="shared" si="128"/>
        <v>0</v>
      </c>
      <c r="Y159" s="346"/>
      <c r="Z159" s="354"/>
      <c r="AA159" s="355">
        <f t="shared" si="129"/>
        <v>0</v>
      </c>
      <c r="AB159" s="340"/>
      <c r="AC159" s="341"/>
      <c r="AD159" s="356"/>
      <c r="AE159" s="344"/>
      <c r="AF159" s="356"/>
      <c r="AG159" s="353">
        <f t="shared" si="130"/>
        <v>0</v>
      </c>
      <c r="AH159" s="344"/>
      <c r="AI159" s="357"/>
      <c r="AJ159" s="345">
        <f t="shared" si="131"/>
        <v>0</v>
      </c>
      <c r="AK159" s="585">
        <f t="shared" si="132"/>
        <v>5</v>
      </c>
      <c r="AL159" s="362">
        <v>2352814</v>
      </c>
      <c r="AM159" s="361">
        <f t="shared" si="123"/>
        <v>11764070</v>
      </c>
      <c r="AN159" s="1009"/>
      <c r="AO159" s="586">
        <f t="shared" ref="AO159:AO191" si="151">AL159*G159</f>
        <v>0</v>
      </c>
      <c r="AP159" s="587">
        <f t="shared" ref="AP159:AP191" si="152">AL159*H159</f>
        <v>0</v>
      </c>
      <c r="AQ159" s="588">
        <f t="shared" ref="AQ159:AQ191" si="153">AL159*I159</f>
        <v>2352814</v>
      </c>
      <c r="AR159" s="589">
        <f t="shared" si="143"/>
        <v>2352814</v>
      </c>
      <c r="AS159" s="590">
        <f t="shared" ref="AS159:AS191" si="154">AL159*K159</f>
        <v>0</v>
      </c>
      <c r="AT159" s="591">
        <f t="shared" ref="AT159:AT191" si="155">AL159*L159</f>
        <v>4705628</v>
      </c>
      <c r="AU159" s="592">
        <f t="shared" si="133"/>
        <v>4705628</v>
      </c>
      <c r="AV159" s="586">
        <f t="shared" ref="AV159:AV191" si="156">AL159*N159</f>
        <v>0</v>
      </c>
      <c r="AW159" s="587">
        <f t="shared" ref="AW159:AW191" si="157">AL159*O159</f>
        <v>2352814</v>
      </c>
      <c r="AX159" s="593">
        <f>SUM(AV159:AW159)</f>
        <v>2352814</v>
      </c>
      <c r="AY159" s="594">
        <f t="shared" si="134"/>
        <v>2352814</v>
      </c>
      <c r="AZ159" s="586">
        <f t="shared" ref="AZ159:AZ191" si="158">AL159*R159</f>
        <v>0</v>
      </c>
      <c r="BA159" s="587">
        <f t="shared" ref="BA159:BA191" si="159">AL159*S159</f>
        <v>2352814</v>
      </c>
      <c r="BB159" s="593">
        <f t="shared" si="149"/>
        <v>2352814</v>
      </c>
      <c r="BC159" s="595">
        <f t="shared" si="135"/>
        <v>2352814</v>
      </c>
      <c r="BD159" s="596">
        <f t="shared" ref="BD159:BD191" si="160">AL159*V159</f>
        <v>0</v>
      </c>
      <c r="BE159" s="597">
        <f t="shared" ref="BE159:BE191" si="161">AL159*W159</f>
        <v>0</v>
      </c>
      <c r="BF159" s="598">
        <f t="shared" si="136"/>
        <v>0</v>
      </c>
      <c r="BG159" s="586">
        <f t="shared" ref="BG159:BG191" si="162">AL159*Y159</f>
        <v>0</v>
      </c>
      <c r="BH159" s="599"/>
      <c r="BI159" s="600">
        <f t="shared" si="137"/>
        <v>0</v>
      </c>
      <c r="BJ159" s="601">
        <f t="shared" ref="BJ159:BJ191" si="163">AL159*AB159</f>
        <v>0</v>
      </c>
      <c r="BK159" s="587">
        <f t="shared" ref="BK159:BK191" si="164">AL159*AC159</f>
        <v>0</v>
      </c>
      <c r="BL159" s="602"/>
      <c r="BM159" s="590">
        <f t="shared" ref="BM159:BM191" si="165">AL159*AE159</f>
        <v>0</v>
      </c>
      <c r="BN159" s="603"/>
      <c r="BO159" s="598">
        <f t="shared" si="138"/>
        <v>0</v>
      </c>
      <c r="BP159" s="590">
        <f t="shared" ref="BP159:BP191" si="166">AL159*AH159</f>
        <v>0</v>
      </c>
      <c r="BQ159" s="591">
        <f t="shared" ref="BQ159:BQ191" si="167">AL159*AI159</f>
        <v>0</v>
      </c>
      <c r="BR159" s="592">
        <f t="shared" si="139"/>
        <v>0</v>
      </c>
      <c r="BS159" s="604">
        <f t="shared" si="140"/>
        <v>11764070</v>
      </c>
    </row>
    <row r="160" spans="1:71" ht="24" x14ac:dyDescent="0.25">
      <c r="A160" s="1031"/>
      <c r="B160" s="363">
        <v>151</v>
      </c>
      <c r="C160" s="228" t="s">
        <v>349</v>
      </c>
      <c r="D160" s="213" t="s">
        <v>350</v>
      </c>
      <c r="E160" s="213" t="s">
        <v>167</v>
      </c>
      <c r="F160" s="217" t="s">
        <v>38</v>
      </c>
      <c r="G160" s="340"/>
      <c r="H160" s="341"/>
      <c r="I160" s="342">
        <v>1</v>
      </c>
      <c r="J160" s="343">
        <f t="shared" si="141"/>
        <v>1</v>
      </c>
      <c r="K160" s="344"/>
      <c r="L160" s="342"/>
      <c r="M160" s="345">
        <f t="shared" si="125"/>
        <v>0</v>
      </c>
      <c r="N160" s="346"/>
      <c r="O160" s="347"/>
      <c r="P160" s="347"/>
      <c r="Q160" s="348">
        <f t="shared" si="126"/>
        <v>0</v>
      </c>
      <c r="R160" s="346"/>
      <c r="S160" s="347">
        <v>1</v>
      </c>
      <c r="T160" s="349">
        <f t="shared" si="148"/>
        <v>1</v>
      </c>
      <c r="U160" s="350">
        <f t="shared" si="127"/>
        <v>1</v>
      </c>
      <c r="V160" s="351"/>
      <c r="W160" s="352"/>
      <c r="X160" s="353">
        <f t="shared" si="128"/>
        <v>0</v>
      </c>
      <c r="Y160" s="346">
        <v>1</v>
      </c>
      <c r="Z160" s="354">
        <f>SUM(Y160:Y160)</f>
        <v>1</v>
      </c>
      <c r="AA160" s="355">
        <f t="shared" si="129"/>
        <v>1</v>
      </c>
      <c r="AB160" s="340"/>
      <c r="AC160" s="341"/>
      <c r="AD160" s="356"/>
      <c r="AE160" s="344"/>
      <c r="AF160" s="356"/>
      <c r="AG160" s="353">
        <f t="shared" si="130"/>
        <v>0</v>
      </c>
      <c r="AH160" s="344"/>
      <c r="AI160" s="357">
        <v>1</v>
      </c>
      <c r="AJ160" s="345">
        <f t="shared" si="131"/>
        <v>1</v>
      </c>
      <c r="AK160" s="585">
        <f t="shared" si="132"/>
        <v>4</v>
      </c>
      <c r="AL160" s="360">
        <v>1761930</v>
      </c>
      <c r="AM160" s="361">
        <f t="shared" si="123"/>
        <v>7047720</v>
      </c>
      <c r="AN160" s="1009"/>
      <c r="AO160" s="586">
        <f t="shared" si="151"/>
        <v>0</v>
      </c>
      <c r="AP160" s="587">
        <f t="shared" si="152"/>
        <v>0</v>
      </c>
      <c r="AQ160" s="588">
        <f t="shared" si="153"/>
        <v>1761930</v>
      </c>
      <c r="AR160" s="589">
        <f t="shared" si="143"/>
        <v>1761930</v>
      </c>
      <c r="AS160" s="590">
        <f t="shared" si="154"/>
        <v>0</v>
      </c>
      <c r="AT160" s="591">
        <f t="shared" si="155"/>
        <v>0</v>
      </c>
      <c r="AU160" s="592">
        <f t="shared" si="133"/>
        <v>0</v>
      </c>
      <c r="AV160" s="586">
        <f t="shared" si="156"/>
        <v>0</v>
      </c>
      <c r="AW160" s="587">
        <f t="shared" si="157"/>
        <v>0</v>
      </c>
      <c r="AX160" s="593"/>
      <c r="AY160" s="594">
        <f t="shared" si="134"/>
        <v>0</v>
      </c>
      <c r="AZ160" s="586">
        <f t="shared" si="158"/>
        <v>0</v>
      </c>
      <c r="BA160" s="587">
        <f t="shared" si="159"/>
        <v>1761930</v>
      </c>
      <c r="BB160" s="593">
        <f t="shared" si="149"/>
        <v>1761930</v>
      </c>
      <c r="BC160" s="595">
        <f t="shared" si="135"/>
        <v>1761930</v>
      </c>
      <c r="BD160" s="596">
        <f t="shared" si="160"/>
        <v>0</v>
      </c>
      <c r="BE160" s="597">
        <f t="shared" si="161"/>
        <v>0</v>
      </c>
      <c r="BF160" s="598">
        <f t="shared" si="136"/>
        <v>0</v>
      </c>
      <c r="BG160" s="586">
        <f t="shared" si="162"/>
        <v>1761930</v>
      </c>
      <c r="BH160" s="599">
        <f>SUM(BG160:BG160)</f>
        <v>1761930</v>
      </c>
      <c r="BI160" s="600">
        <f t="shared" si="137"/>
        <v>1761930</v>
      </c>
      <c r="BJ160" s="601">
        <f t="shared" si="163"/>
        <v>0</v>
      </c>
      <c r="BK160" s="587">
        <f t="shared" si="164"/>
        <v>0</v>
      </c>
      <c r="BL160" s="602"/>
      <c r="BM160" s="590">
        <f t="shared" si="165"/>
        <v>0</v>
      </c>
      <c r="BN160" s="603"/>
      <c r="BO160" s="598">
        <f t="shared" si="138"/>
        <v>0</v>
      </c>
      <c r="BP160" s="590">
        <f t="shared" si="166"/>
        <v>0</v>
      </c>
      <c r="BQ160" s="591">
        <f t="shared" si="167"/>
        <v>1761930</v>
      </c>
      <c r="BR160" s="592">
        <f t="shared" si="139"/>
        <v>1761930</v>
      </c>
      <c r="BS160" s="604">
        <f t="shared" si="140"/>
        <v>7047720</v>
      </c>
    </row>
    <row r="161" spans="1:71" x14ac:dyDescent="0.25">
      <c r="A161" s="1031"/>
      <c r="B161" s="339">
        <v>152</v>
      </c>
      <c r="C161" s="228" t="s">
        <v>351</v>
      </c>
      <c r="D161" s="213" t="s">
        <v>352</v>
      </c>
      <c r="E161" s="213" t="s">
        <v>167</v>
      </c>
      <c r="F161" s="217" t="s">
        <v>38</v>
      </c>
      <c r="G161" s="340"/>
      <c r="H161" s="341"/>
      <c r="I161" s="342">
        <v>1</v>
      </c>
      <c r="J161" s="343">
        <f t="shared" si="141"/>
        <v>1</v>
      </c>
      <c r="K161" s="344"/>
      <c r="L161" s="342"/>
      <c r="M161" s="345">
        <f t="shared" si="125"/>
        <v>0</v>
      </c>
      <c r="N161" s="346"/>
      <c r="O161" s="347"/>
      <c r="P161" s="347"/>
      <c r="Q161" s="348">
        <f t="shared" si="126"/>
        <v>0</v>
      </c>
      <c r="R161" s="346"/>
      <c r="S161" s="347">
        <v>1</v>
      </c>
      <c r="T161" s="349">
        <f t="shared" si="148"/>
        <v>1</v>
      </c>
      <c r="U161" s="350">
        <f t="shared" si="127"/>
        <v>1</v>
      </c>
      <c r="V161" s="351"/>
      <c r="W161" s="352"/>
      <c r="X161" s="353">
        <f t="shared" si="128"/>
        <v>0</v>
      </c>
      <c r="Y161" s="346">
        <v>1</v>
      </c>
      <c r="Z161" s="354">
        <f>SUM(Y161:Y161)</f>
        <v>1</v>
      </c>
      <c r="AA161" s="355">
        <f t="shared" si="129"/>
        <v>1</v>
      </c>
      <c r="AB161" s="340"/>
      <c r="AC161" s="341"/>
      <c r="AD161" s="356"/>
      <c r="AE161" s="344"/>
      <c r="AF161" s="356"/>
      <c r="AG161" s="353">
        <f t="shared" si="130"/>
        <v>0</v>
      </c>
      <c r="AH161" s="344"/>
      <c r="AI161" s="357">
        <v>1</v>
      </c>
      <c r="AJ161" s="345">
        <f t="shared" si="131"/>
        <v>1</v>
      </c>
      <c r="AK161" s="585">
        <f t="shared" si="132"/>
        <v>4</v>
      </c>
      <c r="AL161" s="360">
        <v>969099</v>
      </c>
      <c r="AM161" s="361">
        <f t="shared" si="123"/>
        <v>3876396</v>
      </c>
      <c r="AN161" s="1009"/>
      <c r="AO161" s="586">
        <f t="shared" si="151"/>
        <v>0</v>
      </c>
      <c r="AP161" s="587">
        <f t="shared" si="152"/>
        <v>0</v>
      </c>
      <c r="AQ161" s="588">
        <f t="shared" si="153"/>
        <v>969099</v>
      </c>
      <c r="AR161" s="589">
        <f t="shared" si="143"/>
        <v>969099</v>
      </c>
      <c r="AS161" s="590">
        <f t="shared" si="154"/>
        <v>0</v>
      </c>
      <c r="AT161" s="591">
        <f t="shared" si="155"/>
        <v>0</v>
      </c>
      <c r="AU161" s="592">
        <f t="shared" si="133"/>
        <v>0</v>
      </c>
      <c r="AV161" s="586">
        <f t="shared" si="156"/>
        <v>0</v>
      </c>
      <c r="AW161" s="587">
        <f t="shared" si="157"/>
        <v>0</v>
      </c>
      <c r="AX161" s="593"/>
      <c r="AY161" s="594">
        <f t="shared" si="134"/>
        <v>0</v>
      </c>
      <c r="AZ161" s="586">
        <f t="shared" si="158"/>
        <v>0</v>
      </c>
      <c r="BA161" s="587">
        <f t="shared" si="159"/>
        <v>969099</v>
      </c>
      <c r="BB161" s="593">
        <f t="shared" si="149"/>
        <v>969099</v>
      </c>
      <c r="BC161" s="595">
        <f t="shared" si="135"/>
        <v>969099</v>
      </c>
      <c r="BD161" s="596">
        <f t="shared" si="160"/>
        <v>0</v>
      </c>
      <c r="BE161" s="597">
        <f t="shared" si="161"/>
        <v>0</v>
      </c>
      <c r="BF161" s="598">
        <f t="shared" si="136"/>
        <v>0</v>
      </c>
      <c r="BG161" s="586">
        <f t="shared" si="162"/>
        <v>969099</v>
      </c>
      <c r="BH161" s="599">
        <f>SUM(BG161:BG161)</f>
        <v>969099</v>
      </c>
      <c r="BI161" s="600">
        <f t="shared" si="137"/>
        <v>969099</v>
      </c>
      <c r="BJ161" s="601">
        <f t="shared" si="163"/>
        <v>0</v>
      </c>
      <c r="BK161" s="587">
        <f t="shared" si="164"/>
        <v>0</v>
      </c>
      <c r="BL161" s="602"/>
      <c r="BM161" s="590">
        <f t="shared" si="165"/>
        <v>0</v>
      </c>
      <c r="BN161" s="603"/>
      <c r="BO161" s="598">
        <f t="shared" si="138"/>
        <v>0</v>
      </c>
      <c r="BP161" s="590">
        <f t="shared" si="166"/>
        <v>0</v>
      </c>
      <c r="BQ161" s="591">
        <f t="shared" si="167"/>
        <v>969099</v>
      </c>
      <c r="BR161" s="592">
        <f t="shared" si="139"/>
        <v>969099</v>
      </c>
      <c r="BS161" s="604">
        <f t="shared" si="140"/>
        <v>3876396</v>
      </c>
    </row>
    <row r="162" spans="1:71" ht="24" x14ac:dyDescent="0.25">
      <c r="A162" s="1031"/>
      <c r="B162" s="339">
        <v>153</v>
      </c>
      <c r="C162" s="228" t="s">
        <v>353</v>
      </c>
      <c r="D162" s="213" t="s">
        <v>354</v>
      </c>
      <c r="E162" s="213" t="s">
        <v>167</v>
      </c>
      <c r="F162" s="217" t="s">
        <v>38</v>
      </c>
      <c r="G162" s="340"/>
      <c r="H162" s="341"/>
      <c r="I162" s="342">
        <v>1</v>
      </c>
      <c r="J162" s="343">
        <f t="shared" si="141"/>
        <v>1</v>
      </c>
      <c r="K162" s="344"/>
      <c r="L162" s="342"/>
      <c r="M162" s="345">
        <f t="shared" si="125"/>
        <v>0</v>
      </c>
      <c r="N162" s="346"/>
      <c r="O162" s="347">
        <v>1</v>
      </c>
      <c r="P162" s="347">
        <f t="shared" ref="P162:P170" si="168">SUM(N162:O162)</f>
        <v>1</v>
      </c>
      <c r="Q162" s="348">
        <f t="shared" si="126"/>
        <v>1</v>
      </c>
      <c r="R162" s="346"/>
      <c r="S162" s="347"/>
      <c r="T162" s="349"/>
      <c r="U162" s="350">
        <f t="shared" si="127"/>
        <v>0</v>
      </c>
      <c r="V162" s="351"/>
      <c r="W162" s="352"/>
      <c r="X162" s="353">
        <f t="shared" si="128"/>
        <v>0</v>
      </c>
      <c r="Y162" s="346"/>
      <c r="Z162" s="354"/>
      <c r="AA162" s="355">
        <f t="shared" si="129"/>
        <v>0</v>
      </c>
      <c r="AB162" s="340"/>
      <c r="AC162" s="341"/>
      <c r="AD162" s="356"/>
      <c r="AE162" s="344"/>
      <c r="AF162" s="356"/>
      <c r="AG162" s="353">
        <f t="shared" si="130"/>
        <v>0</v>
      </c>
      <c r="AH162" s="344"/>
      <c r="AI162" s="357"/>
      <c r="AJ162" s="345">
        <f t="shared" si="131"/>
        <v>0</v>
      </c>
      <c r="AK162" s="585">
        <f t="shared" si="132"/>
        <v>2</v>
      </c>
      <c r="AL162" s="360">
        <v>1542163</v>
      </c>
      <c r="AM162" s="361">
        <f t="shared" si="123"/>
        <v>3084326</v>
      </c>
      <c r="AN162" s="1009"/>
      <c r="AO162" s="586">
        <f t="shared" si="151"/>
        <v>0</v>
      </c>
      <c r="AP162" s="587">
        <f t="shared" si="152"/>
        <v>0</v>
      </c>
      <c r="AQ162" s="588">
        <f t="shared" si="153"/>
        <v>1542163</v>
      </c>
      <c r="AR162" s="589">
        <f t="shared" si="143"/>
        <v>1542163</v>
      </c>
      <c r="AS162" s="590">
        <f t="shared" si="154"/>
        <v>0</v>
      </c>
      <c r="AT162" s="591">
        <f t="shared" si="155"/>
        <v>0</v>
      </c>
      <c r="AU162" s="592">
        <f t="shared" si="133"/>
        <v>0</v>
      </c>
      <c r="AV162" s="586">
        <f t="shared" si="156"/>
        <v>0</v>
      </c>
      <c r="AW162" s="587">
        <f t="shared" si="157"/>
        <v>1542163</v>
      </c>
      <c r="AX162" s="593">
        <f t="shared" ref="AX162:AX170" si="169">SUM(AV162:AW162)</f>
        <v>1542163</v>
      </c>
      <c r="AY162" s="594">
        <f t="shared" si="134"/>
        <v>1542163</v>
      </c>
      <c r="AZ162" s="586">
        <f t="shared" si="158"/>
        <v>0</v>
      </c>
      <c r="BA162" s="587">
        <f t="shared" si="159"/>
        <v>0</v>
      </c>
      <c r="BB162" s="593"/>
      <c r="BC162" s="595">
        <f t="shared" si="135"/>
        <v>0</v>
      </c>
      <c r="BD162" s="596">
        <f t="shared" si="160"/>
        <v>0</v>
      </c>
      <c r="BE162" s="597">
        <f t="shared" si="161"/>
        <v>0</v>
      </c>
      <c r="BF162" s="598">
        <f t="shared" si="136"/>
        <v>0</v>
      </c>
      <c r="BG162" s="586">
        <f t="shared" si="162"/>
        <v>0</v>
      </c>
      <c r="BH162" s="599"/>
      <c r="BI162" s="600">
        <f t="shared" si="137"/>
        <v>0</v>
      </c>
      <c r="BJ162" s="601">
        <f t="shared" si="163"/>
        <v>0</v>
      </c>
      <c r="BK162" s="587">
        <f t="shared" si="164"/>
        <v>0</v>
      </c>
      <c r="BL162" s="602"/>
      <c r="BM162" s="590">
        <f t="shared" si="165"/>
        <v>0</v>
      </c>
      <c r="BN162" s="603"/>
      <c r="BO162" s="598">
        <f t="shared" si="138"/>
        <v>0</v>
      </c>
      <c r="BP162" s="590">
        <f t="shared" si="166"/>
        <v>0</v>
      </c>
      <c r="BQ162" s="591">
        <f t="shared" si="167"/>
        <v>0</v>
      </c>
      <c r="BR162" s="592">
        <f t="shared" si="139"/>
        <v>0</v>
      </c>
      <c r="BS162" s="604">
        <f t="shared" si="140"/>
        <v>3084326</v>
      </c>
    </row>
    <row r="163" spans="1:71" ht="24" x14ac:dyDescent="0.25">
      <c r="A163" s="1031"/>
      <c r="B163" s="363">
        <v>154</v>
      </c>
      <c r="C163" s="228" t="s">
        <v>355</v>
      </c>
      <c r="D163" s="213" t="s">
        <v>356</v>
      </c>
      <c r="E163" s="213" t="s">
        <v>29</v>
      </c>
      <c r="F163" s="217" t="s">
        <v>30</v>
      </c>
      <c r="G163" s="340"/>
      <c r="H163" s="341"/>
      <c r="I163" s="342">
        <v>1</v>
      </c>
      <c r="J163" s="343">
        <f t="shared" si="141"/>
        <v>1</v>
      </c>
      <c r="K163" s="344"/>
      <c r="L163" s="342"/>
      <c r="M163" s="345">
        <f t="shared" si="125"/>
        <v>0</v>
      </c>
      <c r="N163" s="346"/>
      <c r="O163" s="347">
        <v>1</v>
      </c>
      <c r="P163" s="347">
        <f t="shared" si="168"/>
        <v>1</v>
      </c>
      <c r="Q163" s="348">
        <f t="shared" si="126"/>
        <v>1</v>
      </c>
      <c r="R163" s="346"/>
      <c r="S163" s="347"/>
      <c r="T163" s="349"/>
      <c r="U163" s="350">
        <f t="shared" si="127"/>
        <v>0</v>
      </c>
      <c r="V163" s="351"/>
      <c r="W163" s="352">
        <v>1</v>
      </c>
      <c r="X163" s="353">
        <f t="shared" si="128"/>
        <v>1</v>
      </c>
      <c r="Y163" s="346"/>
      <c r="Z163" s="354"/>
      <c r="AA163" s="355">
        <f t="shared" si="129"/>
        <v>0</v>
      </c>
      <c r="AB163" s="340"/>
      <c r="AC163" s="341"/>
      <c r="AD163" s="356"/>
      <c r="AE163" s="344"/>
      <c r="AF163" s="356"/>
      <c r="AG163" s="353">
        <f t="shared" si="130"/>
        <v>0</v>
      </c>
      <c r="AH163" s="344"/>
      <c r="AI163" s="357"/>
      <c r="AJ163" s="345">
        <f t="shared" si="131"/>
        <v>0</v>
      </c>
      <c r="AK163" s="585">
        <f t="shared" si="132"/>
        <v>3</v>
      </c>
      <c r="AL163" s="360">
        <v>1051037</v>
      </c>
      <c r="AM163" s="361">
        <f t="shared" si="123"/>
        <v>3153111</v>
      </c>
      <c r="AN163" s="1009"/>
      <c r="AO163" s="586">
        <f t="shared" si="151"/>
        <v>0</v>
      </c>
      <c r="AP163" s="587">
        <f t="shared" si="152"/>
        <v>0</v>
      </c>
      <c r="AQ163" s="588">
        <f t="shared" si="153"/>
        <v>1051037</v>
      </c>
      <c r="AR163" s="589">
        <f t="shared" si="143"/>
        <v>1051037</v>
      </c>
      <c r="AS163" s="590">
        <f t="shared" si="154"/>
        <v>0</v>
      </c>
      <c r="AT163" s="591">
        <f t="shared" si="155"/>
        <v>0</v>
      </c>
      <c r="AU163" s="592">
        <f t="shared" si="133"/>
        <v>0</v>
      </c>
      <c r="AV163" s="586">
        <f t="shared" si="156"/>
        <v>0</v>
      </c>
      <c r="AW163" s="587">
        <f t="shared" si="157"/>
        <v>1051037</v>
      </c>
      <c r="AX163" s="593">
        <f t="shared" si="169"/>
        <v>1051037</v>
      </c>
      <c r="AY163" s="594">
        <f t="shared" si="134"/>
        <v>1051037</v>
      </c>
      <c r="AZ163" s="586">
        <f t="shared" si="158"/>
        <v>0</v>
      </c>
      <c r="BA163" s="587">
        <f t="shared" si="159"/>
        <v>0</v>
      </c>
      <c r="BB163" s="593"/>
      <c r="BC163" s="595">
        <f t="shared" si="135"/>
        <v>0</v>
      </c>
      <c r="BD163" s="596">
        <f t="shared" si="160"/>
        <v>0</v>
      </c>
      <c r="BE163" s="597">
        <f t="shared" si="161"/>
        <v>1051037</v>
      </c>
      <c r="BF163" s="598">
        <f t="shared" si="136"/>
        <v>1051037</v>
      </c>
      <c r="BG163" s="586">
        <f t="shared" si="162"/>
        <v>0</v>
      </c>
      <c r="BH163" s="599"/>
      <c r="BI163" s="600">
        <f t="shared" si="137"/>
        <v>0</v>
      </c>
      <c r="BJ163" s="601">
        <f t="shared" si="163"/>
        <v>0</v>
      </c>
      <c r="BK163" s="587">
        <f t="shared" si="164"/>
        <v>0</v>
      </c>
      <c r="BL163" s="602"/>
      <c r="BM163" s="590">
        <f t="shared" si="165"/>
        <v>0</v>
      </c>
      <c r="BN163" s="603"/>
      <c r="BO163" s="598">
        <f t="shared" si="138"/>
        <v>0</v>
      </c>
      <c r="BP163" s="590">
        <f t="shared" si="166"/>
        <v>0</v>
      </c>
      <c r="BQ163" s="591">
        <f t="shared" si="167"/>
        <v>0</v>
      </c>
      <c r="BR163" s="592">
        <f t="shared" si="139"/>
        <v>0</v>
      </c>
      <c r="BS163" s="604">
        <f t="shared" si="140"/>
        <v>3153111</v>
      </c>
    </row>
    <row r="164" spans="1:71" ht="36" x14ac:dyDescent="0.25">
      <c r="A164" s="1031"/>
      <c r="B164" s="339">
        <v>155</v>
      </c>
      <c r="C164" s="228" t="s">
        <v>357</v>
      </c>
      <c r="D164" s="213" t="s">
        <v>185</v>
      </c>
      <c r="E164" s="213" t="s">
        <v>325</v>
      </c>
      <c r="F164" s="217" t="s">
        <v>30</v>
      </c>
      <c r="G164" s="340"/>
      <c r="H164" s="341"/>
      <c r="I164" s="342">
        <v>2</v>
      </c>
      <c r="J164" s="343">
        <f t="shared" si="141"/>
        <v>2</v>
      </c>
      <c r="K164" s="344"/>
      <c r="L164" s="342">
        <v>2</v>
      </c>
      <c r="M164" s="345">
        <f t="shared" si="125"/>
        <v>2</v>
      </c>
      <c r="N164" s="346"/>
      <c r="O164" s="347">
        <v>2</v>
      </c>
      <c r="P164" s="347">
        <f t="shared" si="168"/>
        <v>2</v>
      </c>
      <c r="Q164" s="348">
        <f t="shared" si="126"/>
        <v>2</v>
      </c>
      <c r="R164" s="346"/>
      <c r="S164" s="347">
        <v>2</v>
      </c>
      <c r="T164" s="349">
        <f>SUM(R164:S164)</f>
        <v>2</v>
      </c>
      <c r="U164" s="350">
        <f t="shared" si="127"/>
        <v>2</v>
      </c>
      <c r="V164" s="351"/>
      <c r="W164" s="352">
        <v>1</v>
      </c>
      <c r="X164" s="353">
        <f t="shared" si="128"/>
        <v>1</v>
      </c>
      <c r="Y164" s="346">
        <v>2</v>
      </c>
      <c r="Z164" s="354">
        <f>SUM(Y164:Y164)</f>
        <v>2</v>
      </c>
      <c r="AA164" s="355">
        <f t="shared" si="129"/>
        <v>2</v>
      </c>
      <c r="AB164" s="340"/>
      <c r="AC164" s="341">
        <v>2</v>
      </c>
      <c r="AD164" s="356">
        <f t="shared" si="142"/>
        <v>2</v>
      </c>
      <c r="AE164" s="344"/>
      <c r="AF164" s="356"/>
      <c r="AG164" s="353">
        <f t="shared" si="130"/>
        <v>2</v>
      </c>
      <c r="AH164" s="344"/>
      <c r="AI164" s="357">
        <v>1</v>
      </c>
      <c r="AJ164" s="345">
        <f t="shared" si="131"/>
        <v>1</v>
      </c>
      <c r="AK164" s="585">
        <f t="shared" si="132"/>
        <v>14</v>
      </c>
      <c r="AL164" s="360">
        <v>250667</v>
      </c>
      <c r="AM164" s="361">
        <f t="shared" si="123"/>
        <v>3509338</v>
      </c>
      <c r="AN164" s="1009"/>
      <c r="AO164" s="586">
        <f t="shared" si="151"/>
        <v>0</v>
      </c>
      <c r="AP164" s="587">
        <f t="shared" si="152"/>
        <v>0</v>
      </c>
      <c r="AQ164" s="588">
        <f t="shared" si="153"/>
        <v>501334</v>
      </c>
      <c r="AR164" s="589">
        <f t="shared" si="143"/>
        <v>501334</v>
      </c>
      <c r="AS164" s="590">
        <f t="shared" si="154"/>
        <v>0</v>
      </c>
      <c r="AT164" s="591">
        <f t="shared" si="155"/>
        <v>501334</v>
      </c>
      <c r="AU164" s="592">
        <f t="shared" si="133"/>
        <v>501334</v>
      </c>
      <c r="AV164" s="586">
        <f t="shared" si="156"/>
        <v>0</v>
      </c>
      <c r="AW164" s="587">
        <f t="shared" si="157"/>
        <v>501334</v>
      </c>
      <c r="AX164" s="593">
        <f t="shared" si="169"/>
        <v>501334</v>
      </c>
      <c r="AY164" s="594">
        <f t="shared" si="134"/>
        <v>501334</v>
      </c>
      <c r="AZ164" s="586">
        <f t="shared" si="158"/>
        <v>0</v>
      </c>
      <c r="BA164" s="587">
        <f t="shared" si="159"/>
        <v>501334</v>
      </c>
      <c r="BB164" s="593">
        <f>SUM(AZ164:BA164)</f>
        <v>501334</v>
      </c>
      <c r="BC164" s="595">
        <f t="shared" si="135"/>
        <v>501334</v>
      </c>
      <c r="BD164" s="596">
        <f t="shared" si="160"/>
        <v>0</v>
      </c>
      <c r="BE164" s="597">
        <f t="shared" si="161"/>
        <v>250667</v>
      </c>
      <c r="BF164" s="598">
        <f t="shared" si="136"/>
        <v>250667</v>
      </c>
      <c r="BG164" s="586">
        <f t="shared" si="162"/>
        <v>501334</v>
      </c>
      <c r="BH164" s="599">
        <f>SUM(BG164:BG164)</f>
        <v>501334</v>
      </c>
      <c r="BI164" s="600">
        <f t="shared" si="137"/>
        <v>501334</v>
      </c>
      <c r="BJ164" s="601">
        <f t="shared" si="163"/>
        <v>0</v>
      </c>
      <c r="BK164" s="587">
        <f t="shared" si="164"/>
        <v>501334</v>
      </c>
      <c r="BL164" s="602">
        <f t="shared" ref="BL164:BL167" si="170">SUM(BJ164:BK164)</f>
        <v>501334</v>
      </c>
      <c r="BM164" s="590">
        <f t="shared" si="165"/>
        <v>0</v>
      </c>
      <c r="BN164" s="603"/>
      <c r="BO164" s="598">
        <f t="shared" si="138"/>
        <v>501334</v>
      </c>
      <c r="BP164" s="590">
        <f t="shared" si="166"/>
        <v>0</v>
      </c>
      <c r="BQ164" s="591">
        <f t="shared" si="167"/>
        <v>250667</v>
      </c>
      <c r="BR164" s="592">
        <f t="shared" si="139"/>
        <v>250667</v>
      </c>
      <c r="BS164" s="604">
        <f t="shared" si="140"/>
        <v>3509338</v>
      </c>
    </row>
    <row r="165" spans="1:71" ht="36" x14ac:dyDescent="0.25">
      <c r="A165" s="1031"/>
      <c r="B165" s="339">
        <v>156</v>
      </c>
      <c r="C165" s="228" t="s">
        <v>358</v>
      </c>
      <c r="D165" s="213" t="s">
        <v>185</v>
      </c>
      <c r="E165" s="213" t="s">
        <v>325</v>
      </c>
      <c r="F165" s="217" t="s">
        <v>30</v>
      </c>
      <c r="G165" s="340"/>
      <c r="H165" s="341"/>
      <c r="I165" s="342">
        <v>2</v>
      </c>
      <c r="J165" s="343">
        <f t="shared" si="141"/>
        <v>2</v>
      </c>
      <c r="K165" s="344"/>
      <c r="L165" s="342">
        <v>2</v>
      </c>
      <c r="M165" s="345">
        <f t="shared" si="125"/>
        <v>2</v>
      </c>
      <c r="N165" s="346"/>
      <c r="O165" s="347">
        <v>2</v>
      </c>
      <c r="P165" s="347">
        <f t="shared" si="168"/>
        <v>2</v>
      </c>
      <c r="Q165" s="348">
        <f t="shared" si="126"/>
        <v>2</v>
      </c>
      <c r="R165" s="346"/>
      <c r="S165" s="347">
        <v>3</v>
      </c>
      <c r="T165" s="349">
        <f>SUM(R165:S165)</f>
        <v>3</v>
      </c>
      <c r="U165" s="350">
        <f t="shared" si="127"/>
        <v>3</v>
      </c>
      <c r="V165" s="351"/>
      <c r="W165" s="352">
        <v>1</v>
      </c>
      <c r="X165" s="353">
        <f t="shared" si="128"/>
        <v>1</v>
      </c>
      <c r="Y165" s="346">
        <v>2</v>
      </c>
      <c r="Z165" s="354">
        <f>SUM(Y165:Y165)</f>
        <v>2</v>
      </c>
      <c r="AA165" s="355">
        <f t="shared" si="129"/>
        <v>2</v>
      </c>
      <c r="AB165" s="340"/>
      <c r="AC165" s="341">
        <v>2</v>
      </c>
      <c r="AD165" s="356">
        <f t="shared" si="142"/>
        <v>2</v>
      </c>
      <c r="AE165" s="344"/>
      <c r="AF165" s="356"/>
      <c r="AG165" s="353">
        <f t="shared" si="130"/>
        <v>2</v>
      </c>
      <c r="AH165" s="344"/>
      <c r="AI165" s="357">
        <v>1</v>
      </c>
      <c r="AJ165" s="345">
        <f t="shared" si="131"/>
        <v>1</v>
      </c>
      <c r="AK165" s="585">
        <f t="shared" si="132"/>
        <v>15</v>
      </c>
      <c r="AL165" s="360">
        <v>250667</v>
      </c>
      <c r="AM165" s="361">
        <f t="shared" si="123"/>
        <v>3760005</v>
      </c>
      <c r="AN165" s="1009"/>
      <c r="AO165" s="586">
        <f t="shared" si="151"/>
        <v>0</v>
      </c>
      <c r="AP165" s="587">
        <f t="shared" si="152"/>
        <v>0</v>
      </c>
      <c r="AQ165" s="588">
        <f t="shared" si="153"/>
        <v>501334</v>
      </c>
      <c r="AR165" s="589">
        <f t="shared" si="143"/>
        <v>501334</v>
      </c>
      <c r="AS165" s="590">
        <f t="shared" si="154"/>
        <v>0</v>
      </c>
      <c r="AT165" s="591">
        <f t="shared" si="155"/>
        <v>501334</v>
      </c>
      <c r="AU165" s="592">
        <f t="shared" si="133"/>
        <v>501334</v>
      </c>
      <c r="AV165" s="586">
        <f t="shared" si="156"/>
        <v>0</v>
      </c>
      <c r="AW165" s="587">
        <f t="shared" si="157"/>
        <v>501334</v>
      </c>
      <c r="AX165" s="593">
        <f t="shared" si="169"/>
        <v>501334</v>
      </c>
      <c r="AY165" s="594">
        <f t="shared" si="134"/>
        <v>501334</v>
      </c>
      <c r="AZ165" s="586">
        <f t="shared" si="158"/>
        <v>0</v>
      </c>
      <c r="BA165" s="587">
        <f t="shared" si="159"/>
        <v>752001</v>
      </c>
      <c r="BB165" s="593">
        <f>SUM(AZ165:BA165)</f>
        <v>752001</v>
      </c>
      <c r="BC165" s="595">
        <f t="shared" si="135"/>
        <v>752001</v>
      </c>
      <c r="BD165" s="596">
        <f t="shared" si="160"/>
        <v>0</v>
      </c>
      <c r="BE165" s="597">
        <f t="shared" si="161"/>
        <v>250667</v>
      </c>
      <c r="BF165" s="598">
        <f t="shared" si="136"/>
        <v>250667</v>
      </c>
      <c r="BG165" s="586">
        <f t="shared" si="162"/>
        <v>501334</v>
      </c>
      <c r="BH165" s="599">
        <f>SUM(BG165:BG165)</f>
        <v>501334</v>
      </c>
      <c r="BI165" s="600">
        <f t="shared" si="137"/>
        <v>501334</v>
      </c>
      <c r="BJ165" s="601">
        <f t="shared" si="163"/>
        <v>0</v>
      </c>
      <c r="BK165" s="587">
        <f t="shared" si="164"/>
        <v>501334</v>
      </c>
      <c r="BL165" s="602">
        <f t="shared" si="170"/>
        <v>501334</v>
      </c>
      <c r="BM165" s="590">
        <f t="shared" si="165"/>
        <v>0</v>
      </c>
      <c r="BN165" s="603"/>
      <c r="BO165" s="598">
        <f t="shared" si="138"/>
        <v>501334</v>
      </c>
      <c r="BP165" s="590">
        <f t="shared" si="166"/>
        <v>0</v>
      </c>
      <c r="BQ165" s="591">
        <f t="shared" si="167"/>
        <v>250667</v>
      </c>
      <c r="BR165" s="592">
        <f t="shared" si="139"/>
        <v>250667</v>
      </c>
      <c r="BS165" s="604">
        <f t="shared" si="140"/>
        <v>3760005</v>
      </c>
    </row>
    <row r="166" spans="1:71" ht="36" x14ac:dyDescent="0.25">
      <c r="A166" s="1031"/>
      <c r="B166" s="363">
        <v>157</v>
      </c>
      <c r="C166" s="228" t="s">
        <v>359</v>
      </c>
      <c r="D166" s="213" t="s">
        <v>185</v>
      </c>
      <c r="E166" s="213" t="s">
        <v>325</v>
      </c>
      <c r="F166" s="217" t="s">
        <v>30</v>
      </c>
      <c r="G166" s="340"/>
      <c r="H166" s="341"/>
      <c r="I166" s="342">
        <v>2</v>
      </c>
      <c r="J166" s="343">
        <f t="shared" si="141"/>
        <v>2</v>
      </c>
      <c r="K166" s="344"/>
      <c r="L166" s="342">
        <v>2</v>
      </c>
      <c r="M166" s="345">
        <f t="shared" si="125"/>
        <v>2</v>
      </c>
      <c r="N166" s="346"/>
      <c r="O166" s="347">
        <v>1</v>
      </c>
      <c r="P166" s="347">
        <f t="shared" si="168"/>
        <v>1</v>
      </c>
      <c r="Q166" s="348">
        <f t="shared" si="126"/>
        <v>1</v>
      </c>
      <c r="R166" s="346"/>
      <c r="S166" s="347">
        <v>3</v>
      </c>
      <c r="T166" s="349">
        <f>SUM(R166:S166)</f>
        <v>3</v>
      </c>
      <c r="U166" s="350">
        <f t="shared" si="127"/>
        <v>3</v>
      </c>
      <c r="V166" s="351"/>
      <c r="W166" s="352">
        <v>1</v>
      </c>
      <c r="X166" s="353">
        <f t="shared" si="128"/>
        <v>1</v>
      </c>
      <c r="Y166" s="346">
        <v>2</v>
      </c>
      <c r="Z166" s="354">
        <f>SUM(Y166:Y166)</f>
        <v>2</v>
      </c>
      <c r="AA166" s="355">
        <f t="shared" si="129"/>
        <v>2</v>
      </c>
      <c r="AB166" s="340"/>
      <c r="AC166" s="341">
        <v>2</v>
      </c>
      <c r="AD166" s="356">
        <f t="shared" si="142"/>
        <v>2</v>
      </c>
      <c r="AE166" s="344"/>
      <c r="AF166" s="356"/>
      <c r="AG166" s="353">
        <f t="shared" si="130"/>
        <v>2</v>
      </c>
      <c r="AH166" s="344"/>
      <c r="AI166" s="357">
        <v>1</v>
      </c>
      <c r="AJ166" s="345">
        <f t="shared" si="131"/>
        <v>1</v>
      </c>
      <c r="AK166" s="585">
        <f t="shared" si="132"/>
        <v>14</v>
      </c>
      <c r="AL166" s="360">
        <v>250667</v>
      </c>
      <c r="AM166" s="361">
        <f t="shared" si="123"/>
        <v>3509338</v>
      </c>
      <c r="AN166" s="1009"/>
      <c r="AO166" s="586">
        <f t="shared" si="151"/>
        <v>0</v>
      </c>
      <c r="AP166" s="587">
        <f t="shared" si="152"/>
        <v>0</v>
      </c>
      <c r="AQ166" s="588">
        <f t="shared" si="153"/>
        <v>501334</v>
      </c>
      <c r="AR166" s="589">
        <f t="shared" si="143"/>
        <v>501334</v>
      </c>
      <c r="AS166" s="590">
        <f t="shared" si="154"/>
        <v>0</v>
      </c>
      <c r="AT166" s="591">
        <f t="shared" si="155"/>
        <v>501334</v>
      </c>
      <c r="AU166" s="592">
        <f t="shared" si="133"/>
        <v>501334</v>
      </c>
      <c r="AV166" s="586">
        <f t="shared" si="156"/>
        <v>0</v>
      </c>
      <c r="AW166" s="587">
        <f t="shared" si="157"/>
        <v>250667</v>
      </c>
      <c r="AX166" s="593">
        <f t="shared" si="169"/>
        <v>250667</v>
      </c>
      <c r="AY166" s="594">
        <f t="shared" si="134"/>
        <v>250667</v>
      </c>
      <c r="AZ166" s="586">
        <f t="shared" si="158"/>
        <v>0</v>
      </c>
      <c r="BA166" s="587">
        <f t="shared" si="159"/>
        <v>752001</v>
      </c>
      <c r="BB166" s="593">
        <f>SUM(AZ166:BA166)</f>
        <v>752001</v>
      </c>
      <c r="BC166" s="595">
        <f t="shared" si="135"/>
        <v>752001</v>
      </c>
      <c r="BD166" s="596">
        <f t="shared" si="160"/>
        <v>0</v>
      </c>
      <c r="BE166" s="597">
        <f t="shared" si="161"/>
        <v>250667</v>
      </c>
      <c r="BF166" s="598">
        <f t="shared" si="136"/>
        <v>250667</v>
      </c>
      <c r="BG166" s="586">
        <f t="shared" si="162"/>
        <v>501334</v>
      </c>
      <c r="BH166" s="599">
        <f>SUM(BG166:BG166)</f>
        <v>501334</v>
      </c>
      <c r="BI166" s="600">
        <f t="shared" si="137"/>
        <v>501334</v>
      </c>
      <c r="BJ166" s="601">
        <f t="shared" si="163"/>
        <v>0</v>
      </c>
      <c r="BK166" s="587">
        <f t="shared" si="164"/>
        <v>501334</v>
      </c>
      <c r="BL166" s="602">
        <f t="shared" si="170"/>
        <v>501334</v>
      </c>
      <c r="BM166" s="590">
        <f t="shared" si="165"/>
        <v>0</v>
      </c>
      <c r="BN166" s="603"/>
      <c r="BO166" s="598">
        <f t="shared" si="138"/>
        <v>501334</v>
      </c>
      <c r="BP166" s="590">
        <f t="shared" si="166"/>
        <v>0</v>
      </c>
      <c r="BQ166" s="591">
        <f t="shared" si="167"/>
        <v>250667</v>
      </c>
      <c r="BR166" s="592">
        <f t="shared" si="139"/>
        <v>250667</v>
      </c>
      <c r="BS166" s="604">
        <f t="shared" si="140"/>
        <v>3509338</v>
      </c>
    </row>
    <row r="167" spans="1:71" ht="36" x14ac:dyDescent="0.25">
      <c r="A167" s="1031"/>
      <c r="B167" s="339">
        <v>158</v>
      </c>
      <c r="C167" s="228" t="s">
        <v>360</v>
      </c>
      <c r="D167" s="213" t="s">
        <v>185</v>
      </c>
      <c r="E167" s="213" t="s">
        <v>325</v>
      </c>
      <c r="F167" s="217" t="s">
        <v>30</v>
      </c>
      <c r="G167" s="340"/>
      <c r="H167" s="341"/>
      <c r="I167" s="342">
        <v>2</v>
      </c>
      <c r="J167" s="343">
        <f t="shared" si="141"/>
        <v>2</v>
      </c>
      <c r="K167" s="344"/>
      <c r="L167" s="342">
        <v>2</v>
      </c>
      <c r="M167" s="345">
        <f t="shared" si="125"/>
        <v>2</v>
      </c>
      <c r="N167" s="346"/>
      <c r="O167" s="347">
        <v>2</v>
      </c>
      <c r="P167" s="347">
        <f t="shared" si="168"/>
        <v>2</v>
      </c>
      <c r="Q167" s="348">
        <f t="shared" si="126"/>
        <v>2</v>
      </c>
      <c r="R167" s="346"/>
      <c r="S167" s="347">
        <v>3</v>
      </c>
      <c r="T167" s="349">
        <f>SUM(R167:S167)</f>
        <v>3</v>
      </c>
      <c r="U167" s="350">
        <f t="shared" si="127"/>
        <v>3</v>
      </c>
      <c r="V167" s="351"/>
      <c r="W167" s="352">
        <v>1</v>
      </c>
      <c r="X167" s="353">
        <f t="shared" si="128"/>
        <v>1</v>
      </c>
      <c r="Y167" s="346">
        <v>2</v>
      </c>
      <c r="Z167" s="354">
        <f>SUM(Y167:Y167)</f>
        <v>2</v>
      </c>
      <c r="AA167" s="355">
        <f t="shared" si="129"/>
        <v>2</v>
      </c>
      <c r="AB167" s="340"/>
      <c r="AC167" s="341">
        <v>2</v>
      </c>
      <c r="AD167" s="356">
        <f t="shared" si="142"/>
        <v>2</v>
      </c>
      <c r="AE167" s="344"/>
      <c r="AF167" s="356"/>
      <c r="AG167" s="353">
        <f t="shared" si="130"/>
        <v>2</v>
      </c>
      <c r="AH167" s="344"/>
      <c r="AI167" s="357">
        <v>1</v>
      </c>
      <c r="AJ167" s="345">
        <f t="shared" si="131"/>
        <v>1</v>
      </c>
      <c r="AK167" s="585">
        <f t="shared" si="132"/>
        <v>15</v>
      </c>
      <c r="AL167" s="360">
        <v>250667</v>
      </c>
      <c r="AM167" s="361">
        <f t="shared" si="123"/>
        <v>3760005</v>
      </c>
      <c r="AN167" s="1009"/>
      <c r="AO167" s="586">
        <f t="shared" si="151"/>
        <v>0</v>
      </c>
      <c r="AP167" s="587">
        <f t="shared" si="152"/>
        <v>0</v>
      </c>
      <c r="AQ167" s="588">
        <f t="shared" si="153"/>
        <v>501334</v>
      </c>
      <c r="AR167" s="589">
        <f t="shared" si="143"/>
        <v>501334</v>
      </c>
      <c r="AS167" s="590">
        <f t="shared" si="154"/>
        <v>0</v>
      </c>
      <c r="AT167" s="591">
        <f t="shared" si="155"/>
        <v>501334</v>
      </c>
      <c r="AU167" s="592">
        <f t="shared" si="133"/>
        <v>501334</v>
      </c>
      <c r="AV167" s="586">
        <f t="shared" si="156"/>
        <v>0</v>
      </c>
      <c r="AW167" s="587">
        <f t="shared" si="157"/>
        <v>501334</v>
      </c>
      <c r="AX167" s="593">
        <f t="shared" si="169"/>
        <v>501334</v>
      </c>
      <c r="AY167" s="594">
        <f t="shared" si="134"/>
        <v>501334</v>
      </c>
      <c r="AZ167" s="586">
        <f t="shared" si="158"/>
        <v>0</v>
      </c>
      <c r="BA167" s="587">
        <f t="shared" si="159"/>
        <v>752001</v>
      </c>
      <c r="BB167" s="593">
        <f>SUM(AZ167:BA167)</f>
        <v>752001</v>
      </c>
      <c r="BC167" s="595">
        <f t="shared" si="135"/>
        <v>752001</v>
      </c>
      <c r="BD167" s="596">
        <f t="shared" si="160"/>
        <v>0</v>
      </c>
      <c r="BE167" s="597">
        <f t="shared" si="161"/>
        <v>250667</v>
      </c>
      <c r="BF167" s="598">
        <f t="shared" si="136"/>
        <v>250667</v>
      </c>
      <c r="BG167" s="586">
        <f t="shared" si="162"/>
        <v>501334</v>
      </c>
      <c r="BH167" s="599">
        <f>SUM(BG167:BG167)</f>
        <v>501334</v>
      </c>
      <c r="BI167" s="600">
        <f t="shared" si="137"/>
        <v>501334</v>
      </c>
      <c r="BJ167" s="601">
        <f t="shared" si="163"/>
        <v>0</v>
      </c>
      <c r="BK167" s="587">
        <f t="shared" si="164"/>
        <v>501334</v>
      </c>
      <c r="BL167" s="602">
        <f t="shared" si="170"/>
        <v>501334</v>
      </c>
      <c r="BM167" s="590">
        <f t="shared" si="165"/>
        <v>0</v>
      </c>
      <c r="BN167" s="603"/>
      <c r="BO167" s="598">
        <f t="shared" si="138"/>
        <v>501334</v>
      </c>
      <c r="BP167" s="590">
        <f t="shared" si="166"/>
        <v>0</v>
      </c>
      <c r="BQ167" s="591">
        <f t="shared" si="167"/>
        <v>250667</v>
      </c>
      <c r="BR167" s="592">
        <f t="shared" si="139"/>
        <v>250667</v>
      </c>
      <c r="BS167" s="604">
        <f t="shared" si="140"/>
        <v>3760005</v>
      </c>
    </row>
    <row r="168" spans="1:71" x14ac:dyDescent="0.25">
      <c r="A168" s="1031"/>
      <c r="B168" s="339">
        <v>159</v>
      </c>
      <c r="C168" s="228" t="s">
        <v>361</v>
      </c>
      <c r="D168" s="213" t="s">
        <v>362</v>
      </c>
      <c r="E168" s="213" t="s">
        <v>37</v>
      </c>
      <c r="F168" s="217" t="s">
        <v>38</v>
      </c>
      <c r="G168" s="340"/>
      <c r="H168" s="341"/>
      <c r="I168" s="342">
        <v>1</v>
      </c>
      <c r="J168" s="343">
        <f t="shared" si="141"/>
        <v>1</v>
      </c>
      <c r="K168" s="344"/>
      <c r="L168" s="342">
        <v>1</v>
      </c>
      <c r="M168" s="345">
        <f t="shared" si="125"/>
        <v>1</v>
      </c>
      <c r="N168" s="346"/>
      <c r="O168" s="347">
        <v>1</v>
      </c>
      <c r="P168" s="347">
        <f t="shared" si="168"/>
        <v>1</v>
      </c>
      <c r="Q168" s="348">
        <f t="shared" si="126"/>
        <v>1</v>
      </c>
      <c r="R168" s="346"/>
      <c r="S168" s="347">
        <v>1</v>
      </c>
      <c r="T168" s="349">
        <f>SUM(R168:S168)</f>
        <v>1</v>
      </c>
      <c r="U168" s="350">
        <f t="shared" si="127"/>
        <v>1</v>
      </c>
      <c r="V168" s="351"/>
      <c r="W168" s="352"/>
      <c r="X168" s="353">
        <f t="shared" si="128"/>
        <v>0</v>
      </c>
      <c r="Y168" s="346">
        <v>1</v>
      </c>
      <c r="Z168" s="354">
        <f>SUM(Y168:Y168)</f>
        <v>1</v>
      </c>
      <c r="AA168" s="355">
        <f t="shared" si="129"/>
        <v>1</v>
      </c>
      <c r="AB168" s="340"/>
      <c r="AC168" s="341"/>
      <c r="AD168" s="356"/>
      <c r="AE168" s="344"/>
      <c r="AF168" s="356"/>
      <c r="AG168" s="353">
        <f t="shared" si="130"/>
        <v>0</v>
      </c>
      <c r="AH168" s="344"/>
      <c r="AI168" s="357"/>
      <c r="AJ168" s="345">
        <f t="shared" si="131"/>
        <v>0</v>
      </c>
      <c r="AK168" s="585">
        <f t="shared" si="132"/>
        <v>5</v>
      </c>
      <c r="AL168" s="360">
        <v>2428551</v>
      </c>
      <c r="AM168" s="361">
        <f t="shared" si="123"/>
        <v>12142755</v>
      </c>
      <c r="AN168" s="1009"/>
      <c r="AO168" s="586">
        <f t="shared" si="151"/>
        <v>0</v>
      </c>
      <c r="AP168" s="587">
        <f t="shared" si="152"/>
        <v>0</v>
      </c>
      <c r="AQ168" s="588">
        <f t="shared" si="153"/>
        <v>2428551</v>
      </c>
      <c r="AR168" s="589">
        <f t="shared" si="143"/>
        <v>2428551</v>
      </c>
      <c r="AS168" s="590">
        <f t="shared" si="154"/>
        <v>0</v>
      </c>
      <c r="AT168" s="591">
        <f t="shared" si="155"/>
        <v>2428551</v>
      </c>
      <c r="AU168" s="592">
        <f t="shared" si="133"/>
        <v>2428551</v>
      </c>
      <c r="AV168" s="586">
        <f t="shared" si="156"/>
        <v>0</v>
      </c>
      <c r="AW168" s="587">
        <f t="shared" si="157"/>
        <v>2428551</v>
      </c>
      <c r="AX168" s="593">
        <f t="shared" si="169"/>
        <v>2428551</v>
      </c>
      <c r="AY168" s="594">
        <f t="shared" si="134"/>
        <v>2428551</v>
      </c>
      <c r="AZ168" s="586">
        <f t="shared" si="158"/>
        <v>0</v>
      </c>
      <c r="BA168" s="587">
        <f t="shared" si="159"/>
        <v>2428551</v>
      </c>
      <c r="BB168" s="593">
        <f>SUM(AZ168:BA168)</f>
        <v>2428551</v>
      </c>
      <c r="BC168" s="595">
        <f t="shared" si="135"/>
        <v>2428551</v>
      </c>
      <c r="BD168" s="596">
        <f t="shared" si="160"/>
        <v>0</v>
      </c>
      <c r="BE168" s="597">
        <f t="shared" si="161"/>
        <v>0</v>
      </c>
      <c r="BF168" s="598">
        <f t="shared" si="136"/>
        <v>0</v>
      </c>
      <c r="BG168" s="586">
        <f t="shared" si="162"/>
        <v>2428551</v>
      </c>
      <c r="BH168" s="599">
        <f>SUM(BG168:BG168)</f>
        <v>2428551</v>
      </c>
      <c r="BI168" s="600">
        <f t="shared" si="137"/>
        <v>2428551</v>
      </c>
      <c r="BJ168" s="601">
        <f t="shared" si="163"/>
        <v>0</v>
      </c>
      <c r="BK168" s="587">
        <f t="shared" si="164"/>
        <v>0</v>
      </c>
      <c r="BL168" s="602"/>
      <c r="BM168" s="590">
        <f t="shared" si="165"/>
        <v>0</v>
      </c>
      <c r="BN168" s="603"/>
      <c r="BO168" s="598">
        <f t="shared" si="138"/>
        <v>0</v>
      </c>
      <c r="BP168" s="590">
        <f t="shared" si="166"/>
        <v>0</v>
      </c>
      <c r="BQ168" s="591">
        <f t="shared" si="167"/>
        <v>0</v>
      </c>
      <c r="BR168" s="592">
        <f t="shared" si="139"/>
        <v>0</v>
      </c>
      <c r="BS168" s="604">
        <f t="shared" si="140"/>
        <v>12142755</v>
      </c>
    </row>
    <row r="169" spans="1:71" ht="24" x14ac:dyDescent="0.25">
      <c r="A169" s="1031"/>
      <c r="B169" s="339">
        <v>160</v>
      </c>
      <c r="C169" s="228" t="s">
        <v>363</v>
      </c>
      <c r="D169" s="213" t="s">
        <v>364</v>
      </c>
      <c r="E169" s="213" t="s">
        <v>29</v>
      </c>
      <c r="F169" s="217" t="s">
        <v>30</v>
      </c>
      <c r="G169" s="340"/>
      <c r="H169" s="341"/>
      <c r="I169" s="342">
        <v>1</v>
      </c>
      <c r="J169" s="343">
        <f t="shared" si="141"/>
        <v>1</v>
      </c>
      <c r="K169" s="344"/>
      <c r="L169" s="342"/>
      <c r="M169" s="345">
        <f t="shared" si="125"/>
        <v>0</v>
      </c>
      <c r="N169" s="346"/>
      <c r="O169" s="347">
        <v>1</v>
      </c>
      <c r="P169" s="347">
        <f t="shared" si="168"/>
        <v>1</v>
      </c>
      <c r="Q169" s="348">
        <f t="shared" si="126"/>
        <v>1</v>
      </c>
      <c r="R169" s="346"/>
      <c r="S169" s="347"/>
      <c r="T169" s="349"/>
      <c r="U169" s="350">
        <f t="shared" si="127"/>
        <v>0</v>
      </c>
      <c r="V169" s="351"/>
      <c r="W169" s="352"/>
      <c r="X169" s="353">
        <f t="shared" si="128"/>
        <v>0</v>
      </c>
      <c r="Y169" s="346"/>
      <c r="Z169" s="354"/>
      <c r="AA169" s="355">
        <f t="shared" si="129"/>
        <v>0</v>
      </c>
      <c r="AB169" s="340"/>
      <c r="AC169" s="341"/>
      <c r="AD169" s="356"/>
      <c r="AE169" s="344"/>
      <c r="AF169" s="356"/>
      <c r="AG169" s="353">
        <f t="shared" si="130"/>
        <v>0</v>
      </c>
      <c r="AH169" s="344"/>
      <c r="AI169" s="357"/>
      <c r="AJ169" s="345">
        <f t="shared" si="131"/>
        <v>0</v>
      </c>
      <c r="AK169" s="585">
        <f t="shared" si="132"/>
        <v>2</v>
      </c>
      <c r="AL169" s="360">
        <v>803101</v>
      </c>
      <c r="AM169" s="361">
        <f t="shared" si="123"/>
        <v>1606202</v>
      </c>
      <c r="AN169" s="1009"/>
      <c r="AO169" s="586">
        <f t="shared" si="151"/>
        <v>0</v>
      </c>
      <c r="AP169" s="587">
        <f t="shared" si="152"/>
        <v>0</v>
      </c>
      <c r="AQ169" s="588">
        <f t="shared" si="153"/>
        <v>803101</v>
      </c>
      <c r="AR169" s="589">
        <f t="shared" si="143"/>
        <v>803101</v>
      </c>
      <c r="AS169" s="590">
        <f t="shared" si="154"/>
        <v>0</v>
      </c>
      <c r="AT169" s="591">
        <f t="shared" si="155"/>
        <v>0</v>
      </c>
      <c r="AU169" s="592">
        <f t="shared" si="133"/>
        <v>0</v>
      </c>
      <c r="AV169" s="586">
        <f t="shared" si="156"/>
        <v>0</v>
      </c>
      <c r="AW169" s="587">
        <f t="shared" si="157"/>
        <v>803101</v>
      </c>
      <c r="AX169" s="593">
        <f t="shared" si="169"/>
        <v>803101</v>
      </c>
      <c r="AY169" s="594">
        <f t="shared" si="134"/>
        <v>803101</v>
      </c>
      <c r="AZ169" s="586">
        <f t="shared" si="158"/>
        <v>0</v>
      </c>
      <c r="BA169" s="587">
        <f t="shared" si="159"/>
        <v>0</v>
      </c>
      <c r="BB169" s="593"/>
      <c r="BC169" s="595">
        <f t="shared" si="135"/>
        <v>0</v>
      </c>
      <c r="BD169" s="596">
        <f t="shared" si="160"/>
        <v>0</v>
      </c>
      <c r="BE169" s="597">
        <f t="shared" si="161"/>
        <v>0</v>
      </c>
      <c r="BF169" s="598">
        <f t="shared" si="136"/>
        <v>0</v>
      </c>
      <c r="BG169" s="586">
        <f t="shared" si="162"/>
        <v>0</v>
      </c>
      <c r="BH169" s="599"/>
      <c r="BI169" s="600">
        <f t="shared" si="137"/>
        <v>0</v>
      </c>
      <c r="BJ169" s="601">
        <f t="shared" si="163"/>
        <v>0</v>
      </c>
      <c r="BK169" s="587">
        <f t="shared" si="164"/>
        <v>0</v>
      </c>
      <c r="BL169" s="602"/>
      <c r="BM169" s="590">
        <f t="shared" si="165"/>
        <v>0</v>
      </c>
      <c r="BN169" s="603"/>
      <c r="BO169" s="598">
        <f t="shared" si="138"/>
        <v>0</v>
      </c>
      <c r="BP169" s="590">
        <f t="shared" si="166"/>
        <v>0</v>
      </c>
      <c r="BQ169" s="591">
        <f t="shared" si="167"/>
        <v>0</v>
      </c>
      <c r="BR169" s="592">
        <f t="shared" si="139"/>
        <v>0</v>
      </c>
      <c r="BS169" s="604">
        <f t="shared" si="140"/>
        <v>1606202</v>
      </c>
    </row>
    <row r="170" spans="1:71" ht="24" x14ac:dyDescent="0.25">
      <c r="A170" s="1031"/>
      <c r="B170" s="339">
        <v>161</v>
      </c>
      <c r="C170" s="228" t="s">
        <v>365</v>
      </c>
      <c r="D170" s="213" t="s">
        <v>366</v>
      </c>
      <c r="E170" s="213" t="s">
        <v>167</v>
      </c>
      <c r="F170" s="214" t="s">
        <v>38</v>
      </c>
      <c r="G170" s="340"/>
      <c r="H170" s="341"/>
      <c r="I170" s="342">
        <v>1</v>
      </c>
      <c r="J170" s="343">
        <f t="shared" si="141"/>
        <v>1</v>
      </c>
      <c r="K170" s="344"/>
      <c r="L170" s="342">
        <v>2</v>
      </c>
      <c r="M170" s="345">
        <f t="shared" si="125"/>
        <v>2</v>
      </c>
      <c r="N170" s="346"/>
      <c r="O170" s="347">
        <v>1</v>
      </c>
      <c r="P170" s="347">
        <f t="shared" si="168"/>
        <v>1</v>
      </c>
      <c r="Q170" s="348">
        <f t="shared" si="126"/>
        <v>1</v>
      </c>
      <c r="R170" s="346">
        <v>1</v>
      </c>
      <c r="S170" s="347">
        <v>1</v>
      </c>
      <c r="T170" s="349">
        <f>SUM(R170:S170)</f>
        <v>2</v>
      </c>
      <c r="U170" s="350">
        <f t="shared" si="127"/>
        <v>2</v>
      </c>
      <c r="V170" s="351"/>
      <c r="W170" s="352">
        <v>1</v>
      </c>
      <c r="X170" s="353">
        <f t="shared" si="128"/>
        <v>1</v>
      </c>
      <c r="Y170" s="346">
        <v>1</v>
      </c>
      <c r="Z170" s="354">
        <f>SUM(Y170:Y170)</f>
        <v>1</v>
      </c>
      <c r="AA170" s="355">
        <f t="shared" si="129"/>
        <v>1</v>
      </c>
      <c r="AB170" s="340"/>
      <c r="AC170" s="341"/>
      <c r="AD170" s="356"/>
      <c r="AE170" s="344"/>
      <c r="AF170" s="356"/>
      <c r="AG170" s="353">
        <f t="shared" si="130"/>
        <v>0</v>
      </c>
      <c r="AH170" s="344"/>
      <c r="AI170" s="357">
        <v>2</v>
      </c>
      <c r="AJ170" s="345">
        <f t="shared" si="131"/>
        <v>2</v>
      </c>
      <c r="AK170" s="585">
        <f t="shared" si="132"/>
        <v>10</v>
      </c>
      <c r="AL170" s="360">
        <v>1366859</v>
      </c>
      <c r="AM170" s="361">
        <f t="shared" si="123"/>
        <v>13668590</v>
      </c>
      <c r="AN170" s="1009"/>
      <c r="AO170" s="586">
        <f t="shared" si="151"/>
        <v>0</v>
      </c>
      <c r="AP170" s="587">
        <f t="shared" si="152"/>
        <v>0</v>
      </c>
      <c r="AQ170" s="588">
        <f t="shared" si="153"/>
        <v>1366859</v>
      </c>
      <c r="AR170" s="589">
        <f t="shared" si="143"/>
        <v>1366859</v>
      </c>
      <c r="AS170" s="590">
        <f t="shared" si="154"/>
        <v>0</v>
      </c>
      <c r="AT170" s="591">
        <f t="shared" si="155"/>
        <v>2733718</v>
      </c>
      <c r="AU170" s="592">
        <f t="shared" si="133"/>
        <v>2733718</v>
      </c>
      <c r="AV170" s="586">
        <f t="shared" si="156"/>
        <v>0</v>
      </c>
      <c r="AW170" s="587">
        <f t="shared" si="157"/>
        <v>1366859</v>
      </c>
      <c r="AX170" s="593">
        <f t="shared" si="169"/>
        <v>1366859</v>
      </c>
      <c r="AY170" s="594">
        <f t="shared" si="134"/>
        <v>1366859</v>
      </c>
      <c r="AZ170" s="586">
        <f t="shared" si="158"/>
        <v>1366859</v>
      </c>
      <c r="BA170" s="587">
        <f t="shared" si="159"/>
        <v>1366859</v>
      </c>
      <c r="BB170" s="593">
        <f>SUM(AZ170:BA170)</f>
        <v>2733718</v>
      </c>
      <c r="BC170" s="595">
        <f t="shared" si="135"/>
        <v>2733718</v>
      </c>
      <c r="BD170" s="596">
        <f t="shared" si="160"/>
        <v>0</v>
      </c>
      <c r="BE170" s="597">
        <f t="shared" si="161"/>
        <v>1366859</v>
      </c>
      <c r="BF170" s="598">
        <f t="shared" si="136"/>
        <v>1366859</v>
      </c>
      <c r="BG170" s="586">
        <f t="shared" si="162"/>
        <v>1366859</v>
      </c>
      <c r="BH170" s="599">
        <f>SUM(BG170:BG170)</f>
        <v>1366859</v>
      </c>
      <c r="BI170" s="600">
        <f t="shared" si="137"/>
        <v>1366859</v>
      </c>
      <c r="BJ170" s="601">
        <f t="shared" si="163"/>
        <v>0</v>
      </c>
      <c r="BK170" s="587">
        <f t="shared" si="164"/>
        <v>0</v>
      </c>
      <c r="BL170" s="602"/>
      <c r="BM170" s="590">
        <f t="shared" si="165"/>
        <v>0</v>
      </c>
      <c r="BN170" s="603"/>
      <c r="BO170" s="598">
        <f t="shared" si="138"/>
        <v>0</v>
      </c>
      <c r="BP170" s="590">
        <f t="shared" si="166"/>
        <v>0</v>
      </c>
      <c r="BQ170" s="591">
        <f t="shared" si="167"/>
        <v>2733718</v>
      </c>
      <c r="BR170" s="592">
        <f t="shared" si="139"/>
        <v>2733718</v>
      </c>
      <c r="BS170" s="604">
        <f t="shared" si="140"/>
        <v>13668590</v>
      </c>
    </row>
    <row r="171" spans="1:71" x14ac:dyDescent="0.25">
      <c r="A171" s="1031"/>
      <c r="B171" s="339">
        <v>162</v>
      </c>
      <c r="C171" s="228" t="s">
        <v>367</v>
      </c>
      <c r="D171" s="213" t="s">
        <v>368</v>
      </c>
      <c r="E171" s="213" t="s">
        <v>167</v>
      </c>
      <c r="F171" s="214" t="s">
        <v>38</v>
      </c>
      <c r="G171" s="340"/>
      <c r="H171" s="341"/>
      <c r="I171" s="342">
        <v>1</v>
      </c>
      <c r="J171" s="343">
        <f t="shared" si="141"/>
        <v>1</v>
      </c>
      <c r="K171" s="344"/>
      <c r="L171" s="342"/>
      <c r="M171" s="345">
        <f t="shared" si="125"/>
        <v>0</v>
      </c>
      <c r="N171" s="346"/>
      <c r="O171" s="347"/>
      <c r="P171" s="347"/>
      <c r="Q171" s="348">
        <f t="shared" si="126"/>
        <v>0</v>
      </c>
      <c r="R171" s="346"/>
      <c r="S171" s="347">
        <v>1</v>
      </c>
      <c r="T171" s="349">
        <f>SUM(R171:S171)</f>
        <v>1</v>
      </c>
      <c r="U171" s="350">
        <f t="shared" si="127"/>
        <v>1</v>
      </c>
      <c r="V171" s="351"/>
      <c r="W171" s="352"/>
      <c r="X171" s="353">
        <f t="shared" si="128"/>
        <v>0</v>
      </c>
      <c r="Y171" s="346"/>
      <c r="Z171" s="354"/>
      <c r="AA171" s="355">
        <f t="shared" si="129"/>
        <v>0</v>
      </c>
      <c r="AB171" s="340"/>
      <c r="AC171" s="341"/>
      <c r="AD171" s="356"/>
      <c r="AE171" s="344"/>
      <c r="AF171" s="356"/>
      <c r="AG171" s="353">
        <f t="shared" si="130"/>
        <v>0</v>
      </c>
      <c r="AH171" s="344"/>
      <c r="AI171" s="357"/>
      <c r="AJ171" s="345">
        <f t="shared" si="131"/>
        <v>0</v>
      </c>
      <c r="AK171" s="585">
        <f t="shared" si="132"/>
        <v>2</v>
      </c>
      <c r="AL171" s="360">
        <v>1366859</v>
      </c>
      <c r="AM171" s="361">
        <f t="shared" si="123"/>
        <v>2733718</v>
      </c>
      <c r="AN171" s="1009"/>
      <c r="AO171" s="586">
        <f t="shared" si="151"/>
        <v>0</v>
      </c>
      <c r="AP171" s="587">
        <f t="shared" si="152"/>
        <v>0</v>
      </c>
      <c r="AQ171" s="588">
        <f t="shared" si="153"/>
        <v>1366859</v>
      </c>
      <c r="AR171" s="589">
        <f t="shared" si="143"/>
        <v>1366859</v>
      </c>
      <c r="AS171" s="590">
        <f t="shared" si="154"/>
        <v>0</v>
      </c>
      <c r="AT171" s="591">
        <f t="shared" si="155"/>
        <v>0</v>
      </c>
      <c r="AU171" s="592">
        <f t="shared" si="133"/>
        <v>0</v>
      </c>
      <c r="AV171" s="586">
        <f t="shared" si="156"/>
        <v>0</v>
      </c>
      <c r="AW171" s="587">
        <f t="shared" si="157"/>
        <v>0</v>
      </c>
      <c r="AX171" s="593"/>
      <c r="AY171" s="594">
        <f t="shared" si="134"/>
        <v>0</v>
      </c>
      <c r="AZ171" s="586">
        <f t="shared" si="158"/>
        <v>0</v>
      </c>
      <c r="BA171" s="587">
        <f t="shared" si="159"/>
        <v>1366859</v>
      </c>
      <c r="BB171" s="593">
        <f>SUM(AZ171:BA171)</f>
        <v>1366859</v>
      </c>
      <c r="BC171" s="595">
        <f t="shared" si="135"/>
        <v>1366859</v>
      </c>
      <c r="BD171" s="596">
        <f t="shared" si="160"/>
        <v>0</v>
      </c>
      <c r="BE171" s="597">
        <f t="shared" si="161"/>
        <v>0</v>
      </c>
      <c r="BF171" s="598">
        <f t="shared" si="136"/>
        <v>0</v>
      </c>
      <c r="BG171" s="586">
        <f t="shared" si="162"/>
        <v>0</v>
      </c>
      <c r="BH171" s="599"/>
      <c r="BI171" s="600">
        <f t="shared" si="137"/>
        <v>0</v>
      </c>
      <c r="BJ171" s="601">
        <f t="shared" si="163"/>
        <v>0</v>
      </c>
      <c r="BK171" s="587">
        <f t="shared" si="164"/>
        <v>0</v>
      </c>
      <c r="BL171" s="602"/>
      <c r="BM171" s="590">
        <f t="shared" si="165"/>
        <v>0</v>
      </c>
      <c r="BN171" s="603"/>
      <c r="BO171" s="598">
        <f t="shared" si="138"/>
        <v>0</v>
      </c>
      <c r="BP171" s="590">
        <f t="shared" si="166"/>
        <v>0</v>
      </c>
      <c r="BQ171" s="591">
        <f t="shared" si="167"/>
        <v>0</v>
      </c>
      <c r="BR171" s="592">
        <f t="shared" si="139"/>
        <v>0</v>
      </c>
      <c r="BS171" s="604">
        <f t="shared" si="140"/>
        <v>2733718</v>
      </c>
    </row>
    <row r="172" spans="1:71" x14ac:dyDescent="0.25">
      <c r="A172" s="1031"/>
      <c r="B172" s="363">
        <v>163</v>
      </c>
      <c r="C172" s="228" t="s">
        <v>369</v>
      </c>
      <c r="D172" s="213" t="s">
        <v>370</v>
      </c>
      <c r="E172" s="213" t="s">
        <v>167</v>
      </c>
      <c r="F172" s="214" t="s">
        <v>38</v>
      </c>
      <c r="G172" s="340"/>
      <c r="H172" s="341"/>
      <c r="I172" s="342">
        <v>1</v>
      </c>
      <c r="J172" s="343">
        <f t="shared" si="141"/>
        <v>1</v>
      </c>
      <c r="K172" s="344"/>
      <c r="L172" s="342"/>
      <c r="M172" s="345">
        <f t="shared" si="125"/>
        <v>0</v>
      </c>
      <c r="N172" s="346"/>
      <c r="O172" s="347"/>
      <c r="P172" s="347"/>
      <c r="Q172" s="348">
        <f t="shared" si="126"/>
        <v>0</v>
      </c>
      <c r="R172" s="346"/>
      <c r="S172" s="347"/>
      <c r="T172" s="349"/>
      <c r="U172" s="350">
        <f t="shared" si="127"/>
        <v>0</v>
      </c>
      <c r="V172" s="351"/>
      <c r="W172" s="352"/>
      <c r="X172" s="353">
        <f t="shared" si="128"/>
        <v>0</v>
      </c>
      <c r="Y172" s="346"/>
      <c r="Z172" s="354"/>
      <c r="AA172" s="355">
        <f t="shared" si="129"/>
        <v>0</v>
      </c>
      <c r="AB172" s="340"/>
      <c r="AC172" s="341"/>
      <c r="AD172" s="356"/>
      <c r="AE172" s="344"/>
      <c r="AF172" s="356"/>
      <c r="AG172" s="353">
        <f t="shared" si="130"/>
        <v>0</v>
      </c>
      <c r="AH172" s="344"/>
      <c r="AI172" s="357"/>
      <c r="AJ172" s="345">
        <f t="shared" si="131"/>
        <v>0</v>
      </c>
      <c r="AK172" s="585">
        <f t="shared" si="132"/>
        <v>1</v>
      </c>
      <c r="AL172" s="360">
        <v>1545373</v>
      </c>
      <c r="AM172" s="361">
        <f t="shared" si="123"/>
        <v>1545373</v>
      </c>
      <c r="AN172" s="1009"/>
      <c r="AO172" s="586">
        <f t="shared" si="151"/>
        <v>0</v>
      </c>
      <c r="AP172" s="587">
        <f t="shared" si="152"/>
        <v>0</v>
      </c>
      <c r="AQ172" s="588">
        <f t="shared" si="153"/>
        <v>1545373</v>
      </c>
      <c r="AR172" s="589">
        <f t="shared" si="143"/>
        <v>1545373</v>
      </c>
      <c r="AS172" s="590">
        <f t="shared" si="154"/>
        <v>0</v>
      </c>
      <c r="AT172" s="591">
        <f t="shared" si="155"/>
        <v>0</v>
      </c>
      <c r="AU172" s="592">
        <f t="shared" si="133"/>
        <v>0</v>
      </c>
      <c r="AV172" s="586">
        <f t="shared" si="156"/>
        <v>0</v>
      </c>
      <c r="AW172" s="587">
        <f t="shared" si="157"/>
        <v>0</v>
      </c>
      <c r="AX172" s="593"/>
      <c r="AY172" s="594">
        <f t="shared" si="134"/>
        <v>0</v>
      </c>
      <c r="AZ172" s="586">
        <f t="shared" si="158"/>
        <v>0</v>
      </c>
      <c r="BA172" s="587">
        <f t="shared" si="159"/>
        <v>0</v>
      </c>
      <c r="BB172" s="593"/>
      <c r="BC172" s="595">
        <f t="shared" si="135"/>
        <v>0</v>
      </c>
      <c r="BD172" s="596">
        <f t="shared" si="160"/>
        <v>0</v>
      </c>
      <c r="BE172" s="597">
        <f t="shared" si="161"/>
        <v>0</v>
      </c>
      <c r="BF172" s="598">
        <f t="shared" si="136"/>
        <v>0</v>
      </c>
      <c r="BG172" s="586">
        <f t="shared" si="162"/>
        <v>0</v>
      </c>
      <c r="BH172" s="599"/>
      <c r="BI172" s="600">
        <f t="shared" si="137"/>
        <v>0</v>
      </c>
      <c r="BJ172" s="601">
        <f t="shared" si="163"/>
        <v>0</v>
      </c>
      <c r="BK172" s="587">
        <f t="shared" si="164"/>
        <v>0</v>
      </c>
      <c r="BL172" s="602"/>
      <c r="BM172" s="590">
        <f t="shared" si="165"/>
        <v>0</v>
      </c>
      <c r="BN172" s="603"/>
      <c r="BO172" s="598">
        <f t="shared" si="138"/>
        <v>0</v>
      </c>
      <c r="BP172" s="590">
        <f t="shared" si="166"/>
        <v>0</v>
      </c>
      <c r="BQ172" s="591">
        <f t="shared" si="167"/>
        <v>0</v>
      </c>
      <c r="BR172" s="592">
        <f t="shared" si="139"/>
        <v>0</v>
      </c>
      <c r="BS172" s="604">
        <f t="shared" si="140"/>
        <v>1545373</v>
      </c>
    </row>
    <row r="173" spans="1:71" x14ac:dyDescent="0.25">
      <c r="A173" s="1031"/>
      <c r="B173" s="339">
        <v>164</v>
      </c>
      <c r="C173" s="228" t="s">
        <v>371</v>
      </c>
      <c r="D173" s="213" t="s">
        <v>372</v>
      </c>
      <c r="E173" s="213" t="s">
        <v>167</v>
      </c>
      <c r="F173" s="214" t="s">
        <v>38</v>
      </c>
      <c r="G173" s="340"/>
      <c r="H173" s="341"/>
      <c r="I173" s="342">
        <v>1</v>
      </c>
      <c r="J173" s="343">
        <f t="shared" si="141"/>
        <v>1</v>
      </c>
      <c r="K173" s="344"/>
      <c r="L173" s="342">
        <v>2</v>
      </c>
      <c r="M173" s="345">
        <f t="shared" si="125"/>
        <v>2</v>
      </c>
      <c r="N173" s="346"/>
      <c r="O173" s="347">
        <v>1</v>
      </c>
      <c r="P173" s="347">
        <f>SUM(N173:O173)</f>
        <v>1</v>
      </c>
      <c r="Q173" s="348">
        <f t="shared" si="126"/>
        <v>1</v>
      </c>
      <c r="R173" s="346"/>
      <c r="S173" s="347"/>
      <c r="T173" s="349"/>
      <c r="U173" s="350">
        <f t="shared" si="127"/>
        <v>0</v>
      </c>
      <c r="V173" s="351"/>
      <c r="W173" s="352"/>
      <c r="X173" s="353">
        <f t="shared" si="128"/>
        <v>0</v>
      </c>
      <c r="Y173" s="346"/>
      <c r="Z173" s="354"/>
      <c r="AA173" s="355">
        <f t="shared" si="129"/>
        <v>0</v>
      </c>
      <c r="AB173" s="340"/>
      <c r="AC173" s="341"/>
      <c r="AD173" s="356"/>
      <c r="AE173" s="344"/>
      <c r="AF173" s="356"/>
      <c r="AG173" s="353">
        <f t="shared" si="130"/>
        <v>0</v>
      </c>
      <c r="AH173" s="344"/>
      <c r="AI173" s="357"/>
      <c r="AJ173" s="345">
        <f t="shared" si="131"/>
        <v>0</v>
      </c>
      <c r="AK173" s="585">
        <f t="shared" si="132"/>
        <v>4</v>
      </c>
      <c r="AL173" s="362">
        <v>1152494</v>
      </c>
      <c r="AM173" s="361">
        <f t="shared" si="123"/>
        <v>4609976</v>
      </c>
      <c r="AN173" s="1009"/>
      <c r="AO173" s="586">
        <f t="shared" si="151"/>
        <v>0</v>
      </c>
      <c r="AP173" s="587">
        <f t="shared" si="152"/>
        <v>0</v>
      </c>
      <c r="AQ173" s="588">
        <f t="shared" si="153"/>
        <v>1152494</v>
      </c>
      <c r="AR173" s="589">
        <f t="shared" si="143"/>
        <v>1152494</v>
      </c>
      <c r="AS173" s="590">
        <f t="shared" si="154"/>
        <v>0</v>
      </c>
      <c r="AT173" s="591">
        <f t="shared" si="155"/>
        <v>2304988</v>
      </c>
      <c r="AU173" s="592">
        <f t="shared" si="133"/>
        <v>2304988</v>
      </c>
      <c r="AV173" s="586">
        <f t="shared" si="156"/>
        <v>0</v>
      </c>
      <c r="AW173" s="587">
        <f t="shared" si="157"/>
        <v>1152494</v>
      </c>
      <c r="AX173" s="593">
        <f>SUM(AV173:AW173)</f>
        <v>1152494</v>
      </c>
      <c r="AY173" s="594">
        <f t="shared" si="134"/>
        <v>1152494</v>
      </c>
      <c r="AZ173" s="586">
        <f t="shared" si="158"/>
        <v>0</v>
      </c>
      <c r="BA173" s="587">
        <f t="shared" si="159"/>
        <v>0</v>
      </c>
      <c r="BB173" s="593"/>
      <c r="BC173" s="595">
        <f t="shared" si="135"/>
        <v>0</v>
      </c>
      <c r="BD173" s="596">
        <f t="shared" si="160"/>
        <v>0</v>
      </c>
      <c r="BE173" s="597">
        <f t="shared" si="161"/>
        <v>0</v>
      </c>
      <c r="BF173" s="598">
        <f t="shared" si="136"/>
        <v>0</v>
      </c>
      <c r="BG173" s="586">
        <f t="shared" si="162"/>
        <v>0</v>
      </c>
      <c r="BH173" s="599"/>
      <c r="BI173" s="600">
        <f t="shared" si="137"/>
        <v>0</v>
      </c>
      <c r="BJ173" s="601">
        <f t="shared" si="163"/>
        <v>0</v>
      </c>
      <c r="BK173" s="587">
        <f t="shared" si="164"/>
        <v>0</v>
      </c>
      <c r="BL173" s="602"/>
      <c r="BM173" s="590">
        <f t="shared" si="165"/>
        <v>0</v>
      </c>
      <c r="BN173" s="603"/>
      <c r="BO173" s="598">
        <f t="shared" si="138"/>
        <v>0</v>
      </c>
      <c r="BP173" s="590">
        <f t="shared" si="166"/>
        <v>0</v>
      </c>
      <c r="BQ173" s="591">
        <f t="shared" si="167"/>
        <v>0</v>
      </c>
      <c r="BR173" s="592">
        <f t="shared" si="139"/>
        <v>0</v>
      </c>
      <c r="BS173" s="604">
        <f t="shared" si="140"/>
        <v>4609976</v>
      </c>
    </row>
    <row r="174" spans="1:71" x14ac:dyDescent="0.25">
      <c r="A174" s="1031"/>
      <c r="B174" s="339">
        <v>165</v>
      </c>
      <c r="C174" s="228" t="s">
        <v>373</v>
      </c>
      <c r="D174" s="213" t="s">
        <v>374</v>
      </c>
      <c r="E174" s="213" t="s">
        <v>167</v>
      </c>
      <c r="F174" s="214" t="s">
        <v>38</v>
      </c>
      <c r="G174" s="340"/>
      <c r="H174" s="341"/>
      <c r="I174" s="342">
        <v>1</v>
      </c>
      <c r="J174" s="343">
        <f t="shared" si="141"/>
        <v>1</v>
      </c>
      <c r="K174" s="344"/>
      <c r="L174" s="342"/>
      <c r="M174" s="345">
        <f t="shared" si="125"/>
        <v>0</v>
      </c>
      <c r="N174" s="346"/>
      <c r="O174" s="347"/>
      <c r="P174" s="347"/>
      <c r="Q174" s="348">
        <f t="shared" si="126"/>
        <v>0</v>
      </c>
      <c r="R174" s="346"/>
      <c r="S174" s="347"/>
      <c r="T174" s="349"/>
      <c r="U174" s="350">
        <f t="shared" si="127"/>
        <v>0</v>
      </c>
      <c r="V174" s="351"/>
      <c r="W174" s="352"/>
      <c r="X174" s="353">
        <f t="shared" si="128"/>
        <v>0</v>
      </c>
      <c r="Y174" s="346"/>
      <c r="Z174" s="354"/>
      <c r="AA174" s="355">
        <f t="shared" si="129"/>
        <v>0</v>
      </c>
      <c r="AB174" s="340"/>
      <c r="AC174" s="341"/>
      <c r="AD174" s="356"/>
      <c r="AE174" s="344"/>
      <c r="AF174" s="356"/>
      <c r="AG174" s="353">
        <f t="shared" si="130"/>
        <v>0</v>
      </c>
      <c r="AH174" s="344"/>
      <c r="AI174" s="357">
        <v>2</v>
      </c>
      <c r="AJ174" s="345">
        <f t="shared" si="131"/>
        <v>2</v>
      </c>
      <c r="AK174" s="585">
        <f t="shared" si="132"/>
        <v>3</v>
      </c>
      <c r="AL174" s="360">
        <v>869061</v>
      </c>
      <c r="AM174" s="361">
        <f t="shared" si="123"/>
        <v>2607183</v>
      </c>
      <c r="AN174" s="1009"/>
      <c r="AO174" s="586">
        <f t="shared" si="151"/>
        <v>0</v>
      </c>
      <c r="AP174" s="587">
        <f t="shared" si="152"/>
        <v>0</v>
      </c>
      <c r="AQ174" s="588">
        <f t="shared" si="153"/>
        <v>869061</v>
      </c>
      <c r="AR174" s="589">
        <f t="shared" si="143"/>
        <v>869061</v>
      </c>
      <c r="AS174" s="590">
        <f t="shared" si="154"/>
        <v>0</v>
      </c>
      <c r="AT174" s="591">
        <f t="shared" si="155"/>
        <v>0</v>
      </c>
      <c r="AU174" s="592">
        <f t="shared" si="133"/>
        <v>0</v>
      </c>
      <c r="AV174" s="586">
        <f t="shared" si="156"/>
        <v>0</v>
      </c>
      <c r="AW174" s="587">
        <f t="shared" si="157"/>
        <v>0</v>
      </c>
      <c r="AX174" s="593"/>
      <c r="AY174" s="594">
        <f t="shared" si="134"/>
        <v>0</v>
      </c>
      <c r="AZ174" s="586">
        <f t="shared" si="158"/>
        <v>0</v>
      </c>
      <c r="BA174" s="587">
        <f t="shared" si="159"/>
        <v>0</v>
      </c>
      <c r="BB174" s="593"/>
      <c r="BC174" s="595">
        <f t="shared" si="135"/>
        <v>0</v>
      </c>
      <c r="BD174" s="596">
        <f t="shared" si="160"/>
        <v>0</v>
      </c>
      <c r="BE174" s="597">
        <f t="shared" si="161"/>
        <v>0</v>
      </c>
      <c r="BF174" s="598">
        <f t="shared" si="136"/>
        <v>0</v>
      </c>
      <c r="BG174" s="586">
        <f t="shared" si="162"/>
        <v>0</v>
      </c>
      <c r="BH174" s="599"/>
      <c r="BI174" s="600">
        <f t="shared" si="137"/>
        <v>0</v>
      </c>
      <c r="BJ174" s="601">
        <f t="shared" si="163"/>
        <v>0</v>
      </c>
      <c r="BK174" s="587">
        <f t="shared" si="164"/>
        <v>0</v>
      </c>
      <c r="BL174" s="602"/>
      <c r="BM174" s="590">
        <f t="shared" si="165"/>
        <v>0</v>
      </c>
      <c r="BN174" s="603"/>
      <c r="BO174" s="598">
        <f t="shared" si="138"/>
        <v>0</v>
      </c>
      <c r="BP174" s="590">
        <f t="shared" si="166"/>
        <v>0</v>
      </c>
      <c r="BQ174" s="591">
        <f t="shared" si="167"/>
        <v>1738122</v>
      </c>
      <c r="BR174" s="592">
        <f t="shared" si="139"/>
        <v>1738122</v>
      </c>
      <c r="BS174" s="604">
        <f t="shared" si="140"/>
        <v>2607183</v>
      </c>
    </row>
    <row r="175" spans="1:71" x14ac:dyDescent="0.25">
      <c r="A175" s="1031"/>
      <c r="B175" s="363">
        <v>166</v>
      </c>
      <c r="C175" s="228" t="s">
        <v>375</v>
      </c>
      <c r="D175" s="213" t="s">
        <v>376</v>
      </c>
      <c r="E175" s="213" t="s">
        <v>167</v>
      </c>
      <c r="F175" s="214" t="s">
        <v>38</v>
      </c>
      <c r="G175" s="340"/>
      <c r="H175" s="341"/>
      <c r="I175" s="342">
        <v>1</v>
      </c>
      <c r="J175" s="343">
        <f t="shared" si="141"/>
        <v>1</v>
      </c>
      <c r="K175" s="344"/>
      <c r="L175" s="342"/>
      <c r="M175" s="345">
        <f t="shared" si="125"/>
        <v>0</v>
      </c>
      <c r="N175" s="346"/>
      <c r="O175" s="347">
        <v>1</v>
      </c>
      <c r="P175" s="347">
        <f>SUM(N175:O175)</f>
        <v>1</v>
      </c>
      <c r="Q175" s="348">
        <f t="shared" si="126"/>
        <v>1</v>
      </c>
      <c r="R175" s="346"/>
      <c r="S175" s="347"/>
      <c r="T175" s="349"/>
      <c r="U175" s="350">
        <f t="shared" si="127"/>
        <v>0</v>
      </c>
      <c r="V175" s="351"/>
      <c r="W175" s="352"/>
      <c r="X175" s="353">
        <f t="shared" si="128"/>
        <v>0</v>
      </c>
      <c r="Y175" s="346"/>
      <c r="Z175" s="354"/>
      <c r="AA175" s="355">
        <f t="shared" si="129"/>
        <v>0</v>
      </c>
      <c r="AB175" s="340"/>
      <c r="AC175" s="341"/>
      <c r="AD175" s="356"/>
      <c r="AE175" s="344"/>
      <c r="AF175" s="356"/>
      <c r="AG175" s="353">
        <f t="shared" si="130"/>
        <v>0</v>
      </c>
      <c r="AH175" s="344"/>
      <c r="AI175" s="357"/>
      <c r="AJ175" s="345">
        <f t="shared" si="131"/>
        <v>0</v>
      </c>
      <c r="AK175" s="585">
        <f t="shared" si="132"/>
        <v>2</v>
      </c>
      <c r="AL175" s="360">
        <v>1412938</v>
      </c>
      <c r="AM175" s="361">
        <f t="shared" si="123"/>
        <v>2825876</v>
      </c>
      <c r="AN175" s="1009"/>
      <c r="AO175" s="586">
        <f t="shared" si="151"/>
        <v>0</v>
      </c>
      <c r="AP175" s="587">
        <f t="shared" si="152"/>
        <v>0</v>
      </c>
      <c r="AQ175" s="588">
        <f t="shared" si="153"/>
        <v>1412938</v>
      </c>
      <c r="AR175" s="589">
        <f t="shared" si="143"/>
        <v>1412938</v>
      </c>
      <c r="AS175" s="590">
        <f t="shared" si="154"/>
        <v>0</v>
      </c>
      <c r="AT175" s="591">
        <f t="shared" si="155"/>
        <v>0</v>
      </c>
      <c r="AU175" s="592">
        <f t="shared" si="133"/>
        <v>0</v>
      </c>
      <c r="AV175" s="586">
        <f t="shared" si="156"/>
        <v>0</v>
      </c>
      <c r="AW175" s="587">
        <f t="shared" si="157"/>
        <v>1412938</v>
      </c>
      <c r="AX175" s="593">
        <f>SUM(AV175:AW175)</f>
        <v>1412938</v>
      </c>
      <c r="AY175" s="594">
        <f t="shared" si="134"/>
        <v>1412938</v>
      </c>
      <c r="AZ175" s="586">
        <f t="shared" si="158"/>
        <v>0</v>
      </c>
      <c r="BA175" s="587">
        <f t="shared" si="159"/>
        <v>0</v>
      </c>
      <c r="BB175" s="593"/>
      <c r="BC175" s="595">
        <f t="shared" si="135"/>
        <v>0</v>
      </c>
      <c r="BD175" s="596">
        <f t="shared" si="160"/>
        <v>0</v>
      </c>
      <c r="BE175" s="597">
        <f t="shared" si="161"/>
        <v>0</v>
      </c>
      <c r="BF175" s="598">
        <f t="shared" si="136"/>
        <v>0</v>
      </c>
      <c r="BG175" s="586">
        <f t="shared" si="162"/>
        <v>0</v>
      </c>
      <c r="BH175" s="599"/>
      <c r="BI175" s="600">
        <f t="shared" si="137"/>
        <v>0</v>
      </c>
      <c r="BJ175" s="601">
        <f t="shared" si="163"/>
        <v>0</v>
      </c>
      <c r="BK175" s="587">
        <f t="shared" si="164"/>
        <v>0</v>
      </c>
      <c r="BL175" s="602"/>
      <c r="BM175" s="590">
        <f t="shared" si="165"/>
        <v>0</v>
      </c>
      <c r="BN175" s="603"/>
      <c r="BO175" s="598">
        <f t="shared" si="138"/>
        <v>0</v>
      </c>
      <c r="BP175" s="590">
        <f t="shared" si="166"/>
        <v>0</v>
      </c>
      <c r="BQ175" s="591">
        <f t="shared" si="167"/>
        <v>0</v>
      </c>
      <c r="BR175" s="592">
        <f t="shared" si="139"/>
        <v>0</v>
      </c>
      <c r="BS175" s="604">
        <f t="shared" si="140"/>
        <v>2825876</v>
      </c>
    </row>
    <row r="176" spans="1:71" x14ac:dyDescent="0.25">
      <c r="A176" s="1031"/>
      <c r="B176" s="339">
        <v>167</v>
      </c>
      <c r="C176" s="228" t="s">
        <v>377</v>
      </c>
      <c r="D176" s="213" t="s">
        <v>206</v>
      </c>
      <c r="E176" s="213" t="s">
        <v>167</v>
      </c>
      <c r="F176" s="214" t="s">
        <v>38</v>
      </c>
      <c r="G176" s="340"/>
      <c r="H176" s="341"/>
      <c r="I176" s="342">
        <v>1</v>
      </c>
      <c r="J176" s="343">
        <f t="shared" si="141"/>
        <v>1</v>
      </c>
      <c r="K176" s="344"/>
      <c r="L176" s="342"/>
      <c r="M176" s="345">
        <f t="shared" si="125"/>
        <v>0</v>
      </c>
      <c r="N176" s="346"/>
      <c r="O176" s="347"/>
      <c r="P176" s="347"/>
      <c r="Q176" s="348">
        <f t="shared" si="126"/>
        <v>0</v>
      </c>
      <c r="R176" s="346"/>
      <c r="S176" s="347"/>
      <c r="T176" s="349"/>
      <c r="U176" s="350">
        <f t="shared" si="127"/>
        <v>0</v>
      </c>
      <c r="V176" s="351"/>
      <c r="W176" s="352">
        <v>1</v>
      </c>
      <c r="X176" s="353">
        <f t="shared" si="128"/>
        <v>1</v>
      </c>
      <c r="Y176" s="346">
        <v>1</v>
      </c>
      <c r="Z176" s="354">
        <f>SUM(Y176:Y176)</f>
        <v>1</v>
      </c>
      <c r="AA176" s="355">
        <f t="shared" si="129"/>
        <v>1</v>
      </c>
      <c r="AB176" s="340"/>
      <c r="AC176" s="341"/>
      <c r="AD176" s="356"/>
      <c r="AE176" s="344"/>
      <c r="AF176" s="356"/>
      <c r="AG176" s="353">
        <f t="shared" si="130"/>
        <v>0</v>
      </c>
      <c r="AH176" s="344"/>
      <c r="AI176" s="357"/>
      <c r="AJ176" s="345">
        <f t="shared" si="131"/>
        <v>0</v>
      </c>
      <c r="AK176" s="585">
        <f t="shared" si="132"/>
        <v>3</v>
      </c>
      <c r="AL176" s="362">
        <v>1107280</v>
      </c>
      <c r="AM176" s="361">
        <f t="shared" si="123"/>
        <v>3321840</v>
      </c>
      <c r="AN176" s="1009"/>
      <c r="AO176" s="586">
        <f t="shared" si="151"/>
        <v>0</v>
      </c>
      <c r="AP176" s="587">
        <f t="shared" si="152"/>
        <v>0</v>
      </c>
      <c r="AQ176" s="588">
        <f t="shared" si="153"/>
        <v>1107280</v>
      </c>
      <c r="AR176" s="589">
        <f t="shared" si="143"/>
        <v>1107280</v>
      </c>
      <c r="AS176" s="590">
        <f t="shared" si="154"/>
        <v>0</v>
      </c>
      <c r="AT176" s="591">
        <f t="shared" si="155"/>
        <v>0</v>
      </c>
      <c r="AU176" s="592">
        <f t="shared" si="133"/>
        <v>0</v>
      </c>
      <c r="AV176" s="586">
        <f t="shared" si="156"/>
        <v>0</v>
      </c>
      <c r="AW176" s="587">
        <f t="shared" si="157"/>
        <v>0</v>
      </c>
      <c r="AX176" s="593"/>
      <c r="AY176" s="594">
        <f t="shared" si="134"/>
        <v>0</v>
      </c>
      <c r="AZ176" s="586">
        <f t="shared" si="158"/>
        <v>0</v>
      </c>
      <c r="BA176" s="587">
        <f t="shared" si="159"/>
        <v>0</v>
      </c>
      <c r="BB176" s="593"/>
      <c r="BC176" s="595">
        <f t="shared" si="135"/>
        <v>0</v>
      </c>
      <c r="BD176" s="596">
        <f t="shared" si="160"/>
        <v>0</v>
      </c>
      <c r="BE176" s="597">
        <f t="shared" si="161"/>
        <v>1107280</v>
      </c>
      <c r="BF176" s="598">
        <f t="shared" si="136"/>
        <v>1107280</v>
      </c>
      <c r="BG176" s="586">
        <f t="shared" si="162"/>
        <v>1107280</v>
      </c>
      <c r="BH176" s="599">
        <f>SUM(BG176:BG176)</f>
        <v>1107280</v>
      </c>
      <c r="BI176" s="600">
        <f t="shared" si="137"/>
        <v>1107280</v>
      </c>
      <c r="BJ176" s="601">
        <f t="shared" si="163"/>
        <v>0</v>
      </c>
      <c r="BK176" s="587">
        <f t="shared" si="164"/>
        <v>0</v>
      </c>
      <c r="BL176" s="602"/>
      <c r="BM176" s="590">
        <f t="shared" si="165"/>
        <v>0</v>
      </c>
      <c r="BN176" s="603"/>
      <c r="BO176" s="598">
        <f t="shared" si="138"/>
        <v>0</v>
      </c>
      <c r="BP176" s="590">
        <f t="shared" si="166"/>
        <v>0</v>
      </c>
      <c r="BQ176" s="591">
        <f t="shared" si="167"/>
        <v>0</v>
      </c>
      <c r="BR176" s="592">
        <f t="shared" si="139"/>
        <v>0</v>
      </c>
      <c r="BS176" s="604">
        <f t="shared" si="140"/>
        <v>3321840</v>
      </c>
    </row>
    <row r="177" spans="1:71" x14ac:dyDescent="0.25">
      <c r="A177" s="1031"/>
      <c r="B177" s="339">
        <v>168</v>
      </c>
      <c r="C177" s="228" t="s">
        <v>378</v>
      </c>
      <c r="D177" s="213" t="s">
        <v>379</v>
      </c>
      <c r="E177" s="213" t="s">
        <v>167</v>
      </c>
      <c r="F177" s="217" t="s">
        <v>38</v>
      </c>
      <c r="G177" s="340"/>
      <c r="H177" s="341"/>
      <c r="I177" s="342">
        <v>1</v>
      </c>
      <c r="J177" s="343">
        <f t="shared" si="141"/>
        <v>1</v>
      </c>
      <c r="K177" s="344"/>
      <c r="L177" s="342"/>
      <c r="M177" s="345">
        <f t="shared" si="125"/>
        <v>0</v>
      </c>
      <c r="N177" s="346"/>
      <c r="O177" s="347">
        <v>1</v>
      </c>
      <c r="P177" s="347">
        <f>SUM(N177:O177)</f>
        <v>1</v>
      </c>
      <c r="Q177" s="348">
        <f t="shared" si="126"/>
        <v>1</v>
      </c>
      <c r="R177" s="346"/>
      <c r="S177" s="347"/>
      <c r="T177" s="349"/>
      <c r="U177" s="350">
        <f t="shared" si="127"/>
        <v>0</v>
      </c>
      <c r="V177" s="351"/>
      <c r="W177" s="352">
        <v>1</v>
      </c>
      <c r="X177" s="353">
        <f t="shared" si="128"/>
        <v>1</v>
      </c>
      <c r="Y177" s="346"/>
      <c r="Z177" s="354"/>
      <c r="AA177" s="355">
        <f t="shared" si="129"/>
        <v>0</v>
      </c>
      <c r="AB177" s="340"/>
      <c r="AC177" s="341"/>
      <c r="AD177" s="356"/>
      <c r="AE177" s="344"/>
      <c r="AF177" s="356"/>
      <c r="AG177" s="353">
        <f t="shared" si="130"/>
        <v>0</v>
      </c>
      <c r="AH177" s="344"/>
      <c r="AI177" s="357"/>
      <c r="AJ177" s="345">
        <f t="shared" si="131"/>
        <v>0</v>
      </c>
      <c r="AK177" s="585">
        <f t="shared" si="132"/>
        <v>3</v>
      </c>
      <c r="AL177" s="362">
        <v>3814403</v>
      </c>
      <c r="AM177" s="361">
        <f t="shared" si="123"/>
        <v>11443209</v>
      </c>
      <c r="AN177" s="1009"/>
      <c r="AO177" s="586">
        <f t="shared" si="151"/>
        <v>0</v>
      </c>
      <c r="AP177" s="587">
        <f t="shared" si="152"/>
        <v>0</v>
      </c>
      <c r="AQ177" s="588">
        <f t="shared" si="153"/>
        <v>3814403</v>
      </c>
      <c r="AR177" s="589">
        <f t="shared" si="143"/>
        <v>3814403</v>
      </c>
      <c r="AS177" s="590">
        <f t="shared" si="154"/>
        <v>0</v>
      </c>
      <c r="AT177" s="591">
        <f t="shared" si="155"/>
        <v>0</v>
      </c>
      <c r="AU177" s="592">
        <f t="shared" si="133"/>
        <v>0</v>
      </c>
      <c r="AV177" s="586">
        <f t="shared" si="156"/>
        <v>0</v>
      </c>
      <c r="AW177" s="587">
        <f t="shared" si="157"/>
        <v>3814403</v>
      </c>
      <c r="AX177" s="593">
        <f>SUM(AV177:AW177)</f>
        <v>3814403</v>
      </c>
      <c r="AY177" s="594">
        <f t="shared" si="134"/>
        <v>3814403</v>
      </c>
      <c r="AZ177" s="586">
        <f t="shared" si="158"/>
        <v>0</v>
      </c>
      <c r="BA177" s="587">
        <f t="shared" si="159"/>
        <v>0</v>
      </c>
      <c r="BB177" s="593"/>
      <c r="BC177" s="595">
        <f t="shared" si="135"/>
        <v>0</v>
      </c>
      <c r="BD177" s="596">
        <f t="shared" si="160"/>
        <v>0</v>
      </c>
      <c r="BE177" s="597">
        <f t="shared" si="161"/>
        <v>3814403</v>
      </c>
      <c r="BF177" s="598">
        <f t="shared" si="136"/>
        <v>3814403</v>
      </c>
      <c r="BG177" s="586">
        <f t="shared" si="162"/>
        <v>0</v>
      </c>
      <c r="BH177" s="599"/>
      <c r="BI177" s="600">
        <f t="shared" si="137"/>
        <v>0</v>
      </c>
      <c r="BJ177" s="601">
        <f t="shared" si="163"/>
        <v>0</v>
      </c>
      <c r="BK177" s="587">
        <f t="shared" si="164"/>
        <v>0</v>
      </c>
      <c r="BL177" s="602"/>
      <c r="BM177" s="590">
        <f t="shared" si="165"/>
        <v>0</v>
      </c>
      <c r="BN177" s="603"/>
      <c r="BO177" s="598">
        <f t="shared" si="138"/>
        <v>0</v>
      </c>
      <c r="BP177" s="590">
        <f t="shared" si="166"/>
        <v>0</v>
      </c>
      <c r="BQ177" s="591">
        <f t="shared" si="167"/>
        <v>0</v>
      </c>
      <c r="BR177" s="592">
        <f t="shared" si="139"/>
        <v>0</v>
      </c>
      <c r="BS177" s="604">
        <f t="shared" si="140"/>
        <v>11443209</v>
      </c>
    </row>
    <row r="178" spans="1:71" x14ac:dyDescent="0.25">
      <c r="A178" s="1031"/>
      <c r="B178" s="363">
        <v>169</v>
      </c>
      <c r="C178" s="228" t="s">
        <v>380</v>
      </c>
      <c r="D178" s="213" t="s">
        <v>381</v>
      </c>
      <c r="E178" s="213" t="s">
        <v>167</v>
      </c>
      <c r="F178" s="214" t="s">
        <v>38</v>
      </c>
      <c r="G178" s="340"/>
      <c r="H178" s="341"/>
      <c r="I178" s="342">
        <v>1</v>
      </c>
      <c r="J178" s="343">
        <f t="shared" si="141"/>
        <v>1</v>
      </c>
      <c r="K178" s="344"/>
      <c r="L178" s="342"/>
      <c r="M178" s="345">
        <f t="shared" si="125"/>
        <v>0</v>
      </c>
      <c r="N178" s="346"/>
      <c r="O178" s="347">
        <v>1</v>
      </c>
      <c r="P178" s="347">
        <f>SUM(N178:O178)</f>
        <v>1</v>
      </c>
      <c r="Q178" s="348">
        <f t="shared" si="126"/>
        <v>1</v>
      </c>
      <c r="R178" s="346"/>
      <c r="S178" s="347"/>
      <c r="T178" s="349"/>
      <c r="U178" s="350">
        <f t="shared" si="127"/>
        <v>0</v>
      </c>
      <c r="V178" s="351"/>
      <c r="W178" s="352">
        <v>1</v>
      </c>
      <c r="X178" s="353">
        <f t="shared" si="128"/>
        <v>1</v>
      </c>
      <c r="Y178" s="346"/>
      <c r="Z178" s="354"/>
      <c r="AA178" s="355">
        <f t="shared" si="129"/>
        <v>0</v>
      </c>
      <c r="AB178" s="340"/>
      <c r="AC178" s="341"/>
      <c r="AD178" s="356"/>
      <c r="AE178" s="344"/>
      <c r="AF178" s="356"/>
      <c r="AG178" s="353">
        <f t="shared" si="130"/>
        <v>0</v>
      </c>
      <c r="AH178" s="344"/>
      <c r="AI178" s="357"/>
      <c r="AJ178" s="345">
        <f t="shared" si="131"/>
        <v>0</v>
      </c>
      <c r="AK178" s="585">
        <f t="shared" si="132"/>
        <v>3</v>
      </c>
      <c r="AL178" s="360">
        <v>1412938</v>
      </c>
      <c r="AM178" s="361">
        <f t="shared" si="123"/>
        <v>4238814</v>
      </c>
      <c r="AN178" s="1009"/>
      <c r="AO178" s="586">
        <f t="shared" si="151"/>
        <v>0</v>
      </c>
      <c r="AP178" s="587">
        <f t="shared" si="152"/>
        <v>0</v>
      </c>
      <c r="AQ178" s="588">
        <f t="shared" si="153"/>
        <v>1412938</v>
      </c>
      <c r="AR178" s="589">
        <f t="shared" si="143"/>
        <v>1412938</v>
      </c>
      <c r="AS178" s="590">
        <f t="shared" si="154"/>
        <v>0</v>
      </c>
      <c r="AT178" s="591">
        <f t="shared" si="155"/>
        <v>0</v>
      </c>
      <c r="AU178" s="592">
        <f t="shared" si="133"/>
        <v>0</v>
      </c>
      <c r="AV178" s="586">
        <f t="shared" si="156"/>
        <v>0</v>
      </c>
      <c r="AW178" s="587">
        <f t="shared" si="157"/>
        <v>1412938</v>
      </c>
      <c r="AX178" s="593">
        <f>SUM(AV178:AW178)</f>
        <v>1412938</v>
      </c>
      <c r="AY178" s="594">
        <f t="shared" si="134"/>
        <v>1412938</v>
      </c>
      <c r="AZ178" s="586">
        <f t="shared" si="158"/>
        <v>0</v>
      </c>
      <c r="BA178" s="587">
        <f t="shared" si="159"/>
        <v>0</v>
      </c>
      <c r="BB178" s="593"/>
      <c r="BC178" s="595">
        <f t="shared" si="135"/>
        <v>0</v>
      </c>
      <c r="BD178" s="596">
        <f t="shared" si="160"/>
        <v>0</v>
      </c>
      <c r="BE178" s="597">
        <f t="shared" si="161"/>
        <v>1412938</v>
      </c>
      <c r="BF178" s="598">
        <f t="shared" si="136"/>
        <v>1412938</v>
      </c>
      <c r="BG178" s="586">
        <f t="shared" si="162"/>
        <v>0</v>
      </c>
      <c r="BH178" s="599"/>
      <c r="BI178" s="600">
        <f t="shared" si="137"/>
        <v>0</v>
      </c>
      <c r="BJ178" s="601">
        <f t="shared" si="163"/>
        <v>0</v>
      </c>
      <c r="BK178" s="587">
        <f t="shared" si="164"/>
        <v>0</v>
      </c>
      <c r="BL178" s="602"/>
      <c r="BM178" s="590">
        <f t="shared" si="165"/>
        <v>0</v>
      </c>
      <c r="BN178" s="603"/>
      <c r="BO178" s="598">
        <f t="shared" si="138"/>
        <v>0</v>
      </c>
      <c r="BP178" s="590">
        <f t="shared" si="166"/>
        <v>0</v>
      </c>
      <c r="BQ178" s="591">
        <f t="shared" si="167"/>
        <v>0</v>
      </c>
      <c r="BR178" s="592">
        <f t="shared" si="139"/>
        <v>0</v>
      </c>
      <c r="BS178" s="604">
        <f t="shared" si="140"/>
        <v>4238814</v>
      </c>
    </row>
    <row r="179" spans="1:71" ht="24" x14ac:dyDescent="0.25">
      <c r="A179" s="1031"/>
      <c r="B179" s="339">
        <v>170</v>
      </c>
      <c r="C179" s="228" t="s">
        <v>382</v>
      </c>
      <c r="D179" s="213" t="s">
        <v>383</v>
      </c>
      <c r="E179" s="213" t="s">
        <v>29</v>
      </c>
      <c r="F179" s="214" t="s">
        <v>30</v>
      </c>
      <c r="G179" s="340"/>
      <c r="H179" s="341"/>
      <c r="I179" s="342">
        <v>5</v>
      </c>
      <c r="J179" s="343">
        <f t="shared" si="141"/>
        <v>5</v>
      </c>
      <c r="K179" s="344"/>
      <c r="L179" s="342"/>
      <c r="M179" s="345">
        <f t="shared" si="125"/>
        <v>0</v>
      </c>
      <c r="N179" s="346"/>
      <c r="O179" s="347">
        <v>1</v>
      </c>
      <c r="P179" s="347">
        <f>SUM(N179:O179)</f>
        <v>1</v>
      </c>
      <c r="Q179" s="348">
        <f t="shared" si="126"/>
        <v>1</v>
      </c>
      <c r="R179" s="346"/>
      <c r="S179" s="347">
        <v>3</v>
      </c>
      <c r="T179" s="349">
        <f t="shared" ref="T179:T186" si="171">SUM(R179:S179)</f>
        <v>3</v>
      </c>
      <c r="U179" s="350">
        <f t="shared" si="127"/>
        <v>3</v>
      </c>
      <c r="V179" s="351"/>
      <c r="W179" s="352"/>
      <c r="X179" s="353">
        <f t="shared" si="128"/>
        <v>0</v>
      </c>
      <c r="Y179" s="346"/>
      <c r="Z179" s="354"/>
      <c r="AA179" s="355">
        <f t="shared" si="129"/>
        <v>0</v>
      </c>
      <c r="AB179" s="340"/>
      <c r="AC179" s="341"/>
      <c r="AD179" s="356"/>
      <c r="AE179" s="344"/>
      <c r="AF179" s="356"/>
      <c r="AG179" s="353">
        <f t="shared" si="130"/>
        <v>0</v>
      </c>
      <c r="AH179" s="344">
        <v>1</v>
      </c>
      <c r="AI179" s="357"/>
      <c r="AJ179" s="345">
        <f t="shared" si="131"/>
        <v>1</v>
      </c>
      <c r="AK179" s="585">
        <f t="shared" si="132"/>
        <v>10</v>
      </c>
      <c r="AL179" s="362">
        <v>412254</v>
      </c>
      <c r="AM179" s="361">
        <f t="shared" si="123"/>
        <v>4122540</v>
      </c>
      <c r="AN179" s="1009"/>
      <c r="AO179" s="586">
        <f t="shared" si="151"/>
        <v>0</v>
      </c>
      <c r="AP179" s="587">
        <f t="shared" si="152"/>
        <v>0</v>
      </c>
      <c r="AQ179" s="588">
        <f t="shared" si="153"/>
        <v>2061270</v>
      </c>
      <c r="AR179" s="589">
        <f t="shared" si="143"/>
        <v>2061270</v>
      </c>
      <c r="AS179" s="590">
        <f t="shared" si="154"/>
        <v>0</v>
      </c>
      <c r="AT179" s="591">
        <f t="shared" si="155"/>
        <v>0</v>
      </c>
      <c r="AU179" s="592">
        <f t="shared" si="133"/>
        <v>0</v>
      </c>
      <c r="AV179" s="586">
        <f t="shared" si="156"/>
        <v>0</v>
      </c>
      <c r="AW179" s="587">
        <f t="shared" si="157"/>
        <v>412254</v>
      </c>
      <c r="AX179" s="593">
        <f>SUM(AV179:AW179)</f>
        <v>412254</v>
      </c>
      <c r="AY179" s="594">
        <f t="shared" si="134"/>
        <v>412254</v>
      </c>
      <c r="AZ179" s="586">
        <f t="shared" si="158"/>
        <v>0</v>
      </c>
      <c r="BA179" s="587">
        <f t="shared" si="159"/>
        <v>1236762</v>
      </c>
      <c r="BB179" s="593">
        <f t="shared" ref="BB179:BB186" si="172">SUM(AZ179:BA179)</f>
        <v>1236762</v>
      </c>
      <c r="BC179" s="595">
        <f t="shared" si="135"/>
        <v>1236762</v>
      </c>
      <c r="BD179" s="596">
        <f t="shared" si="160"/>
        <v>0</v>
      </c>
      <c r="BE179" s="597">
        <f t="shared" si="161"/>
        <v>0</v>
      </c>
      <c r="BF179" s="598">
        <f t="shared" si="136"/>
        <v>0</v>
      </c>
      <c r="BG179" s="586">
        <f t="shared" si="162"/>
        <v>0</v>
      </c>
      <c r="BH179" s="599"/>
      <c r="BI179" s="600">
        <f t="shared" si="137"/>
        <v>0</v>
      </c>
      <c r="BJ179" s="601">
        <f t="shared" si="163"/>
        <v>0</v>
      </c>
      <c r="BK179" s="587">
        <f t="shared" si="164"/>
        <v>0</v>
      </c>
      <c r="BL179" s="602"/>
      <c r="BM179" s="590">
        <f t="shared" si="165"/>
        <v>0</v>
      </c>
      <c r="BN179" s="603"/>
      <c r="BO179" s="598">
        <f t="shared" si="138"/>
        <v>0</v>
      </c>
      <c r="BP179" s="590">
        <f t="shared" si="166"/>
        <v>412254</v>
      </c>
      <c r="BQ179" s="591">
        <f t="shared" si="167"/>
        <v>0</v>
      </c>
      <c r="BR179" s="592">
        <f t="shared" si="139"/>
        <v>412254</v>
      </c>
      <c r="BS179" s="604">
        <f t="shared" si="140"/>
        <v>4122540</v>
      </c>
    </row>
    <row r="180" spans="1:71" ht="24" x14ac:dyDescent="0.25">
      <c r="A180" s="1031"/>
      <c r="B180" s="339">
        <v>171</v>
      </c>
      <c r="C180" s="228" t="s">
        <v>384</v>
      </c>
      <c r="D180" s="213" t="s">
        <v>385</v>
      </c>
      <c r="E180" s="213" t="s">
        <v>167</v>
      </c>
      <c r="F180" s="217" t="s">
        <v>38</v>
      </c>
      <c r="G180" s="340"/>
      <c r="H180" s="341"/>
      <c r="I180" s="342">
        <v>1</v>
      </c>
      <c r="J180" s="343">
        <f t="shared" si="141"/>
        <v>1</v>
      </c>
      <c r="K180" s="344"/>
      <c r="L180" s="342"/>
      <c r="M180" s="345">
        <f t="shared" si="125"/>
        <v>0</v>
      </c>
      <c r="N180" s="346">
        <v>1</v>
      </c>
      <c r="O180" s="347"/>
      <c r="P180" s="347">
        <f>SUM(N180:O180)</f>
        <v>1</v>
      </c>
      <c r="Q180" s="348">
        <f t="shared" si="126"/>
        <v>1</v>
      </c>
      <c r="R180" s="346"/>
      <c r="S180" s="347">
        <v>1</v>
      </c>
      <c r="T180" s="349">
        <f t="shared" si="171"/>
        <v>1</v>
      </c>
      <c r="U180" s="350">
        <f t="shared" si="127"/>
        <v>1</v>
      </c>
      <c r="V180" s="351"/>
      <c r="W180" s="352">
        <v>1</v>
      </c>
      <c r="X180" s="353">
        <f t="shared" si="128"/>
        <v>1</v>
      </c>
      <c r="Y180" s="346"/>
      <c r="Z180" s="354"/>
      <c r="AA180" s="355">
        <f t="shared" si="129"/>
        <v>0</v>
      </c>
      <c r="AB180" s="340"/>
      <c r="AC180" s="341"/>
      <c r="AD180" s="356"/>
      <c r="AE180" s="344"/>
      <c r="AF180" s="356"/>
      <c r="AG180" s="353">
        <f t="shared" si="130"/>
        <v>0</v>
      </c>
      <c r="AH180" s="344">
        <v>1</v>
      </c>
      <c r="AI180" s="357"/>
      <c r="AJ180" s="345">
        <f t="shared" si="131"/>
        <v>1</v>
      </c>
      <c r="AK180" s="585">
        <f t="shared" si="132"/>
        <v>5</v>
      </c>
      <c r="AL180" s="362">
        <v>1680124</v>
      </c>
      <c r="AM180" s="361">
        <f t="shared" si="123"/>
        <v>8400620</v>
      </c>
      <c r="AN180" s="1009"/>
      <c r="AO180" s="586">
        <f t="shared" si="151"/>
        <v>0</v>
      </c>
      <c r="AP180" s="587">
        <f t="shared" si="152"/>
        <v>0</v>
      </c>
      <c r="AQ180" s="588">
        <f t="shared" si="153"/>
        <v>1680124</v>
      </c>
      <c r="AR180" s="589">
        <f t="shared" si="143"/>
        <v>1680124</v>
      </c>
      <c r="AS180" s="590">
        <f t="shared" si="154"/>
        <v>0</v>
      </c>
      <c r="AT180" s="591">
        <f t="shared" si="155"/>
        <v>0</v>
      </c>
      <c r="AU180" s="592">
        <f t="shared" si="133"/>
        <v>0</v>
      </c>
      <c r="AV180" s="586">
        <f t="shared" si="156"/>
        <v>1680124</v>
      </c>
      <c r="AW180" s="587">
        <f t="shared" si="157"/>
        <v>0</v>
      </c>
      <c r="AX180" s="593">
        <f>SUM(AV180:AW180)</f>
        <v>1680124</v>
      </c>
      <c r="AY180" s="594">
        <f t="shared" si="134"/>
        <v>1680124</v>
      </c>
      <c r="AZ180" s="586">
        <f t="shared" si="158"/>
        <v>0</v>
      </c>
      <c r="BA180" s="587">
        <f t="shared" si="159"/>
        <v>1680124</v>
      </c>
      <c r="BB180" s="593">
        <f t="shared" si="172"/>
        <v>1680124</v>
      </c>
      <c r="BC180" s="595">
        <f t="shared" si="135"/>
        <v>1680124</v>
      </c>
      <c r="BD180" s="596">
        <f t="shared" si="160"/>
        <v>0</v>
      </c>
      <c r="BE180" s="597">
        <f t="shared" si="161"/>
        <v>1680124</v>
      </c>
      <c r="BF180" s="598">
        <f t="shared" si="136"/>
        <v>1680124</v>
      </c>
      <c r="BG180" s="586">
        <f t="shared" si="162"/>
        <v>0</v>
      </c>
      <c r="BH180" s="599"/>
      <c r="BI180" s="600">
        <f t="shared" si="137"/>
        <v>0</v>
      </c>
      <c r="BJ180" s="601">
        <f t="shared" si="163"/>
        <v>0</v>
      </c>
      <c r="BK180" s="587">
        <f t="shared" si="164"/>
        <v>0</v>
      </c>
      <c r="BL180" s="602"/>
      <c r="BM180" s="590">
        <f t="shared" si="165"/>
        <v>0</v>
      </c>
      <c r="BN180" s="603"/>
      <c r="BO180" s="598">
        <f t="shared" si="138"/>
        <v>0</v>
      </c>
      <c r="BP180" s="590">
        <f t="shared" si="166"/>
        <v>1680124</v>
      </c>
      <c r="BQ180" s="591">
        <f t="shared" si="167"/>
        <v>0</v>
      </c>
      <c r="BR180" s="592">
        <f t="shared" si="139"/>
        <v>1680124</v>
      </c>
      <c r="BS180" s="604">
        <f t="shared" si="140"/>
        <v>8400620</v>
      </c>
    </row>
    <row r="181" spans="1:71" x14ac:dyDescent="0.25">
      <c r="A181" s="1031"/>
      <c r="B181" s="363">
        <v>172</v>
      </c>
      <c r="C181" s="228" t="s">
        <v>386</v>
      </c>
      <c r="D181" s="213" t="s">
        <v>387</v>
      </c>
      <c r="E181" s="213" t="s">
        <v>37</v>
      </c>
      <c r="F181" s="214" t="s">
        <v>38</v>
      </c>
      <c r="G181" s="340"/>
      <c r="H181" s="341"/>
      <c r="I181" s="342">
        <v>1</v>
      </c>
      <c r="J181" s="343">
        <f t="shared" si="141"/>
        <v>1</v>
      </c>
      <c r="K181" s="344"/>
      <c r="L181" s="342"/>
      <c r="M181" s="345">
        <f t="shared" si="125"/>
        <v>0</v>
      </c>
      <c r="N181" s="346"/>
      <c r="O181" s="347"/>
      <c r="P181" s="347"/>
      <c r="Q181" s="348">
        <f t="shared" si="126"/>
        <v>0</v>
      </c>
      <c r="R181" s="346"/>
      <c r="S181" s="347">
        <v>1</v>
      </c>
      <c r="T181" s="349">
        <f t="shared" si="171"/>
        <v>1</v>
      </c>
      <c r="U181" s="350">
        <f t="shared" si="127"/>
        <v>1</v>
      </c>
      <c r="V181" s="351"/>
      <c r="W181" s="352"/>
      <c r="X181" s="353">
        <f t="shared" si="128"/>
        <v>0</v>
      </c>
      <c r="Y181" s="346"/>
      <c r="Z181" s="354"/>
      <c r="AA181" s="355">
        <f t="shared" si="129"/>
        <v>0</v>
      </c>
      <c r="AB181" s="340"/>
      <c r="AC181" s="341"/>
      <c r="AD181" s="356"/>
      <c r="AE181" s="344"/>
      <c r="AF181" s="356"/>
      <c r="AG181" s="353">
        <f t="shared" si="130"/>
        <v>0</v>
      </c>
      <c r="AH181" s="344"/>
      <c r="AI181" s="357"/>
      <c r="AJ181" s="345">
        <f t="shared" si="131"/>
        <v>0</v>
      </c>
      <c r="AK181" s="585">
        <f t="shared" si="132"/>
        <v>2</v>
      </c>
      <c r="AL181" s="362">
        <v>1937666</v>
      </c>
      <c r="AM181" s="361">
        <f t="shared" si="123"/>
        <v>3875332</v>
      </c>
      <c r="AN181" s="1009"/>
      <c r="AO181" s="586">
        <f t="shared" si="151"/>
        <v>0</v>
      </c>
      <c r="AP181" s="587">
        <f t="shared" si="152"/>
        <v>0</v>
      </c>
      <c r="AQ181" s="588">
        <f t="shared" si="153"/>
        <v>1937666</v>
      </c>
      <c r="AR181" s="589">
        <f t="shared" si="143"/>
        <v>1937666</v>
      </c>
      <c r="AS181" s="590">
        <f t="shared" si="154"/>
        <v>0</v>
      </c>
      <c r="AT181" s="591">
        <f t="shared" si="155"/>
        <v>0</v>
      </c>
      <c r="AU181" s="592">
        <f t="shared" si="133"/>
        <v>0</v>
      </c>
      <c r="AV181" s="586">
        <f t="shared" si="156"/>
        <v>0</v>
      </c>
      <c r="AW181" s="587">
        <f t="shared" si="157"/>
        <v>0</v>
      </c>
      <c r="AX181" s="593"/>
      <c r="AY181" s="594">
        <f t="shared" si="134"/>
        <v>0</v>
      </c>
      <c r="AZ181" s="586">
        <f t="shared" si="158"/>
        <v>0</v>
      </c>
      <c r="BA181" s="587">
        <f t="shared" si="159"/>
        <v>1937666</v>
      </c>
      <c r="BB181" s="593">
        <f t="shared" si="172"/>
        <v>1937666</v>
      </c>
      <c r="BC181" s="595">
        <f t="shared" si="135"/>
        <v>1937666</v>
      </c>
      <c r="BD181" s="596">
        <f t="shared" si="160"/>
        <v>0</v>
      </c>
      <c r="BE181" s="597">
        <f t="shared" si="161"/>
        <v>0</v>
      </c>
      <c r="BF181" s="598">
        <f t="shared" si="136"/>
        <v>0</v>
      </c>
      <c r="BG181" s="586">
        <f t="shared" si="162"/>
        <v>0</v>
      </c>
      <c r="BH181" s="599"/>
      <c r="BI181" s="600">
        <f t="shared" si="137"/>
        <v>0</v>
      </c>
      <c r="BJ181" s="601">
        <f t="shared" si="163"/>
        <v>0</v>
      </c>
      <c r="BK181" s="587">
        <f t="shared" si="164"/>
        <v>0</v>
      </c>
      <c r="BL181" s="602"/>
      <c r="BM181" s="590">
        <f t="shared" si="165"/>
        <v>0</v>
      </c>
      <c r="BN181" s="603"/>
      <c r="BO181" s="598">
        <f t="shared" si="138"/>
        <v>0</v>
      </c>
      <c r="BP181" s="590">
        <f t="shared" si="166"/>
        <v>0</v>
      </c>
      <c r="BQ181" s="591">
        <f t="shared" si="167"/>
        <v>0</v>
      </c>
      <c r="BR181" s="592">
        <f t="shared" si="139"/>
        <v>0</v>
      </c>
      <c r="BS181" s="604">
        <f t="shared" si="140"/>
        <v>3875332</v>
      </c>
    </row>
    <row r="182" spans="1:71" x14ac:dyDescent="0.25">
      <c r="A182" s="1031"/>
      <c r="B182" s="339">
        <v>173</v>
      </c>
      <c r="C182" s="228" t="s">
        <v>388</v>
      </c>
      <c r="D182" s="213" t="s">
        <v>389</v>
      </c>
      <c r="E182" s="213" t="s">
        <v>390</v>
      </c>
      <c r="F182" s="217" t="s">
        <v>38</v>
      </c>
      <c r="G182" s="340"/>
      <c r="H182" s="341"/>
      <c r="I182" s="342">
        <v>1</v>
      </c>
      <c r="J182" s="343">
        <f t="shared" si="141"/>
        <v>1</v>
      </c>
      <c r="K182" s="344"/>
      <c r="L182" s="342"/>
      <c r="M182" s="345">
        <f t="shared" si="125"/>
        <v>0</v>
      </c>
      <c r="N182" s="346"/>
      <c r="O182" s="347"/>
      <c r="P182" s="347"/>
      <c r="Q182" s="348">
        <f t="shared" si="126"/>
        <v>0</v>
      </c>
      <c r="R182" s="346"/>
      <c r="S182" s="347">
        <v>1</v>
      </c>
      <c r="T182" s="349">
        <f t="shared" si="171"/>
        <v>1</v>
      </c>
      <c r="U182" s="350">
        <f t="shared" si="127"/>
        <v>1</v>
      </c>
      <c r="V182" s="351"/>
      <c r="W182" s="352"/>
      <c r="X182" s="353">
        <f t="shared" si="128"/>
        <v>0</v>
      </c>
      <c r="Y182" s="346"/>
      <c r="Z182" s="354"/>
      <c r="AA182" s="355">
        <f t="shared" si="129"/>
        <v>0</v>
      </c>
      <c r="AB182" s="340"/>
      <c r="AC182" s="341"/>
      <c r="AD182" s="356"/>
      <c r="AE182" s="344"/>
      <c r="AF182" s="356"/>
      <c r="AG182" s="353">
        <f t="shared" si="130"/>
        <v>0</v>
      </c>
      <c r="AH182" s="344"/>
      <c r="AI182" s="357"/>
      <c r="AJ182" s="345">
        <f t="shared" si="131"/>
        <v>0</v>
      </c>
      <c r="AK182" s="585">
        <f t="shared" si="132"/>
        <v>2</v>
      </c>
      <c r="AL182" s="360">
        <v>320316</v>
      </c>
      <c r="AM182" s="361">
        <f t="shared" si="123"/>
        <v>640632</v>
      </c>
      <c r="AN182" s="1009"/>
      <c r="AO182" s="586">
        <f t="shared" si="151"/>
        <v>0</v>
      </c>
      <c r="AP182" s="587">
        <f t="shared" si="152"/>
        <v>0</v>
      </c>
      <c r="AQ182" s="588">
        <f t="shared" si="153"/>
        <v>320316</v>
      </c>
      <c r="AR182" s="589">
        <f t="shared" si="143"/>
        <v>320316</v>
      </c>
      <c r="AS182" s="590">
        <f t="shared" si="154"/>
        <v>0</v>
      </c>
      <c r="AT182" s="591">
        <f t="shared" si="155"/>
        <v>0</v>
      </c>
      <c r="AU182" s="592">
        <f t="shared" si="133"/>
        <v>0</v>
      </c>
      <c r="AV182" s="586">
        <f t="shared" si="156"/>
        <v>0</v>
      </c>
      <c r="AW182" s="587">
        <f t="shared" si="157"/>
        <v>0</v>
      </c>
      <c r="AX182" s="593"/>
      <c r="AY182" s="594">
        <f t="shared" si="134"/>
        <v>0</v>
      </c>
      <c r="AZ182" s="586">
        <f t="shared" si="158"/>
        <v>0</v>
      </c>
      <c r="BA182" s="587">
        <f t="shared" si="159"/>
        <v>320316</v>
      </c>
      <c r="BB182" s="593">
        <f t="shared" si="172"/>
        <v>320316</v>
      </c>
      <c r="BC182" s="595">
        <f t="shared" si="135"/>
        <v>320316</v>
      </c>
      <c r="BD182" s="596">
        <f t="shared" si="160"/>
        <v>0</v>
      </c>
      <c r="BE182" s="597">
        <f t="shared" si="161"/>
        <v>0</v>
      </c>
      <c r="BF182" s="598">
        <f t="shared" si="136"/>
        <v>0</v>
      </c>
      <c r="BG182" s="586">
        <f t="shared" si="162"/>
        <v>0</v>
      </c>
      <c r="BH182" s="599"/>
      <c r="BI182" s="600">
        <f t="shared" si="137"/>
        <v>0</v>
      </c>
      <c r="BJ182" s="601">
        <f t="shared" si="163"/>
        <v>0</v>
      </c>
      <c r="BK182" s="587">
        <f t="shared" si="164"/>
        <v>0</v>
      </c>
      <c r="BL182" s="602"/>
      <c r="BM182" s="590">
        <f t="shared" si="165"/>
        <v>0</v>
      </c>
      <c r="BN182" s="603"/>
      <c r="BO182" s="598">
        <f t="shared" si="138"/>
        <v>0</v>
      </c>
      <c r="BP182" s="590">
        <f t="shared" si="166"/>
        <v>0</v>
      </c>
      <c r="BQ182" s="591">
        <f t="shared" si="167"/>
        <v>0</v>
      </c>
      <c r="BR182" s="592">
        <f t="shared" si="139"/>
        <v>0</v>
      </c>
      <c r="BS182" s="604">
        <f t="shared" si="140"/>
        <v>640632</v>
      </c>
    </row>
    <row r="183" spans="1:71" x14ac:dyDescent="0.25">
      <c r="A183" s="1031"/>
      <c r="B183" s="339">
        <v>174</v>
      </c>
      <c r="C183" s="228" t="s">
        <v>391</v>
      </c>
      <c r="D183" s="213" t="s">
        <v>173</v>
      </c>
      <c r="E183" s="213" t="s">
        <v>167</v>
      </c>
      <c r="F183" s="214" t="s">
        <v>38</v>
      </c>
      <c r="G183" s="340"/>
      <c r="H183" s="341"/>
      <c r="I183" s="342">
        <v>1</v>
      </c>
      <c r="J183" s="343">
        <f t="shared" si="141"/>
        <v>1</v>
      </c>
      <c r="K183" s="344"/>
      <c r="L183" s="342"/>
      <c r="M183" s="345">
        <f t="shared" si="125"/>
        <v>0</v>
      </c>
      <c r="N183" s="346"/>
      <c r="O183" s="347"/>
      <c r="P183" s="347"/>
      <c r="Q183" s="348">
        <f t="shared" si="126"/>
        <v>0</v>
      </c>
      <c r="R183" s="346">
        <v>1</v>
      </c>
      <c r="S183" s="347">
        <v>1</v>
      </c>
      <c r="T183" s="349">
        <f t="shared" si="171"/>
        <v>2</v>
      </c>
      <c r="U183" s="350">
        <f t="shared" si="127"/>
        <v>2</v>
      </c>
      <c r="V183" s="351"/>
      <c r="W183" s="352"/>
      <c r="X183" s="353">
        <f t="shared" si="128"/>
        <v>0</v>
      </c>
      <c r="Y183" s="346"/>
      <c r="Z183" s="354"/>
      <c r="AA183" s="355">
        <f t="shared" si="129"/>
        <v>0</v>
      </c>
      <c r="AB183" s="340"/>
      <c r="AC183" s="341"/>
      <c r="AD183" s="356"/>
      <c r="AE183" s="344"/>
      <c r="AF183" s="356"/>
      <c r="AG183" s="353">
        <f t="shared" si="130"/>
        <v>0</v>
      </c>
      <c r="AH183" s="344"/>
      <c r="AI183" s="357"/>
      <c r="AJ183" s="345">
        <f t="shared" si="131"/>
        <v>0</v>
      </c>
      <c r="AK183" s="585">
        <f t="shared" si="132"/>
        <v>3</v>
      </c>
      <c r="AL183" s="360">
        <v>589844</v>
      </c>
      <c r="AM183" s="361">
        <f t="shared" si="123"/>
        <v>1769532</v>
      </c>
      <c r="AN183" s="1009"/>
      <c r="AO183" s="586">
        <f t="shared" si="151"/>
        <v>0</v>
      </c>
      <c r="AP183" s="587">
        <f t="shared" si="152"/>
        <v>0</v>
      </c>
      <c r="AQ183" s="588">
        <f t="shared" si="153"/>
        <v>589844</v>
      </c>
      <c r="AR183" s="589">
        <f t="shared" si="143"/>
        <v>589844</v>
      </c>
      <c r="AS183" s="590">
        <f t="shared" si="154"/>
        <v>0</v>
      </c>
      <c r="AT183" s="591">
        <f t="shared" si="155"/>
        <v>0</v>
      </c>
      <c r="AU183" s="592">
        <f t="shared" si="133"/>
        <v>0</v>
      </c>
      <c r="AV183" s="586">
        <f t="shared" si="156"/>
        <v>0</v>
      </c>
      <c r="AW183" s="587">
        <f t="shared" si="157"/>
        <v>0</v>
      </c>
      <c r="AX183" s="593"/>
      <c r="AY183" s="594">
        <f t="shared" si="134"/>
        <v>0</v>
      </c>
      <c r="AZ183" s="586">
        <f t="shared" si="158"/>
        <v>589844</v>
      </c>
      <c r="BA183" s="587">
        <f t="shared" si="159"/>
        <v>589844</v>
      </c>
      <c r="BB183" s="593">
        <f t="shared" si="172"/>
        <v>1179688</v>
      </c>
      <c r="BC183" s="595">
        <f t="shared" si="135"/>
        <v>1179688</v>
      </c>
      <c r="BD183" s="596">
        <f t="shared" si="160"/>
        <v>0</v>
      </c>
      <c r="BE183" s="597">
        <f t="shared" si="161"/>
        <v>0</v>
      </c>
      <c r="BF183" s="598">
        <f t="shared" si="136"/>
        <v>0</v>
      </c>
      <c r="BG183" s="586">
        <f t="shared" si="162"/>
        <v>0</v>
      </c>
      <c r="BH183" s="599"/>
      <c r="BI183" s="600">
        <f t="shared" si="137"/>
        <v>0</v>
      </c>
      <c r="BJ183" s="601">
        <f t="shared" si="163"/>
        <v>0</v>
      </c>
      <c r="BK183" s="587">
        <f t="shared" si="164"/>
        <v>0</v>
      </c>
      <c r="BL183" s="602"/>
      <c r="BM183" s="590">
        <f t="shared" si="165"/>
        <v>0</v>
      </c>
      <c r="BN183" s="603"/>
      <c r="BO183" s="598">
        <f t="shared" si="138"/>
        <v>0</v>
      </c>
      <c r="BP183" s="590">
        <f t="shared" si="166"/>
        <v>0</v>
      </c>
      <c r="BQ183" s="591">
        <f t="shared" si="167"/>
        <v>0</v>
      </c>
      <c r="BR183" s="592">
        <f t="shared" si="139"/>
        <v>0</v>
      </c>
      <c r="BS183" s="604">
        <f t="shared" si="140"/>
        <v>1769532</v>
      </c>
    </row>
    <row r="184" spans="1:71" x14ac:dyDescent="0.25">
      <c r="A184" s="1031"/>
      <c r="B184" s="363">
        <v>175</v>
      </c>
      <c r="C184" s="228" t="s">
        <v>392</v>
      </c>
      <c r="D184" s="213" t="s">
        <v>393</v>
      </c>
      <c r="E184" s="213" t="s">
        <v>37</v>
      </c>
      <c r="F184" s="217" t="s">
        <v>38</v>
      </c>
      <c r="G184" s="340"/>
      <c r="H184" s="341"/>
      <c r="I184" s="342">
        <v>1</v>
      </c>
      <c r="J184" s="343">
        <f t="shared" si="141"/>
        <v>1</v>
      </c>
      <c r="K184" s="344"/>
      <c r="L184" s="342"/>
      <c r="M184" s="345">
        <f t="shared" si="125"/>
        <v>0</v>
      </c>
      <c r="N184" s="346"/>
      <c r="O184" s="347"/>
      <c r="P184" s="347"/>
      <c r="Q184" s="348">
        <f t="shared" si="126"/>
        <v>0</v>
      </c>
      <c r="R184" s="346"/>
      <c r="S184" s="347">
        <v>1</v>
      </c>
      <c r="T184" s="349">
        <f t="shared" si="171"/>
        <v>1</v>
      </c>
      <c r="U184" s="350">
        <f t="shared" si="127"/>
        <v>1</v>
      </c>
      <c r="V184" s="351"/>
      <c r="W184" s="352"/>
      <c r="X184" s="353">
        <f t="shared" si="128"/>
        <v>0</v>
      </c>
      <c r="Y184" s="346"/>
      <c r="Z184" s="354"/>
      <c r="AA184" s="355">
        <f t="shared" si="129"/>
        <v>0</v>
      </c>
      <c r="AB184" s="340"/>
      <c r="AC184" s="341"/>
      <c r="AD184" s="356"/>
      <c r="AE184" s="344"/>
      <c r="AF184" s="356"/>
      <c r="AG184" s="353">
        <f t="shared" si="130"/>
        <v>0</v>
      </c>
      <c r="AH184" s="344"/>
      <c r="AI184" s="357"/>
      <c r="AJ184" s="345">
        <f t="shared" si="131"/>
        <v>0</v>
      </c>
      <c r="AK184" s="585">
        <f t="shared" si="132"/>
        <v>2</v>
      </c>
      <c r="AL184" s="362">
        <v>1338942</v>
      </c>
      <c r="AM184" s="361">
        <f t="shared" si="123"/>
        <v>2677884</v>
      </c>
      <c r="AN184" s="1009"/>
      <c r="AO184" s="586">
        <f t="shared" si="151"/>
        <v>0</v>
      </c>
      <c r="AP184" s="587">
        <f t="shared" si="152"/>
        <v>0</v>
      </c>
      <c r="AQ184" s="588">
        <f t="shared" si="153"/>
        <v>1338942</v>
      </c>
      <c r="AR184" s="589">
        <f t="shared" si="143"/>
        <v>1338942</v>
      </c>
      <c r="AS184" s="590">
        <f t="shared" si="154"/>
        <v>0</v>
      </c>
      <c r="AT184" s="591">
        <f t="shared" si="155"/>
        <v>0</v>
      </c>
      <c r="AU184" s="592">
        <f t="shared" si="133"/>
        <v>0</v>
      </c>
      <c r="AV184" s="586">
        <f t="shared" si="156"/>
        <v>0</v>
      </c>
      <c r="AW184" s="587">
        <f t="shared" si="157"/>
        <v>0</v>
      </c>
      <c r="AX184" s="593"/>
      <c r="AY184" s="594">
        <f t="shared" si="134"/>
        <v>0</v>
      </c>
      <c r="AZ184" s="586">
        <f t="shared" si="158"/>
        <v>0</v>
      </c>
      <c r="BA184" s="587">
        <f t="shared" si="159"/>
        <v>1338942</v>
      </c>
      <c r="BB184" s="593">
        <f t="shared" si="172"/>
        <v>1338942</v>
      </c>
      <c r="BC184" s="595">
        <f t="shared" si="135"/>
        <v>1338942</v>
      </c>
      <c r="BD184" s="596">
        <f t="shared" si="160"/>
        <v>0</v>
      </c>
      <c r="BE184" s="597">
        <f t="shared" si="161"/>
        <v>0</v>
      </c>
      <c r="BF184" s="598">
        <f t="shared" si="136"/>
        <v>0</v>
      </c>
      <c r="BG184" s="586">
        <f t="shared" si="162"/>
        <v>0</v>
      </c>
      <c r="BH184" s="599"/>
      <c r="BI184" s="600">
        <f t="shared" si="137"/>
        <v>0</v>
      </c>
      <c r="BJ184" s="601">
        <f t="shared" si="163"/>
        <v>0</v>
      </c>
      <c r="BK184" s="587">
        <f t="shared" si="164"/>
        <v>0</v>
      </c>
      <c r="BL184" s="602"/>
      <c r="BM184" s="590">
        <f t="shared" si="165"/>
        <v>0</v>
      </c>
      <c r="BN184" s="603"/>
      <c r="BO184" s="598">
        <f t="shared" si="138"/>
        <v>0</v>
      </c>
      <c r="BP184" s="590">
        <f t="shared" si="166"/>
        <v>0</v>
      </c>
      <c r="BQ184" s="591">
        <f t="shared" si="167"/>
        <v>0</v>
      </c>
      <c r="BR184" s="592">
        <f t="shared" si="139"/>
        <v>0</v>
      </c>
      <c r="BS184" s="604">
        <f t="shared" si="140"/>
        <v>2677884</v>
      </c>
    </row>
    <row r="185" spans="1:71" x14ac:dyDescent="0.25">
      <c r="A185" s="1031"/>
      <c r="B185" s="339">
        <v>176</v>
      </c>
      <c r="C185" s="228" t="s">
        <v>394</v>
      </c>
      <c r="D185" s="213" t="s">
        <v>395</v>
      </c>
      <c r="E185" s="213" t="s">
        <v>37</v>
      </c>
      <c r="F185" s="217" t="s">
        <v>38</v>
      </c>
      <c r="G185" s="340"/>
      <c r="H185" s="341"/>
      <c r="I185" s="342">
        <v>1</v>
      </c>
      <c r="J185" s="343">
        <f t="shared" si="141"/>
        <v>1</v>
      </c>
      <c r="K185" s="344"/>
      <c r="L185" s="342"/>
      <c r="M185" s="345">
        <f t="shared" si="125"/>
        <v>0</v>
      </c>
      <c r="N185" s="346"/>
      <c r="O185" s="347"/>
      <c r="P185" s="347"/>
      <c r="Q185" s="348">
        <f t="shared" si="126"/>
        <v>0</v>
      </c>
      <c r="R185" s="346"/>
      <c r="S185" s="347">
        <v>1</v>
      </c>
      <c r="T185" s="349">
        <f t="shared" si="171"/>
        <v>1</v>
      </c>
      <c r="U185" s="350">
        <f t="shared" si="127"/>
        <v>1</v>
      </c>
      <c r="V185" s="351"/>
      <c r="W185" s="352"/>
      <c r="X185" s="353">
        <f t="shared" si="128"/>
        <v>0</v>
      </c>
      <c r="Y185" s="346"/>
      <c r="Z185" s="354"/>
      <c r="AA185" s="355">
        <f t="shared" si="129"/>
        <v>0</v>
      </c>
      <c r="AB185" s="340"/>
      <c r="AC185" s="341"/>
      <c r="AD185" s="356"/>
      <c r="AE185" s="344"/>
      <c r="AF185" s="356"/>
      <c r="AG185" s="353">
        <f t="shared" si="130"/>
        <v>0</v>
      </c>
      <c r="AH185" s="344"/>
      <c r="AI185" s="357"/>
      <c r="AJ185" s="345">
        <f t="shared" si="131"/>
        <v>0</v>
      </c>
      <c r="AK185" s="585">
        <f t="shared" si="132"/>
        <v>2</v>
      </c>
      <c r="AL185" s="360">
        <v>3200132</v>
      </c>
      <c r="AM185" s="361">
        <f t="shared" si="123"/>
        <v>6400264</v>
      </c>
      <c r="AN185" s="1009"/>
      <c r="AO185" s="586">
        <f t="shared" si="151"/>
        <v>0</v>
      </c>
      <c r="AP185" s="587">
        <f t="shared" si="152"/>
        <v>0</v>
      </c>
      <c r="AQ185" s="588">
        <f t="shared" si="153"/>
        <v>3200132</v>
      </c>
      <c r="AR185" s="589">
        <f t="shared" si="143"/>
        <v>3200132</v>
      </c>
      <c r="AS185" s="590">
        <f t="shared" si="154"/>
        <v>0</v>
      </c>
      <c r="AT185" s="591">
        <f t="shared" si="155"/>
        <v>0</v>
      </c>
      <c r="AU185" s="592">
        <f t="shared" si="133"/>
        <v>0</v>
      </c>
      <c r="AV185" s="586">
        <f t="shared" si="156"/>
        <v>0</v>
      </c>
      <c r="AW185" s="587">
        <f t="shared" si="157"/>
        <v>0</v>
      </c>
      <c r="AX185" s="593"/>
      <c r="AY185" s="594">
        <f t="shared" si="134"/>
        <v>0</v>
      </c>
      <c r="AZ185" s="586">
        <f t="shared" si="158"/>
        <v>0</v>
      </c>
      <c r="BA185" s="587">
        <f t="shared" si="159"/>
        <v>3200132</v>
      </c>
      <c r="BB185" s="593">
        <f t="shared" si="172"/>
        <v>3200132</v>
      </c>
      <c r="BC185" s="595">
        <f t="shared" si="135"/>
        <v>3200132</v>
      </c>
      <c r="BD185" s="596">
        <f t="shared" si="160"/>
        <v>0</v>
      </c>
      <c r="BE185" s="597">
        <f t="shared" si="161"/>
        <v>0</v>
      </c>
      <c r="BF185" s="598">
        <f t="shared" si="136"/>
        <v>0</v>
      </c>
      <c r="BG185" s="586">
        <f t="shared" si="162"/>
        <v>0</v>
      </c>
      <c r="BH185" s="599"/>
      <c r="BI185" s="600">
        <f t="shared" si="137"/>
        <v>0</v>
      </c>
      <c r="BJ185" s="601">
        <f t="shared" si="163"/>
        <v>0</v>
      </c>
      <c r="BK185" s="587">
        <f t="shared" si="164"/>
        <v>0</v>
      </c>
      <c r="BL185" s="602"/>
      <c r="BM185" s="590">
        <f t="shared" si="165"/>
        <v>0</v>
      </c>
      <c r="BN185" s="603"/>
      <c r="BO185" s="598">
        <f t="shared" si="138"/>
        <v>0</v>
      </c>
      <c r="BP185" s="590">
        <f t="shared" si="166"/>
        <v>0</v>
      </c>
      <c r="BQ185" s="591">
        <f t="shared" si="167"/>
        <v>0</v>
      </c>
      <c r="BR185" s="592">
        <f t="shared" si="139"/>
        <v>0</v>
      </c>
      <c r="BS185" s="604">
        <f t="shared" si="140"/>
        <v>6400264</v>
      </c>
    </row>
    <row r="186" spans="1:71" x14ac:dyDescent="0.25">
      <c r="A186" s="1031"/>
      <c r="B186" s="339">
        <v>177</v>
      </c>
      <c r="C186" s="228" t="s">
        <v>396</v>
      </c>
      <c r="D186" s="213" t="s">
        <v>397</v>
      </c>
      <c r="E186" s="213" t="s">
        <v>37</v>
      </c>
      <c r="F186" s="217" t="s">
        <v>38</v>
      </c>
      <c r="G186" s="340"/>
      <c r="H186" s="341"/>
      <c r="I186" s="342">
        <v>1</v>
      </c>
      <c r="J186" s="343">
        <f t="shared" si="141"/>
        <v>1</v>
      </c>
      <c r="K186" s="344"/>
      <c r="L186" s="342"/>
      <c r="M186" s="345">
        <f t="shared" si="125"/>
        <v>0</v>
      </c>
      <c r="N186" s="346"/>
      <c r="O186" s="347"/>
      <c r="P186" s="347"/>
      <c r="Q186" s="348">
        <f t="shared" si="126"/>
        <v>0</v>
      </c>
      <c r="R186" s="346">
        <v>1</v>
      </c>
      <c r="S186" s="347">
        <v>1</v>
      </c>
      <c r="T186" s="349">
        <f t="shared" si="171"/>
        <v>2</v>
      </c>
      <c r="U186" s="350">
        <f t="shared" si="127"/>
        <v>2</v>
      </c>
      <c r="V186" s="351"/>
      <c r="W186" s="352"/>
      <c r="X186" s="353">
        <f t="shared" si="128"/>
        <v>0</v>
      </c>
      <c r="Y186" s="346"/>
      <c r="Z186" s="354"/>
      <c r="AA186" s="355">
        <f t="shared" si="129"/>
        <v>0</v>
      </c>
      <c r="AB186" s="340"/>
      <c r="AC186" s="341"/>
      <c r="AD186" s="356"/>
      <c r="AE186" s="344"/>
      <c r="AF186" s="356"/>
      <c r="AG186" s="353">
        <f t="shared" si="130"/>
        <v>0</v>
      </c>
      <c r="AH186" s="344"/>
      <c r="AI186" s="357"/>
      <c r="AJ186" s="345">
        <f t="shared" si="131"/>
        <v>0</v>
      </c>
      <c r="AK186" s="585">
        <f t="shared" si="132"/>
        <v>3</v>
      </c>
      <c r="AL186" s="360">
        <v>2077402</v>
      </c>
      <c r="AM186" s="361">
        <f t="shared" si="123"/>
        <v>6232206</v>
      </c>
      <c r="AN186" s="1009"/>
      <c r="AO186" s="586">
        <f t="shared" si="151"/>
        <v>0</v>
      </c>
      <c r="AP186" s="587">
        <f t="shared" si="152"/>
        <v>0</v>
      </c>
      <c r="AQ186" s="588">
        <f t="shared" si="153"/>
        <v>2077402</v>
      </c>
      <c r="AR186" s="589">
        <f t="shared" si="143"/>
        <v>2077402</v>
      </c>
      <c r="AS186" s="590">
        <f t="shared" si="154"/>
        <v>0</v>
      </c>
      <c r="AT186" s="591">
        <f t="shared" si="155"/>
        <v>0</v>
      </c>
      <c r="AU186" s="592">
        <f t="shared" si="133"/>
        <v>0</v>
      </c>
      <c r="AV186" s="586">
        <f t="shared" si="156"/>
        <v>0</v>
      </c>
      <c r="AW186" s="587">
        <f t="shared" si="157"/>
        <v>0</v>
      </c>
      <c r="AX186" s="593"/>
      <c r="AY186" s="594">
        <f t="shared" si="134"/>
        <v>0</v>
      </c>
      <c r="AZ186" s="586">
        <f t="shared" si="158"/>
        <v>2077402</v>
      </c>
      <c r="BA186" s="587">
        <f t="shared" si="159"/>
        <v>2077402</v>
      </c>
      <c r="BB186" s="593">
        <f t="shared" si="172"/>
        <v>4154804</v>
      </c>
      <c r="BC186" s="595">
        <f t="shared" si="135"/>
        <v>4154804</v>
      </c>
      <c r="BD186" s="596">
        <f t="shared" si="160"/>
        <v>0</v>
      </c>
      <c r="BE186" s="597">
        <f t="shared" si="161"/>
        <v>0</v>
      </c>
      <c r="BF186" s="598">
        <f t="shared" si="136"/>
        <v>0</v>
      </c>
      <c r="BG186" s="586">
        <f t="shared" si="162"/>
        <v>0</v>
      </c>
      <c r="BH186" s="599"/>
      <c r="BI186" s="600">
        <f t="shared" si="137"/>
        <v>0</v>
      </c>
      <c r="BJ186" s="601">
        <f t="shared" si="163"/>
        <v>0</v>
      </c>
      <c r="BK186" s="587">
        <f t="shared" si="164"/>
        <v>0</v>
      </c>
      <c r="BL186" s="602"/>
      <c r="BM186" s="590">
        <f t="shared" si="165"/>
        <v>0</v>
      </c>
      <c r="BN186" s="603"/>
      <c r="BO186" s="598">
        <f t="shared" si="138"/>
        <v>0</v>
      </c>
      <c r="BP186" s="590">
        <f t="shared" si="166"/>
        <v>0</v>
      </c>
      <c r="BQ186" s="591">
        <f t="shared" si="167"/>
        <v>0</v>
      </c>
      <c r="BR186" s="592">
        <f t="shared" si="139"/>
        <v>0</v>
      </c>
      <c r="BS186" s="604">
        <f t="shared" si="140"/>
        <v>6232206</v>
      </c>
    </row>
    <row r="187" spans="1:71" x14ac:dyDescent="0.25">
      <c r="A187" s="1031"/>
      <c r="B187" s="363">
        <v>178</v>
      </c>
      <c r="C187" s="228" t="s">
        <v>398</v>
      </c>
      <c r="D187" s="213" t="s">
        <v>399</v>
      </c>
      <c r="E187" s="213" t="s">
        <v>37</v>
      </c>
      <c r="F187" s="214" t="s">
        <v>38</v>
      </c>
      <c r="G187" s="340"/>
      <c r="H187" s="341"/>
      <c r="I187" s="342">
        <v>1</v>
      </c>
      <c r="J187" s="343">
        <f t="shared" si="141"/>
        <v>1</v>
      </c>
      <c r="K187" s="344"/>
      <c r="L187" s="342">
        <v>1</v>
      </c>
      <c r="M187" s="345">
        <f t="shared" si="125"/>
        <v>1</v>
      </c>
      <c r="N187" s="346"/>
      <c r="O187" s="347"/>
      <c r="P187" s="347"/>
      <c r="Q187" s="348">
        <f t="shared" si="126"/>
        <v>0</v>
      </c>
      <c r="R187" s="346"/>
      <c r="S187" s="347"/>
      <c r="T187" s="349"/>
      <c r="U187" s="350">
        <f t="shared" si="127"/>
        <v>0</v>
      </c>
      <c r="V187" s="351"/>
      <c r="W187" s="352"/>
      <c r="X187" s="353">
        <f t="shared" si="128"/>
        <v>0</v>
      </c>
      <c r="Y187" s="346"/>
      <c r="Z187" s="354"/>
      <c r="AA187" s="355">
        <f t="shared" si="129"/>
        <v>0</v>
      </c>
      <c r="AB187" s="340"/>
      <c r="AC187" s="341"/>
      <c r="AD187" s="356"/>
      <c r="AE187" s="344"/>
      <c r="AF187" s="356"/>
      <c r="AG187" s="353">
        <f t="shared" si="130"/>
        <v>0</v>
      </c>
      <c r="AH187" s="344"/>
      <c r="AI187" s="357">
        <v>1</v>
      </c>
      <c r="AJ187" s="345">
        <f t="shared" si="131"/>
        <v>1</v>
      </c>
      <c r="AK187" s="585">
        <f t="shared" si="132"/>
        <v>3</v>
      </c>
      <c r="AL187" s="362">
        <v>3195586</v>
      </c>
      <c r="AM187" s="361">
        <f t="shared" si="123"/>
        <v>9586758</v>
      </c>
      <c r="AN187" s="1009"/>
      <c r="AO187" s="586">
        <f t="shared" si="151"/>
        <v>0</v>
      </c>
      <c r="AP187" s="587">
        <f t="shared" si="152"/>
        <v>0</v>
      </c>
      <c r="AQ187" s="588">
        <f t="shared" si="153"/>
        <v>3195586</v>
      </c>
      <c r="AR187" s="589">
        <f t="shared" si="143"/>
        <v>3195586</v>
      </c>
      <c r="AS187" s="590">
        <f t="shared" si="154"/>
        <v>0</v>
      </c>
      <c r="AT187" s="591">
        <f t="shared" si="155"/>
        <v>3195586</v>
      </c>
      <c r="AU187" s="592">
        <f t="shared" si="133"/>
        <v>3195586</v>
      </c>
      <c r="AV187" s="586">
        <f t="shared" si="156"/>
        <v>0</v>
      </c>
      <c r="AW187" s="587">
        <f t="shared" si="157"/>
        <v>0</v>
      </c>
      <c r="AX187" s="593"/>
      <c r="AY187" s="594">
        <f t="shared" si="134"/>
        <v>0</v>
      </c>
      <c r="AZ187" s="586">
        <f t="shared" si="158"/>
        <v>0</v>
      </c>
      <c r="BA187" s="587">
        <f t="shared" si="159"/>
        <v>0</v>
      </c>
      <c r="BB187" s="593"/>
      <c r="BC187" s="595">
        <f t="shared" si="135"/>
        <v>0</v>
      </c>
      <c r="BD187" s="596">
        <f t="shared" si="160"/>
        <v>0</v>
      </c>
      <c r="BE187" s="597">
        <f t="shared" si="161"/>
        <v>0</v>
      </c>
      <c r="BF187" s="598">
        <f t="shared" si="136"/>
        <v>0</v>
      </c>
      <c r="BG187" s="586">
        <f t="shared" si="162"/>
        <v>0</v>
      </c>
      <c r="BH187" s="599"/>
      <c r="BI187" s="600">
        <f t="shared" si="137"/>
        <v>0</v>
      </c>
      <c r="BJ187" s="601">
        <f t="shared" si="163"/>
        <v>0</v>
      </c>
      <c r="BK187" s="587">
        <f t="shared" si="164"/>
        <v>0</v>
      </c>
      <c r="BL187" s="602"/>
      <c r="BM187" s="590">
        <f t="shared" si="165"/>
        <v>0</v>
      </c>
      <c r="BN187" s="603"/>
      <c r="BO187" s="598">
        <f t="shared" si="138"/>
        <v>0</v>
      </c>
      <c r="BP187" s="590">
        <f t="shared" si="166"/>
        <v>0</v>
      </c>
      <c r="BQ187" s="591">
        <f t="shared" si="167"/>
        <v>3195586</v>
      </c>
      <c r="BR187" s="592">
        <f t="shared" si="139"/>
        <v>3195586</v>
      </c>
      <c r="BS187" s="604">
        <f t="shared" si="140"/>
        <v>9586758</v>
      </c>
    </row>
    <row r="188" spans="1:71" x14ac:dyDescent="0.25">
      <c r="A188" s="1031"/>
      <c r="B188" s="339">
        <v>179</v>
      </c>
      <c r="C188" s="228" t="s">
        <v>400</v>
      </c>
      <c r="D188" s="213" t="s">
        <v>401</v>
      </c>
      <c r="E188" s="213" t="s">
        <v>37</v>
      </c>
      <c r="F188" s="214" t="s">
        <v>38</v>
      </c>
      <c r="G188" s="340"/>
      <c r="H188" s="341"/>
      <c r="I188" s="342">
        <v>1</v>
      </c>
      <c r="J188" s="343">
        <f t="shared" si="141"/>
        <v>1</v>
      </c>
      <c r="K188" s="344"/>
      <c r="L188" s="342"/>
      <c r="M188" s="345">
        <f t="shared" si="125"/>
        <v>0</v>
      </c>
      <c r="N188" s="346"/>
      <c r="O188" s="347"/>
      <c r="P188" s="347"/>
      <c r="Q188" s="348">
        <f t="shared" si="126"/>
        <v>0</v>
      </c>
      <c r="R188" s="346"/>
      <c r="S188" s="347"/>
      <c r="T188" s="349"/>
      <c r="U188" s="350">
        <f t="shared" si="127"/>
        <v>0</v>
      </c>
      <c r="V188" s="351"/>
      <c r="W188" s="352"/>
      <c r="X188" s="353">
        <f t="shared" si="128"/>
        <v>0</v>
      </c>
      <c r="Y188" s="346"/>
      <c r="Z188" s="354"/>
      <c r="AA188" s="355">
        <f t="shared" si="129"/>
        <v>0</v>
      </c>
      <c r="AB188" s="340"/>
      <c r="AC188" s="341"/>
      <c r="AD188" s="356"/>
      <c r="AE188" s="344"/>
      <c r="AF188" s="356"/>
      <c r="AG188" s="353">
        <f t="shared" si="130"/>
        <v>0</v>
      </c>
      <c r="AH188" s="344"/>
      <c r="AI188" s="357"/>
      <c r="AJ188" s="345">
        <f t="shared" si="131"/>
        <v>0</v>
      </c>
      <c r="AK188" s="585">
        <f t="shared" si="132"/>
        <v>1</v>
      </c>
      <c r="AL188" s="362">
        <v>6466087</v>
      </c>
      <c r="AM188" s="361">
        <f t="shared" si="123"/>
        <v>6466087</v>
      </c>
      <c r="AN188" s="1009"/>
      <c r="AO188" s="586">
        <f t="shared" si="151"/>
        <v>0</v>
      </c>
      <c r="AP188" s="587">
        <f t="shared" si="152"/>
        <v>0</v>
      </c>
      <c r="AQ188" s="588">
        <f t="shared" si="153"/>
        <v>6466087</v>
      </c>
      <c r="AR188" s="589">
        <f t="shared" si="143"/>
        <v>6466087</v>
      </c>
      <c r="AS188" s="590">
        <f t="shared" si="154"/>
        <v>0</v>
      </c>
      <c r="AT188" s="591">
        <f t="shared" si="155"/>
        <v>0</v>
      </c>
      <c r="AU188" s="592">
        <f t="shared" si="133"/>
        <v>0</v>
      </c>
      <c r="AV188" s="586">
        <f t="shared" si="156"/>
        <v>0</v>
      </c>
      <c r="AW188" s="587">
        <f t="shared" si="157"/>
        <v>0</v>
      </c>
      <c r="AX188" s="593"/>
      <c r="AY188" s="594">
        <f t="shared" si="134"/>
        <v>0</v>
      </c>
      <c r="AZ188" s="586">
        <f t="shared" si="158"/>
        <v>0</v>
      </c>
      <c r="BA188" s="587">
        <f t="shared" si="159"/>
        <v>0</v>
      </c>
      <c r="BB188" s="593"/>
      <c r="BC188" s="595">
        <f t="shared" si="135"/>
        <v>0</v>
      </c>
      <c r="BD188" s="596">
        <f t="shared" si="160"/>
        <v>0</v>
      </c>
      <c r="BE188" s="597">
        <f t="shared" si="161"/>
        <v>0</v>
      </c>
      <c r="BF188" s="598">
        <f t="shared" si="136"/>
        <v>0</v>
      </c>
      <c r="BG188" s="586">
        <f t="shared" si="162"/>
        <v>0</v>
      </c>
      <c r="BH188" s="599"/>
      <c r="BI188" s="600">
        <f t="shared" si="137"/>
        <v>0</v>
      </c>
      <c r="BJ188" s="601">
        <f t="shared" si="163"/>
        <v>0</v>
      </c>
      <c r="BK188" s="587">
        <f t="shared" si="164"/>
        <v>0</v>
      </c>
      <c r="BL188" s="602"/>
      <c r="BM188" s="590">
        <f t="shared" si="165"/>
        <v>0</v>
      </c>
      <c r="BN188" s="603"/>
      <c r="BO188" s="598">
        <f t="shared" si="138"/>
        <v>0</v>
      </c>
      <c r="BP188" s="590">
        <f t="shared" si="166"/>
        <v>0</v>
      </c>
      <c r="BQ188" s="591">
        <f t="shared" si="167"/>
        <v>0</v>
      </c>
      <c r="BR188" s="592">
        <f t="shared" si="139"/>
        <v>0</v>
      </c>
      <c r="BS188" s="604">
        <f t="shared" si="140"/>
        <v>6466087</v>
      </c>
    </row>
    <row r="189" spans="1:71" x14ac:dyDescent="0.25">
      <c r="A189" s="1031"/>
      <c r="B189" s="339">
        <v>180</v>
      </c>
      <c r="C189" s="228" t="s">
        <v>402</v>
      </c>
      <c r="D189" s="213" t="s">
        <v>403</v>
      </c>
      <c r="E189" s="213" t="s">
        <v>167</v>
      </c>
      <c r="F189" s="214" t="s">
        <v>38</v>
      </c>
      <c r="G189" s="340"/>
      <c r="H189" s="341"/>
      <c r="I189" s="342">
        <v>1</v>
      </c>
      <c r="J189" s="343">
        <f t="shared" si="141"/>
        <v>1</v>
      </c>
      <c r="K189" s="344"/>
      <c r="L189" s="342"/>
      <c r="M189" s="345">
        <f t="shared" si="125"/>
        <v>0</v>
      </c>
      <c r="N189" s="346"/>
      <c r="O189" s="347"/>
      <c r="P189" s="347"/>
      <c r="Q189" s="348">
        <f t="shared" si="126"/>
        <v>0</v>
      </c>
      <c r="R189" s="346"/>
      <c r="S189" s="347"/>
      <c r="T189" s="349"/>
      <c r="U189" s="350">
        <f t="shared" si="127"/>
        <v>0</v>
      </c>
      <c r="V189" s="351"/>
      <c r="W189" s="352">
        <v>1</v>
      </c>
      <c r="X189" s="353">
        <f t="shared" si="128"/>
        <v>1</v>
      </c>
      <c r="Y189" s="346"/>
      <c r="Z189" s="354"/>
      <c r="AA189" s="355">
        <f t="shared" si="129"/>
        <v>0</v>
      </c>
      <c r="AB189" s="340">
        <v>1</v>
      </c>
      <c r="AC189" s="341"/>
      <c r="AD189" s="356">
        <f t="shared" si="142"/>
        <v>1</v>
      </c>
      <c r="AE189" s="344"/>
      <c r="AF189" s="356"/>
      <c r="AG189" s="353">
        <f t="shared" si="130"/>
        <v>1</v>
      </c>
      <c r="AH189" s="344"/>
      <c r="AI189" s="357"/>
      <c r="AJ189" s="345">
        <f t="shared" si="131"/>
        <v>0</v>
      </c>
      <c r="AK189" s="585">
        <f t="shared" si="132"/>
        <v>3</v>
      </c>
      <c r="AL189" s="362">
        <v>1368019</v>
      </c>
      <c r="AM189" s="361">
        <f t="shared" si="123"/>
        <v>4104057</v>
      </c>
      <c r="AN189" s="1009"/>
      <c r="AO189" s="586">
        <f t="shared" si="151"/>
        <v>0</v>
      </c>
      <c r="AP189" s="587">
        <f t="shared" si="152"/>
        <v>0</v>
      </c>
      <c r="AQ189" s="588">
        <f t="shared" si="153"/>
        <v>1368019</v>
      </c>
      <c r="AR189" s="589">
        <f t="shared" si="143"/>
        <v>1368019</v>
      </c>
      <c r="AS189" s="590">
        <f t="shared" si="154"/>
        <v>0</v>
      </c>
      <c r="AT189" s="591">
        <f t="shared" si="155"/>
        <v>0</v>
      </c>
      <c r="AU189" s="592">
        <f t="shared" si="133"/>
        <v>0</v>
      </c>
      <c r="AV189" s="586">
        <f t="shared" si="156"/>
        <v>0</v>
      </c>
      <c r="AW189" s="587">
        <f t="shared" si="157"/>
        <v>0</v>
      </c>
      <c r="AX189" s="593"/>
      <c r="AY189" s="594">
        <f t="shared" si="134"/>
        <v>0</v>
      </c>
      <c r="AZ189" s="586">
        <f t="shared" si="158"/>
        <v>0</v>
      </c>
      <c r="BA189" s="587">
        <f t="shared" si="159"/>
        <v>0</v>
      </c>
      <c r="BB189" s="593"/>
      <c r="BC189" s="595">
        <f t="shared" si="135"/>
        <v>0</v>
      </c>
      <c r="BD189" s="596">
        <f t="shared" si="160"/>
        <v>0</v>
      </c>
      <c r="BE189" s="597">
        <f t="shared" si="161"/>
        <v>1368019</v>
      </c>
      <c r="BF189" s="598">
        <f t="shared" si="136"/>
        <v>1368019</v>
      </c>
      <c r="BG189" s="586">
        <f t="shared" si="162"/>
        <v>0</v>
      </c>
      <c r="BH189" s="599"/>
      <c r="BI189" s="600">
        <f t="shared" si="137"/>
        <v>0</v>
      </c>
      <c r="BJ189" s="601">
        <f t="shared" si="163"/>
        <v>1368019</v>
      </c>
      <c r="BK189" s="587">
        <f t="shared" si="164"/>
        <v>0</v>
      </c>
      <c r="BL189" s="602">
        <f t="shared" ref="BL189:BL190" si="173">SUM(BJ189:BK189)</f>
        <v>1368019</v>
      </c>
      <c r="BM189" s="590">
        <f t="shared" si="165"/>
        <v>0</v>
      </c>
      <c r="BN189" s="603"/>
      <c r="BO189" s="598">
        <f t="shared" si="138"/>
        <v>1368019</v>
      </c>
      <c r="BP189" s="590">
        <f t="shared" si="166"/>
        <v>0</v>
      </c>
      <c r="BQ189" s="591">
        <f t="shared" si="167"/>
        <v>0</v>
      </c>
      <c r="BR189" s="592">
        <f t="shared" si="139"/>
        <v>0</v>
      </c>
      <c r="BS189" s="604">
        <f t="shared" si="140"/>
        <v>4104057</v>
      </c>
    </row>
    <row r="190" spans="1:71" ht="24" x14ac:dyDescent="0.25">
      <c r="A190" s="1031"/>
      <c r="B190" s="363">
        <v>181</v>
      </c>
      <c r="C190" s="228" t="s">
        <v>404</v>
      </c>
      <c r="D190" s="213" t="s">
        <v>405</v>
      </c>
      <c r="E190" s="213" t="s">
        <v>29</v>
      </c>
      <c r="F190" s="217" t="s">
        <v>30</v>
      </c>
      <c r="G190" s="340">
        <v>2</v>
      </c>
      <c r="H190" s="341"/>
      <c r="I190" s="342">
        <v>1</v>
      </c>
      <c r="J190" s="343">
        <f t="shared" si="141"/>
        <v>3</v>
      </c>
      <c r="K190" s="344">
        <v>1</v>
      </c>
      <c r="L190" s="342"/>
      <c r="M190" s="345">
        <f t="shared" si="125"/>
        <v>1</v>
      </c>
      <c r="N190" s="346"/>
      <c r="O190" s="347">
        <v>1</v>
      </c>
      <c r="P190" s="347">
        <f>SUM(N190:O190)</f>
        <v>1</v>
      </c>
      <c r="Q190" s="348">
        <f t="shared" si="126"/>
        <v>1</v>
      </c>
      <c r="R190" s="346"/>
      <c r="S190" s="347"/>
      <c r="T190" s="349"/>
      <c r="U190" s="350">
        <f t="shared" si="127"/>
        <v>0</v>
      </c>
      <c r="V190" s="351"/>
      <c r="W190" s="352"/>
      <c r="X190" s="353">
        <f t="shared" si="128"/>
        <v>0</v>
      </c>
      <c r="Y190" s="346"/>
      <c r="Z190" s="354"/>
      <c r="AA190" s="355">
        <f t="shared" si="129"/>
        <v>0</v>
      </c>
      <c r="AB190" s="340">
        <v>2</v>
      </c>
      <c r="AC190" s="341"/>
      <c r="AD190" s="356">
        <f t="shared" si="142"/>
        <v>2</v>
      </c>
      <c r="AE190" s="344"/>
      <c r="AF190" s="356"/>
      <c r="AG190" s="353">
        <f t="shared" si="130"/>
        <v>2</v>
      </c>
      <c r="AH190" s="344"/>
      <c r="AI190" s="357"/>
      <c r="AJ190" s="345">
        <f t="shared" si="131"/>
        <v>0</v>
      </c>
      <c r="AK190" s="585">
        <f t="shared" si="132"/>
        <v>7</v>
      </c>
      <c r="AL190" s="362">
        <v>1774264</v>
      </c>
      <c r="AM190" s="361">
        <f t="shared" si="123"/>
        <v>12419848</v>
      </c>
      <c r="AN190" s="1009"/>
      <c r="AO190" s="586">
        <f t="shared" si="151"/>
        <v>3548528</v>
      </c>
      <c r="AP190" s="587">
        <f t="shared" si="152"/>
        <v>0</v>
      </c>
      <c r="AQ190" s="588">
        <f t="shared" si="153"/>
        <v>1774264</v>
      </c>
      <c r="AR190" s="589">
        <f t="shared" si="143"/>
        <v>5322792</v>
      </c>
      <c r="AS190" s="590">
        <f t="shared" si="154"/>
        <v>1774264</v>
      </c>
      <c r="AT190" s="591">
        <f t="shared" si="155"/>
        <v>0</v>
      </c>
      <c r="AU190" s="592">
        <f t="shared" si="133"/>
        <v>1774264</v>
      </c>
      <c r="AV190" s="586">
        <f t="shared" si="156"/>
        <v>0</v>
      </c>
      <c r="AW190" s="587">
        <f t="shared" si="157"/>
        <v>1774264</v>
      </c>
      <c r="AX190" s="593">
        <f>SUM(AV190:AW190)</f>
        <v>1774264</v>
      </c>
      <c r="AY190" s="594">
        <f t="shared" si="134"/>
        <v>1774264</v>
      </c>
      <c r="AZ190" s="586">
        <f t="shared" si="158"/>
        <v>0</v>
      </c>
      <c r="BA190" s="587">
        <f t="shared" si="159"/>
        <v>0</v>
      </c>
      <c r="BB190" s="593"/>
      <c r="BC190" s="595">
        <f t="shared" si="135"/>
        <v>0</v>
      </c>
      <c r="BD190" s="596">
        <f t="shared" si="160"/>
        <v>0</v>
      </c>
      <c r="BE190" s="597">
        <f t="shared" si="161"/>
        <v>0</v>
      </c>
      <c r="BF190" s="598">
        <f t="shared" si="136"/>
        <v>0</v>
      </c>
      <c r="BG190" s="586">
        <f t="shared" si="162"/>
        <v>0</v>
      </c>
      <c r="BH190" s="599"/>
      <c r="BI190" s="600">
        <f t="shared" si="137"/>
        <v>0</v>
      </c>
      <c r="BJ190" s="601">
        <f t="shared" si="163"/>
        <v>3548528</v>
      </c>
      <c r="BK190" s="587">
        <f t="shared" si="164"/>
        <v>0</v>
      </c>
      <c r="BL190" s="602">
        <f t="shared" si="173"/>
        <v>3548528</v>
      </c>
      <c r="BM190" s="590">
        <f t="shared" si="165"/>
        <v>0</v>
      </c>
      <c r="BN190" s="603"/>
      <c r="BO190" s="598">
        <f t="shared" si="138"/>
        <v>3548528</v>
      </c>
      <c r="BP190" s="590">
        <f t="shared" si="166"/>
        <v>0</v>
      </c>
      <c r="BQ190" s="591">
        <f t="shared" si="167"/>
        <v>0</v>
      </c>
      <c r="BR190" s="592">
        <f t="shared" si="139"/>
        <v>0</v>
      </c>
      <c r="BS190" s="604">
        <f t="shared" si="140"/>
        <v>12419848</v>
      </c>
    </row>
    <row r="191" spans="1:71" ht="15.75" thickBot="1" x14ac:dyDescent="0.3">
      <c r="A191" s="1032"/>
      <c r="B191" s="395">
        <v>182</v>
      </c>
      <c r="C191" s="258" t="s">
        <v>406</v>
      </c>
      <c r="D191" s="259" t="s">
        <v>407</v>
      </c>
      <c r="E191" s="259" t="s">
        <v>167</v>
      </c>
      <c r="F191" s="268" t="s">
        <v>38</v>
      </c>
      <c r="G191" s="396">
        <v>1</v>
      </c>
      <c r="H191" s="397"/>
      <c r="I191" s="398">
        <v>1</v>
      </c>
      <c r="J191" s="399">
        <f t="shared" si="141"/>
        <v>2</v>
      </c>
      <c r="K191" s="400">
        <v>1</v>
      </c>
      <c r="L191" s="398"/>
      <c r="M191" s="401">
        <f t="shared" si="125"/>
        <v>1</v>
      </c>
      <c r="N191" s="375"/>
      <c r="O191" s="376"/>
      <c r="P191" s="376"/>
      <c r="Q191" s="377">
        <f t="shared" si="126"/>
        <v>0</v>
      </c>
      <c r="R191" s="375"/>
      <c r="S191" s="376"/>
      <c r="T191" s="378"/>
      <c r="U191" s="379">
        <f t="shared" si="127"/>
        <v>0</v>
      </c>
      <c r="V191" s="402"/>
      <c r="W191" s="403">
        <v>1</v>
      </c>
      <c r="X191" s="404">
        <f t="shared" si="128"/>
        <v>1</v>
      </c>
      <c r="Y191" s="375"/>
      <c r="Z191" s="380"/>
      <c r="AA191" s="374">
        <f t="shared" si="129"/>
        <v>0</v>
      </c>
      <c r="AB191" s="396"/>
      <c r="AC191" s="397"/>
      <c r="AD191" s="405"/>
      <c r="AE191" s="400"/>
      <c r="AF191" s="405"/>
      <c r="AG191" s="404">
        <f t="shared" si="130"/>
        <v>0</v>
      </c>
      <c r="AH191" s="400"/>
      <c r="AI191" s="406"/>
      <c r="AJ191" s="401">
        <f t="shared" si="131"/>
        <v>0</v>
      </c>
      <c r="AK191" s="605">
        <f t="shared" si="132"/>
        <v>4</v>
      </c>
      <c r="AL191" s="383">
        <v>1147087</v>
      </c>
      <c r="AM191" s="384">
        <f t="shared" si="123"/>
        <v>4588348</v>
      </c>
      <c r="AN191" s="1010"/>
      <c r="AO191" s="606">
        <f t="shared" si="151"/>
        <v>1147087</v>
      </c>
      <c r="AP191" s="607">
        <f t="shared" si="152"/>
        <v>0</v>
      </c>
      <c r="AQ191" s="608">
        <f t="shared" si="153"/>
        <v>1147087</v>
      </c>
      <c r="AR191" s="609">
        <f t="shared" si="143"/>
        <v>2294174</v>
      </c>
      <c r="AS191" s="610">
        <f t="shared" si="154"/>
        <v>1147087</v>
      </c>
      <c r="AT191" s="611">
        <f t="shared" si="155"/>
        <v>0</v>
      </c>
      <c r="AU191" s="612">
        <f t="shared" si="133"/>
        <v>1147087</v>
      </c>
      <c r="AV191" s="606">
        <f t="shared" si="156"/>
        <v>0</v>
      </c>
      <c r="AW191" s="607">
        <f t="shared" si="157"/>
        <v>0</v>
      </c>
      <c r="AX191" s="613"/>
      <c r="AY191" s="614">
        <f t="shared" si="134"/>
        <v>0</v>
      </c>
      <c r="AZ191" s="606">
        <f t="shared" si="158"/>
        <v>0</v>
      </c>
      <c r="BA191" s="607">
        <f t="shared" si="159"/>
        <v>0</v>
      </c>
      <c r="BB191" s="613"/>
      <c r="BC191" s="615">
        <f t="shared" si="135"/>
        <v>0</v>
      </c>
      <c r="BD191" s="616">
        <f t="shared" si="160"/>
        <v>0</v>
      </c>
      <c r="BE191" s="617">
        <f t="shared" si="161"/>
        <v>1147087</v>
      </c>
      <c r="BF191" s="618">
        <f t="shared" si="136"/>
        <v>1147087</v>
      </c>
      <c r="BG191" s="606">
        <f t="shared" si="162"/>
        <v>0</v>
      </c>
      <c r="BH191" s="619"/>
      <c r="BI191" s="620">
        <f t="shared" si="137"/>
        <v>0</v>
      </c>
      <c r="BJ191" s="621">
        <f t="shared" si="163"/>
        <v>0</v>
      </c>
      <c r="BK191" s="607">
        <f t="shared" si="164"/>
        <v>0</v>
      </c>
      <c r="BL191" s="622"/>
      <c r="BM191" s="610">
        <f t="shared" si="165"/>
        <v>0</v>
      </c>
      <c r="BN191" s="623"/>
      <c r="BO191" s="618">
        <f t="shared" si="138"/>
        <v>0</v>
      </c>
      <c r="BP191" s="610">
        <f t="shared" si="166"/>
        <v>0</v>
      </c>
      <c r="BQ191" s="611">
        <f t="shared" si="167"/>
        <v>0</v>
      </c>
      <c r="BR191" s="612">
        <f t="shared" si="139"/>
        <v>0</v>
      </c>
      <c r="BS191" s="624">
        <f t="shared" si="140"/>
        <v>4588348</v>
      </c>
    </row>
    <row r="192" spans="1:71" ht="15.75" thickBot="1" x14ac:dyDescent="0.3">
      <c r="A192" s="455"/>
      <c r="B192" s="385"/>
      <c r="C192" s="253"/>
      <c r="D192" s="253"/>
      <c r="E192" s="253"/>
      <c r="F192" s="261"/>
      <c r="G192" s="387"/>
      <c r="H192" s="387"/>
      <c r="I192" s="387"/>
      <c r="J192" s="388"/>
      <c r="K192" s="387"/>
      <c r="L192" s="387"/>
      <c r="M192" s="388"/>
      <c r="N192" s="387"/>
      <c r="O192" s="387"/>
      <c r="P192" s="387"/>
      <c r="Q192" s="388"/>
      <c r="R192" s="387"/>
      <c r="S192" s="387"/>
      <c r="T192" s="387"/>
      <c r="U192" s="388"/>
      <c r="V192" s="387"/>
      <c r="W192" s="387"/>
      <c r="X192" s="388"/>
      <c r="Y192" s="387"/>
      <c r="Z192" s="387"/>
      <c r="AA192" s="388"/>
      <c r="AB192" s="387"/>
      <c r="AC192" s="387"/>
      <c r="AD192" s="387"/>
      <c r="AE192" s="387"/>
      <c r="AF192" s="387"/>
      <c r="AG192" s="388"/>
      <c r="AH192" s="387"/>
      <c r="AI192" s="387"/>
      <c r="AJ192" s="388"/>
      <c r="AK192" s="389"/>
      <c r="AL192" s="939" t="s">
        <v>683</v>
      </c>
      <c r="AM192" s="940"/>
      <c r="AN192" s="941"/>
      <c r="AO192" s="1013">
        <f>SUM(AR95:AR191)</f>
        <v>184209004</v>
      </c>
      <c r="AP192" s="1014"/>
      <c r="AQ192" s="1014"/>
      <c r="AR192" s="1015"/>
      <c r="AS192" s="1013">
        <f>SUM(AU95:AU191)</f>
        <v>45843363</v>
      </c>
      <c r="AT192" s="1014"/>
      <c r="AU192" s="1015"/>
      <c r="AV192" s="1013">
        <f>SUM(AY95:AY191)</f>
        <v>79278361</v>
      </c>
      <c r="AW192" s="1014"/>
      <c r="AX192" s="1014"/>
      <c r="AY192" s="1015"/>
      <c r="AZ192" s="1013">
        <f>SUM(BC95:BC191)</f>
        <v>187796966</v>
      </c>
      <c r="BA192" s="1014"/>
      <c r="BB192" s="1014"/>
      <c r="BC192" s="1015"/>
      <c r="BD192" s="1013">
        <f>SUM(BF95:BF191)</f>
        <v>47782393</v>
      </c>
      <c r="BE192" s="1014"/>
      <c r="BF192" s="1015"/>
      <c r="BG192" s="1013">
        <f>SUM(BI95:BI191)</f>
        <v>23704584</v>
      </c>
      <c r="BH192" s="1014"/>
      <c r="BI192" s="1015"/>
      <c r="BJ192" s="1013">
        <f>SUM(BO95:BO191)</f>
        <v>51755724</v>
      </c>
      <c r="BK192" s="1014"/>
      <c r="BL192" s="1014"/>
      <c r="BM192" s="1014"/>
      <c r="BN192" s="1014"/>
      <c r="BO192" s="1015"/>
      <c r="BP192" s="1013">
        <f>SUM(BR95:BR191)</f>
        <v>78595083</v>
      </c>
      <c r="BQ192" s="1014"/>
      <c r="BR192" s="1015"/>
      <c r="BS192" s="625">
        <f>SUM(BS95:BS191)</f>
        <v>698965478</v>
      </c>
    </row>
    <row r="193" spans="1:71" x14ac:dyDescent="0.25">
      <c r="A193" s="455"/>
      <c r="B193" s="385"/>
      <c r="C193" s="253"/>
      <c r="D193" s="253"/>
      <c r="E193" s="253"/>
      <c r="F193" s="261"/>
      <c r="G193" s="387"/>
      <c r="H193" s="387"/>
      <c r="I193" s="387"/>
      <c r="J193" s="388"/>
      <c r="K193" s="387"/>
      <c r="L193" s="387"/>
      <c r="M193" s="388"/>
      <c r="N193" s="387"/>
      <c r="O193" s="387"/>
      <c r="P193" s="387"/>
      <c r="Q193" s="388"/>
      <c r="R193" s="387"/>
      <c r="S193" s="387"/>
      <c r="T193" s="387"/>
      <c r="U193" s="388"/>
      <c r="V193" s="387"/>
      <c r="W193" s="387"/>
      <c r="X193" s="388"/>
      <c r="Y193" s="387"/>
      <c r="Z193" s="387"/>
      <c r="AA193" s="388"/>
      <c r="AB193" s="387"/>
      <c r="AC193" s="387"/>
      <c r="AD193" s="387"/>
      <c r="AE193" s="387"/>
      <c r="AF193" s="387"/>
      <c r="AG193" s="388"/>
      <c r="AH193" s="387"/>
      <c r="AI193" s="387"/>
      <c r="AJ193" s="388"/>
      <c r="AK193" s="389"/>
      <c r="AL193" s="392"/>
      <c r="AM193" s="392"/>
      <c r="AN193" s="626"/>
      <c r="AO193" s="627"/>
      <c r="AP193" s="627"/>
      <c r="AQ193" s="627"/>
      <c r="AR193" s="628"/>
      <c r="AS193" s="627"/>
      <c r="AT193" s="627"/>
      <c r="AU193" s="628"/>
      <c r="AV193" s="627"/>
      <c r="AW193" s="627"/>
      <c r="AX193" s="629"/>
      <c r="AY193" s="628"/>
      <c r="AZ193" s="627"/>
      <c r="BA193" s="627"/>
      <c r="BB193" s="629"/>
      <c r="BC193" s="628"/>
      <c r="BD193" s="627"/>
      <c r="BE193" s="627"/>
      <c r="BF193" s="628"/>
      <c r="BG193" s="627"/>
      <c r="BH193" s="629"/>
      <c r="BI193" s="628"/>
      <c r="BJ193" s="627"/>
      <c r="BK193" s="627"/>
      <c r="BL193" s="629"/>
      <c r="BM193" s="627"/>
      <c r="BN193" s="629"/>
      <c r="BO193" s="628"/>
      <c r="BP193" s="627"/>
      <c r="BQ193" s="627"/>
      <c r="BR193" s="628"/>
      <c r="BS193" s="630"/>
    </row>
    <row r="194" spans="1:71" ht="15.75" thickBot="1" x14ac:dyDescent="0.3">
      <c r="A194" s="455"/>
      <c r="B194" s="385"/>
      <c r="C194" s="253"/>
      <c r="D194" s="253"/>
      <c r="E194" s="253"/>
      <c r="F194" s="261"/>
      <c r="G194" s="387"/>
      <c r="H194" s="387"/>
      <c r="I194" s="387"/>
      <c r="J194" s="388"/>
      <c r="K194" s="387"/>
      <c r="L194" s="387"/>
      <c r="M194" s="388"/>
      <c r="N194" s="387"/>
      <c r="O194" s="387"/>
      <c r="P194" s="387"/>
      <c r="Q194" s="388"/>
      <c r="R194" s="387"/>
      <c r="S194" s="387"/>
      <c r="T194" s="387"/>
      <c r="U194" s="388"/>
      <c r="V194" s="387"/>
      <c r="W194" s="387"/>
      <c r="X194" s="388"/>
      <c r="Y194" s="387"/>
      <c r="Z194" s="387"/>
      <c r="AA194" s="388"/>
      <c r="AB194" s="387"/>
      <c r="AC194" s="387"/>
      <c r="AD194" s="387"/>
      <c r="AE194" s="387"/>
      <c r="AF194" s="387"/>
      <c r="AG194" s="388"/>
      <c r="AH194" s="387"/>
      <c r="AI194" s="387"/>
      <c r="AJ194" s="388"/>
      <c r="AK194" s="389"/>
      <c r="AL194" s="392"/>
      <c r="AM194" s="392"/>
      <c r="AN194" s="626"/>
      <c r="AO194" s="627"/>
      <c r="AP194" s="627"/>
      <c r="AQ194" s="627"/>
      <c r="AR194" s="628"/>
      <c r="AS194" s="627"/>
      <c r="AT194" s="627"/>
      <c r="AU194" s="628"/>
      <c r="AV194" s="627"/>
      <c r="AW194" s="627"/>
      <c r="AX194" s="629"/>
      <c r="AY194" s="628"/>
      <c r="AZ194" s="627"/>
      <c r="BA194" s="627"/>
      <c r="BB194" s="629"/>
      <c r="BC194" s="628"/>
      <c r="BD194" s="627"/>
      <c r="BE194" s="627"/>
      <c r="BF194" s="628"/>
      <c r="BG194" s="627"/>
      <c r="BH194" s="629"/>
      <c r="BI194" s="628"/>
      <c r="BJ194" s="627"/>
      <c r="BK194" s="627"/>
      <c r="BL194" s="629"/>
      <c r="BM194" s="627"/>
      <c r="BN194" s="629"/>
      <c r="BO194" s="628"/>
      <c r="BP194" s="627"/>
      <c r="BQ194" s="627"/>
      <c r="BR194" s="628"/>
      <c r="BS194" s="630"/>
    </row>
    <row r="195" spans="1:71" ht="12.75" customHeight="1" thickBot="1" x14ac:dyDescent="0.3">
      <c r="A195" s="919" t="s">
        <v>684</v>
      </c>
      <c r="B195" s="920"/>
      <c r="C195" s="920"/>
      <c r="D195" s="920"/>
      <c r="E195" s="920"/>
      <c r="F195" s="920"/>
      <c r="G195" s="933" t="s">
        <v>1</v>
      </c>
      <c r="H195" s="934"/>
      <c r="I195" s="934"/>
      <c r="J195" s="935"/>
      <c r="K195" s="982" t="s">
        <v>2</v>
      </c>
      <c r="L195" s="982"/>
      <c r="M195" s="983"/>
      <c r="N195" s="957" t="s">
        <v>3</v>
      </c>
      <c r="O195" s="958"/>
      <c r="P195" s="959"/>
      <c r="Q195" s="951" t="s">
        <v>4</v>
      </c>
      <c r="R195" s="969" t="s">
        <v>5</v>
      </c>
      <c r="S195" s="970"/>
      <c r="T195" s="971"/>
      <c r="U195" s="951" t="s">
        <v>4</v>
      </c>
      <c r="V195" s="972" t="s">
        <v>6</v>
      </c>
      <c r="W195" s="972"/>
      <c r="X195" s="973"/>
      <c r="Y195" s="976" t="s">
        <v>7</v>
      </c>
      <c r="Z195" s="977"/>
      <c r="AA195" s="951" t="s">
        <v>4</v>
      </c>
      <c r="AB195" s="978" t="s">
        <v>8</v>
      </c>
      <c r="AC195" s="979"/>
      <c r="AD195" s="979"/>
      <c r="AE195" s="979"/>
      <c r="AF195" s="980"/>
      <c r="AG195" s="951" t="s">
        <v>4</v>
      </c>
      <c r="AH195" s="953" t="s">
        <v>9</v>
      </c>
      <c r="AI195" s="953"/>
      <c r="AJ195" s="954"/>
      <c r="AK195" s="948" t="s">
        <v>10</v>
      </c>
      <c r="AL195" s="637"/>
      <c r="AM195" s="637"/>
      <c r="AN195" s="637"/>
      <c r="AO195" s="933" t="s">
        <v>1</v>
      </c>
      <c r="AP195" s="934"/>
      <c r="AQ195" s="934"/>
      <c r="AR195" s="935"/>
      <c r="AS195" s="982" t="s">
        <v>2</v>
      </c>
      <c r="AT195" s="982"/>
      <c r="AU195" s="983"/>
      <c r="AV195" s="957" t="s">
        <v>3</v>
      </c>
      <c r="AW195" s="958"/>
      <c r="AX195" s="959"/>
      <c r="AY195" s="951" t="s">
        <v>4</v>
      </c>
      <c r="AZ195" s="969" t="s">
        <v>5</v>
      </c>
      <c r="BA195" s="970"/>
      <c r="BB195" s="971"/>
      <c r="BC195" s="951" t="s">
        <v>4</v>
      </c>
      <c r="BD195" s="972" t="s">
        <v>6</v>
      </c>
      <c r="BE195" s="972"/>
      <c r="BF195" s="973"/>
      <c r="BG195" s="976" t="s">
        <v>7</v>
      </c>
      <c r="BH195" s="977"/>
      <c r="BI195" s="951" t="s">
        <v>4</v>
      </c>
      <c r="BJ195" s="978" t="s">
        <v>8</v>
      </c>
      <c r="BK195" s="979"/>
      <c r="BL195" s="979"/>
      <c r="BM195" s="979"/>
      <c r="BN195" s="980"/>
      <c r="BO195" s="951" t="s">
        <v>4</v>
      </c>
      <c r="BP195" s="953" t="s">
        <v>9</v>
      </c>
      <c r="BQ195" s="953"/>
      <c r="BR195" s="954"/>
      <c r="BS195" s="948" t="s">
        <v>680</v>
      </c>
    </row>
    <row r="196" spans="1:71" ht="12.75" customHeight="1" thickBot="1" x14ac:dyDescent="0.3">
      <c r="A196" s="922"/>
      <c r="B196" s="923"/>
      <c r="C196" s="923"/>
      <c r="D196" s="923"/>
      <c r="E196" s="923"/>
      <c r="F196" s="923"/>
      <c r="G196" s="936"/>
      <c r="H196" s="937"/>
      <c r="I196" s="937"/>
      <c r="J196" s="938"/>
      <c r="K196" s="985"/>
      <c r="L196" s="985"/>
      <c r="M196" s="986"/>
      <c r="N196" s="966" t="s">
        <v>12</v>
      </c>
      <c r="O196" s="967"/>
      <c r="P196" s="968"/>
      <c r="Q196" s="952"/>
      <c r="R196" s="970" t="s">
        <v>13</v>
      </c>
      <c r="S196" s="970"/>
      <c r="T196" s="970"/>
      <c r="U196" s="952"/>
      <c r="V196" s="974"/>
      <c r="W196" s="974"/>
      <c r="X196" s="975"/>
      <c r="Y196" s="964" t="s">
        <v>14</v>
      </c>
      <c r="Z196" s="964"/>
      <c r="AA196" s="952"/>
      <c r="AB196" s="950" t="s">
        <v>15</v>
      </c>
      <c r="AC196" s="950"/>
      <c r="AD196" s="965"/>
      <c r="AE196" s="950" t="s">
        <v>16</v>
      </c>
      <c r="AF196" s="950"/>
      <c r="AG196" s="952"/>
      <c r="AH196" s="955"/>
      <c r="AI196" s="955"/>
      <c r="AJ196" s="956"/>
      <c r="AK196" s="949"/>
      <c r="AO196" s="936"/>
      <c r="AP196" s="937"/>
      <c r="AQ196" s="937"/>
      <c r="AR196" s="938"/>
      <c r="AS196" s="985"/>
      <c r="AT196" s="985"/>
      <c r="AU196" s="986"/>
      <c r="AV196" s="966" t="s">
        <v>12</v>
      </c>
      <c r="AW196" s="967"/>
      <c r="AX196" s="968"/>
      <c r="AY196" s="952"/>
      <c r="AZ196" s="969" t="s">
        <v>13</v>
      </c>
      <c r="BA196" s="970"/>
      <c r="BB196" s="970"/>
      <c r="BC196" s="952"/>
      <c r="BD196" s="974"/>
      <c r="BE196" s="974"/>
      <c r="BF196" s="975"/>
      <c r="BG196" s="963" t="s">
        <v>14</v>
      </c>
      <c r="BH196" s="964"/>
      <c r="BI196" s="952"/>
      <c r="BJ196" s="950" t="s">
        <v>15</v>
      </c>
      <c r="BK196" s="950"/>
      <c r="BL196" s="965"/>
      <c r="BM196" s="950" t="s">
        <v>16</v>
      </c>
      <c r="BN196" s="950"/>
      <c r="BO196" s="952"/>
      <c r="BP196" s="955"/>
      <c r="BQ196" s="955"/>
      <c r="BR196" s="956"/>
      <c r="BS196" s="949"/>
    </row>
    <row r="197" spans="1:71" ht="45.75" thickBot="1" x14ac:dyDescent="0.3">
      <c r="A197" s="310" t="s">
        <v>681</v>
      </c>
      <c r="B197" s="237" t="s">
        <v>17</v>
      </c>
      <c r="C197" s="238" t="s">
        <v>18</v>
      </c>
      <c r="D197" s="238" t="s">
        <v>19</v>
      </c>
      <c r="E197" s="238" t="s">
        <v>20</v>
      </c>
      <c r="F197" s="239" t="s">
        <v>21</v>
      </c>
      <c r="G197" s="311" t="s">
        <v>23</v>
      </c>
      <c r="H197" s="312" t="s">
        <v>24</v>
      </c>
      <c r="I197" s="313" t="s">
        <v>25</v>
      </c>
      <c r="J197" s="314" t="s">
        <v>4</v>
      </c>
      <c r="K197" s="312" t="s">
        <v>23</v>
      </c>
      <c r="L197" s="313" t="s">
        <v>25</v>
      </c>
      <c r="M197" s="314" t="s">
        <v>4</v>
      </c>
      <c r="N197" s="638" t="s">
        <v>23</v>
      </c>
      <c r="O197" s="639" t="s">
        <v>25</v>
      </c>
      <c r="P197" s="640" t="s">
        <v>26</v>
      </c>
      <c r="Q197" s="1011"/>
      <c r="R197" s="639" t="s">
        <v>23</v>
      </c>
      <c r="S197" s="639" t="s">
        <v>25</v>
      </c>
      <c r="T197" s="640" t="s">
        <v>26</v>
      </c>
      <c r="U197" s="1011"/>
      <c r="V197" s="312" t="s">
        <v>23</v>
      </c>
      <c r="W197" s="313" t="s">
        <v>25</v>
      </c>
      <c r="X197" s="314" t="s">
        <v>4</v>
      </c>
      <c r="Y197" s="312" t="s">
        <v>25</v>
      </c>
      <c r="Z197" s="313" t="s">
        <v>26</v>
      </c>
      <c r="AA197" s="1011"/>
      <c r="AB197" s="312" t="s">
        <v>23</v>
      </c>
      <c r="AC197" s="312" t="s">
        <v>25</v>
      </c>
      <c r="AD197" s="312" t="s">
        <v>26</v>
      </c>
      <c r="AE197" s="312" t="s">
        <v>23</v>
      </c>
      <c r="AF197" s="313" t="s">
        <v>26</v>
      </c>
      <c r="AG197" s="1011"/>
      <c r="AH197" s="312" t="s">
        <v>23</v>
      </c>
      <c r="AI197" s="313" t="s">
        <v>25</v>
      </c>
      <c r="AJ197" s="314" t="s">
        <v>4</v>
      </c>
      <c r="AK197" s="1012"/>
      <c r="AL197" s="567" t="s">
        <v>675</v>
      </c>
      <c r="AM197" s="641" t="s">
        <v>676</v>
      </c>
      <c r="AN197" s="319" t="s">
        <v>677</v>
      </c>
      <c r="AO197" s="642" t="s">
        <v>23</v>
      </c>
      <c r="AP197" s="643" t="s">
        <v>24</v>
      </c>
      <c r="AQ197" s="644" t="s">
        <v>25</v>
      </c>
      <c r="AR197" s="314" t="s">
        <v>4</v>
      </c>
      <c r="AS197" s="312" t="s">
        <v>23</v>
      </c>
      <c r="AT197" s="313" t="s">
        <v>25</v>
      </c>
      <c r="AU197" s="314" t="s">
        <v>4</v>
      </c>
      <c r="AV197" s="638" t="s">
        <v>23</v>
      </c>
      <c r="AW197" s="639" t="s">
        <v>25</v>
      </c>
      <c r="AX197" s="640" t="s">
        <v>26</v>
      </c>
      <c r="AY197" s="1011"/>
      <c r="AZ197" s="638" t="s">
        <v>23</v>
      </c>
      <c r="BA197" s="639" t="s">
        <v>25</v>
      </c>
      <c r="BB197" s="640" t="s">
        <v>26</v>
      </c>
      <c r="BC197" s="1011"/>
      <c r="BD197" s="312" t="s">
        <v>23</v>
      </c>
      <c r="BE197" s="313" t="s">
        <v>25</v>
      </c>
      <c r="BF197" s="314" t="s">
        <v>4</v>
      </c>
      <c r="BG197" s="645" t="s">
        <v>25</v>
      </c>
      <c r="BH197" s="313" t="s">
        <v>26</v>
      </c>
      <c r="BI197" s="1011"/>
      <c r="BJ197" s="642" t="s">
        <v>23</v>
      </c>
      <c r="BK197" s="643" t="s">
        <v>25</v>
      </c>
      <c r="BL197" s="643" t="s">
        <v>26</v>
      </c>
      <c r="BM197" s="643" t="s">
        <v>23</v>
      </c>
      <c r="BN197" s="646" t="s">
        <v>26</v>
      </c>
      <c r="BO197" s="1011"/>
      <c r="BP197" s="312" t="s">
        <v>23</v>
      </c>
      <c r="BQ197" s="313" t="s">
        <v>25</v>
      </c>
      <c r="BR197" s="314" t="s">
        <v>4</v>
      </c>
      <c r="BS197" s="1012"/>
    </row>
    <row r="198" spans="1:71" ht="36" x14ac:dyDescent="0.25">
      <c r="A198" s="1033">
        <v>3</v>
      </c>
      <c r="B198" s="339">
        <v>183</v>
      </c>
      <c r="C198" s="228" t="s">
        <v>409</v>
      </c>
      <c r="D198" s="213" t="s">
        <v>102</v>
      </c>
      <c r="E198" s="213" t="s">
        <v>29</v>
      </c>
      <c r="F198" s="217" t="s">
        <v>30</v>
      </c>
      <c r="G198" s="340">
        <v>1</v>
      </c>
      <c r="H198" s="341">
        <v>2</v>
      </c>
      <c r="I198" s="342"/>
      <c r="J198" s="343">
        <f t="shared" si="141"/>
        <v>3</v>
      </c>
      <c r="K198" s="344"/>
      <c r="L198" s="342"/>
      <c r="M198" s="345">
        <f t="shared" si="125"/>
        <v>0</v>
      </c>
      <c r="N198" s="647"/>
      <c r="O198" s="648"/>
      <c r="P198" s="648"/>
      <c r="Q198" s="649">
        <f t="shared" si="126"/>
        <v>0</v>
      </c>
      <c r="R198" s="647">
        <v>3</v>
      </c>
      <c r="S198" s="648"/>
      <c r="T198" s="650">
        <f>SUM(R198:S198)</f>
        <v>3</v>
      </c>
      <c r="U198" s="651">
        <f t="shared" si="127"/>
        <v>3</v>
      </c>
      <c r="V198" s="351"/>
      <c r="W198" s="352"/>
      <c r="X198" s="353">
        <f t="shared" si="128"/>
        <v>0</v>
      </c>
      <c r="Y198" s="647"/>
      <c r="Z198" s="652"/>
      <c r="AA198" s="653">
        <f t="shared" si="129"/>
        <v>0</v>
      </c>
      <c r="AB198" s="654"/>
      <c r="AC198" s="655"/>
      <c r="AD198" s="356"/>
      <c r="AE198" s="351"/>
      <c r="AF198" s="356"/>
      <c r="AG198" s="353">
        <f t="shared" si="130"/>
        <v>0</v>
      </c>
      <c r="AH198" s="351"/>
      <c r="AI198" s="356"/>
      <c r="AJ198" s="345">
        <f t="shared" si="131"/>
        <v>0</v>
      </c>
      <c r="AK198" s="656">
        <f t="shared" si="132"/>
        <v>6</v>
      </c>
      <c r="AL198" s="337">
        <v>693938</v>
      </c>
      <c r="AM198" s="361">
        <f t="shared" si="123"/>
        <v>4163628</v>
      </c>
      <c r="AN198" s="1008">
        <f>SUM(AM198:AM201)</f>
        <v>12416672</v>
      </c>
      <c r="AO198" s="657">
        <f>AL198*G198</f>
        <v>693938</v>
      </c>
      <c r="AP198" s="658">
        <f>AL198*H198</f>
        <v>1387876</v>
      </c>
      <c r="AQ198" s="659">
        <f>AL198*I198</f>
        <v>0</v>
      </c>
      <c r="AR198" s="598">
        <f t="shared" si="143"/>
        <v>2081814</v>
      </c>
      <c r="AS198" s="596">
        <f>AL198*K198</f>
        <v>0</v>
      </c>
      <c r="AT198" s="597">
        <f>AL198*L198</f>
        <v>0</v>
      </c>
      <c r="AU198" s="592">
        <f t="shared" si="133"/>
        <v>0</v>
      </c>
      <c r="AV198" s="657">
        <f>AL198*N198</f>
        <v>0</v>
      </c>
      <c r="AW198" s="658">
        <f>AL198*O198</f>
        <v>0</v>
      </c>
      <c r="AX198" s="660"/>
      <c r="AY198" s="661">
        <f t="shared" si="134"/>
        <v>0</v>
      </c>
      <c r="AZ198" s="657">
        <f>AL198*R198</f>
        <v>2081814</v>
      </c>
      <c r="BA198" s="658">
        <f>AL198*S198</f>
        <v>0</v>
      </c>
      <c r="BB198" s="660">
        <f>SUM(AZ198:BA198)</f>
        <v>2081814</v>
      </c>
      <c r="BC198" s="662">
        <f t="shared" si="135"/>
        <v>2081814</v>
      </c>
      <c r="BD198" s="596">
        <f>AL198*V198</f>
        <v>0</v>
      </c>
      <c r="BE198" s="597">
        <f>AL198*W198</f>
        <v>0</v>
      </c>
      <c r="BF198" s="598">
        <f t="shared" si="136"/>
        <v>0</v>
      </c>
      <c r="BG198" s="657">
        <f>AL198*Y198</f>
        <v>0</v>
      </c>
      <c r="BH198" s="663"/>
      <c r="BI198" s="664">
        <f t="shared" si="137"/>
        <v>0</v>
      </c>
      <c r="BJ198" s="665">
        <f>AL198*AB198</f>
        <v>0</v>
      </c>
      <c r="BK198" s="658">
        <f>AL198*AC198</f>
        <v>0</v>
      </c>
      <c r="BL198" s="602"/>
      <c r="BM198" s="596">
        <f>AL198*AE198</f>
        <v>0</v>
      </c>
      <c r="BN198" s="603"/>
      <c r="BO198" s="598">
        <f t="shared" si="138"/>
        <v>0</v>
      </c>
      <c r="BP198" s="596">
        <f>AL198*AH198</f>
        <v>0</v>
      </c>
      <c r="BQ198" s="597">
        <f>AL198*AI198</f>
        <v>0</v>
      </c>
      <c r="BR198" s="592">
        <f t="shared" si="139"/>
        <v>0</v>
      </c>
      <c r="BS198" s="666">
        <f t="shared" si="140"/>
        <v>4163628</v>
      </c>
    </row>
    <row r="199" spans="1:71" ht="36" x14ac:dyDescent="0.25">
      <c r="A199" s="1034"/>
      <c r="B199" s="363">
        <v>184</v>
      </c>
      <c r="C199" s="228" t="s">
        <v>410</v>
      </c>
      <c r="D199" s="213" t="s">
        <v>411</v>
      </c>
      <c r="E199" s="213" t="s">
        <v>412</v>
      </c>
      <c r="F199" s="217" t="s">
        <v>30</v>
      </c>
      <c r="G199" s="340"/>
      <c r="H199" s="341"/>
      <c r="I199" s="342"/>
      <c r="J199" s="343">
        <f t="shared" si="141"/>
        <v>0</v>
      </c>
      <c r="K199" s="344"/>
      <c r="L199" s="342"/>
      <c r="M199" s="345">
        <f t="shared" si="125"/>
        <v>0</v>
      </c>
      <c r="N199" s="346">
        <v>1</v>
      </c>
      <c r="O199" s="347"/>
      <c r="P199" s="347">
        <f>SUM(N199:O199)</f>
        <v>1</v>
      </c>
      <c r="Q199" s="348">
        <f t="shared" si="126"/>
        <v>1</v>
      </c>
      <c r="R199" s="346"/>
      <c r="S199" s="347"/>
      <c r="T199" s="349"/>
      <c r="U199" s="350">
        <f t="shared" si="127"/>
        <v>0</v>
      </c>
      <c r="V199" s="351"/>
      <c r="W199" s="352"/>
      <c r="X199" s="353">
        <f t="shared" si="128"/>
        <v>0</v>
      </c>
      <c r="Y199" s="346"/>
      <c r="Z199" s="354"/>
      <c r="AA199" s="355">
        <f t="shared" si="129"/>
        <v>0</v>
      </c>
      <c r="AB199" s="340"/>
      <c r="AC199" s="341"/>
      <c r="AD199" s="356"/>
      <c r="AE199" s="344"/>
      <c r="AF199" s="356"/>
      <c r="AG199" s="353">
        <f t="shared" si="130"/>
        <v>0</v>
      </c>
      <c r="AH199" s="344"/>
      <c r="AI199" s="357"/>
      <c r="AJ199" s="345">
        <f t="shared" si="131"/>
        <v>0</v>
      </c>
      <c r="AK199" s="585">
        <f t="shared" si="132"/>
        <v>1</v>
      </c>
      <c r="AL199" s="360">
        <v>557885</v>
      </c>
      <c r="AM199" s="361">
        <f t="shared" si="123"/>
        <v>557885</v>
      </c>
      <c r="AN199" s="1009"/>
      <c r="AO199" s="586">
        <f>AL199*G199</f>
        <v>0</v>
      </c>
      <c r="AP199" s="587">
        <f>AL199*H199</f>
        <v>0</v>
      </c>
      <c r="AQ199" s="588">
        <f>AL199*I199</f>
        <v>0</v>
      </c>
      <c r="AR199" s="589">
        <f t="shared" si="143"/>
        <v>0</v>
      </c>
      <c r="AS199" s="590">
        <f>AL199*K199</f>
        <v>0</v>
      </c>
      <c r="AT199" s="591">
        <f>AL199*L199</f>
        <v>0</v>
      </c>
      <c r="AU199" s="592">
        <f t="shared" si="133"/>
        <v>0</v>
      </c>
      <c r="AV199" s="586">
        <f>AL199*N199</f>
        <v>557885</v>
      </c>
      <c r="AW199" s="587">
        <f>AL199*O199</f>
        <v>0</v>
      </c>
      <c r="AX199" s="593">
        <f>SUM(AV199:AW199)</f>
        <v>557885</v>
      </c>
      <c r="AY199" s="594">
        <f t="shared" si="134"/>
        <v>557885</v>
      </c>
      <c r="AZ199" s="586">
        <f>AL199*R199</f>
        <v>0</v>
      </c>
      <c r="BA199" s="587">
        <f>AL199*S199</f>
        <v>0</v>
      </c>
      <c r="BB199" s="593"/>
      <c r="BC199" s="595">
        <f t="shared" si="135"/>
        <v>0</v>
      </c>
      <c r="BD199" s="596">
        <f>AL199*V199</f>
        <v>0</v>
      </c>
      <c r="BE199" s="597">
        <f>AL199*W199</f>
        <v>0</v>
      </c>
      <c r="BF199" s="598">
        <f t="shared" si="136"/>
        <v>0</v>
      </c>
      <c r="BG199" s="586">
        <f>AL199*Y199</f>
        <v>0</v>
      </c>
      <c r="BH199" s="599"/>
      <c r="BI199" s="600">
        <f t="shared" si="137"/>
        <v>0</v>
      </c>
      <c r="BJ199" s="601">
        <f>AL199*AB199</f>
        <v>0</v>
      </c>
      <c r="BK199" s="587">
        <f>AL199*AC199</f>
        <v>0</v>
      </c>
      <c r="BL199" s="602"/>
      <c r="BM199" s="590">
        <f>AL199*AE199</f>
        <v>0</v>
      </c>
      <c r="BN199" s="603"/>
      <c r="BO199" s="598">
        <f t="shared" si="138"/>
        <v>0</v>
      </c>
      <c r="BP199" s="590">
        <f>AL199*AH199</f>
        <v>0</v>
      </c>
      <c r="BQ199" s="591">
        <f>AL199*AI199</f>
        <v>0</v>
      </c>
      <c r="BR199" s="592">
        <f t="shared" si="139"/>
        <v>0</v>
      </c>
      <c r="BS199" s="604">
        <f t="shared" si="140"/>
        <v>557885</v>
      </c>
    </row>
    <row r="200" spans="1:71" ht="36" x14ac:dyDescent="0.25">
      <c r="A200" s="1034"/>
      <c r="B200" s="339">
        <v>185</v>
      </c>
      <c r="C200" s="228" t="s">
        <v>413</v>
      </c>
      <c r="D200" s="213" t="s">
        <v>414</v>
      </c>
      <c r="E200" s="213" t="s">
        <v>29</v>
      </c>
      <c r="F200" s="217" t="s">
        <v>30</v>
      </c>
      <c r="G200" s="340">
        <v>1</v>
      </c>
      <c r="H200" s="341">
        <v>1</v>
      </c>
      <c r="I200" s="342"/>
      <c r="J200" s="343">
        <f t="shared" si="141"/>
        <v>2</v>
      </c>
      <c r="K200" s="344"/>
      <c r="L200" s="342"/>
      <c r="M200" s="345">
        <f t="shared" si="125"/>
        <v>0</v>
      </c>
      <c r="N200" s="346">
        <v>1</v>
      </c>
      <c r="O200" s="347"/>
      <c r="P200" s="347">
        <f>SUM(N200:O200)</f>
        <v>1</v>
      </c>
      <c r="Q200" s="348">
        <f t="shared" si="126"/>
        <v>1</v>
      </c>
      <c r="R200" s="346">
        <v>3</v>
      </c>
      <c r="S200" s="347"/>
      <c r="T200" s="349">
        <f>SUM(R200:S200)</f>
        <v>3</v>
      </c>
      <c r="U200" s="350">
        <f t="shared" si="127"/>
        <v>3</v>
      </c>
      <c r="V200" s="351"/>
      <c r="W200" s="352"/>
      <c r="X200" s="353">
        <f t="shared" si="128"/>
        <v>0</v>
      </c>
      <c r="Y200" s="346"/>
      <c r="Z200" s="354"/>
      <c r="AA200" s="355">
        <f t="shared" si="129"/>
        <v>0</v>
      </c>
      <c r="AB200" s="340"/>
      <c r="AC200" s="341"/>
      <c r="AD200" s="356"/>
      <c r="AE200" s="344"/>
      <c r="AF200" s="356"/>
      <c r="AG200" s="353">
        <f t="shared" si="130"/>
        <v>0</v>
      </c>
      <c r="AH200" s="344"/>
      <c r="AI200" s="357"/>
      <c r="AJ200" s="345">
        <f t="shared" si="131"/>
        <v>0</v>
      </c>
      <c r="AK200" s="585">
        <f t="shared" si="132"/>
        <v>6</v>
      </c>
      <c r="AL200" s="362">
        <v>429685</v>
      </c>
      <c r="AM200" s="361">
        <f t="shared" si="123"/>
        <v>2578110</v>
      </c>
      <c r="AN200" s="1009"/>
      <c r="AO200" s="586">
        <f>AL200*G200</f>
        <v>429685</v>
      </c>
      <c r="AP200" s="587">
        <f>AL200*H200</f>
        <v>429685</v>
      </c>
      <c r="AQ200" s="588">
        <f>AL200*I200</f>
        <v>0</v>
      </c>
      <c r="AR200" s="589">
        <f t="shared" si="143"/>
        <v>859370</v>
      </c>
      <c r="AS200" s="590">
        <f>AL200*K200</f>
        <v>0</v>
      </c>
      <c r="AT200" s="591">
        <f>AL200*L200</f>
        <v>0</v>
      </c>
      <c r="AU200" s="592">
        <f t="shared" si="133"/>
        <v>0</v>
      </c>
      <c r="AV200" s="586">
        <f>AL200*N200</f>
        <v>429685</v>
      </c>
      <c r="AW200" s="587">
        <f>AL200*O200</f>
        <v>0</v>
      </c>
      <c r="AX200" s="593">
        <f>SUM(AV200:AW200)</f>
        <v>429685</v>
      </c>
      <c r="AY200" s="594">
        <f t="shared" si="134"/>
        <v>429685</v>
      </c>
      <c r="AZ200" s="586">
        <f>AL200*R200</f>
        <v>1289055</v>
      </c>
      <c r="BA200" s="587">
        <f>AL200*S200</f>
        <v>0</v>
      </c>
      <c r="BB200" s="593">
        <f>SUM(AZ200:BA200)</f>
        <v>1289055</v>
      </c>
      <c r="BC200" s="595">
        <f t="shared" si="135"/>
        <v>1289055</v>
      </c>
      <c r="BD200" s="596">
        <f>AL200*V200</f>
        <v>0</v>
      </c>
      <c r="BE200" s="597">
        <f>AL200*W200</f>
        <v>0</v>
      </c>
      <c r="BF200" s="598">
        <f t="shared" si="136"/>
        <v>0</v>
      </c>
      <c r="BG200" s="586">
        <f>AL200*Y200</f>
        <v>0</v>
      </c>
      <c r="BH200" s="599"/>
      <c r="BI200" s="600">
        <f t="shared" si="137"/>
        <v>0</v>
      </c>
      <c r="BJ200" s="601">
        <f>AL200*AB200</f>
        <v>0</v>
      </c>
      <c r="BK200" s="587">
        <f>AL200*AC200</f>
        <v>0</v>
      </c>
      <c r="BL200" s="602"/>
      <c r="BM200" s="590">
        <f>AL200*AE200</f>
        <v>0</v>
      </c>
      <c r="BN200" s="603"/>
      <c r="BO200" s="598">
        <f t="shared" si="138"/>
        <v>0</v>
      </c>
      <c r="BP200" s="590">
        <f>AL200*AH200</f>
        <v>0</v>
      </c>
      <c r="BQ200" s="591">
        <f>AL200*AI200</f>
        <v>0</v>
      </c>
      <c r="BR200" s="592">
        <f t="shared" si="139"/>
        <v>0</v>
      </c>
      <c r="BS200" s="604">
        <f t="shared" si="140"/>
        <v>2578110</v>
      </c>
    </row>
    <row r="201" spans="1:71" ht="36.75" thickBot="1" x14ac:dyDescent="0.3">
      <c r="A201" s="1035"/>
      <c r="B201" s="395">
        <v>186</v>
      </c>
      <c r="C201" s="258" t="s">
        <v>415</v>
      </c>
      <c r="D201" s="259" t="s">
        <v>102</v>
      </c>
      <c r="E201" s="259" t="s">
        <v>29</v>
      </c>
      <c r="F201" s="260" t="s">
        <v>30</v>
      </c>
      <c r="G201" s="396"/>
      <c r="H201" s="397">
        <v>1</v>
      </c>
      <c r="I201" s="398"/>
      <c r="J201" s="399">
        <f t="shared" si="141"/>
        <v>1</v>
      </c>
      <c r="K201" s="400"/>
      <c r="L201" s="398"/>
      <c r="M201" s="401">
        <f t="shared" si="125"/>
        <v>0</v>
      </c>
      <c r="N201" s="375"/>
      <c r="O201" s="376"/>
      <c r="P201" s="376"/>
      <c r="Q201" s="377">
        <f t="shared" si="126"/>
        <v>0</v>
      </c>
      <c r="R201" s="375">
        <v>3</v>
      </c>
      <c r="S201" s="376"/>
      <c r="T201" s="378">
        <f>SUM(R201:S201)</f>
        <v>3</v>
      </c>
      <c r="U201" s="379">
        <f t="shared" si="127"/>
        <v>3</v>
      </c>
      <c r="V201" s="402"/>
      <c r="W201" s="403"/>
      <c r="X201" s="404">
        <f t="shared" si="128"/>
        <v>0</v>
      </c>
      <c r="Y201" s="375"/>
      <c r="Z201" s="380"/>
      <c r="AA201" s="374">
        <f t="shared" si="129"/>
        <v>0</v>
      </c>
      <c r="AB201" s="396">
        <v>5</v>
      </c>
      <c r="AC201" s="397"/>
      <c r="AD201" s="405">
        <f t="shared" si="142"/>
        <v>5</v>
      </c>
      <c r="AE201" s="400"/>
      <c r="AF201" s="405"/>
      <c r="AG201" s="404">
        <f t="shared" si="130"/>
        <v>5</v>
      </c>
      <c r="AH201" s="400"/>
      <c r="AI201" s="406"/>
      <c r="AJ201" s="401">
        <f t="shared" si="131"/>
        <v>0</v>
      </c>
      <c r="AK201" s="605">
        <f t="shared" si="132"/>
        <v>9</v>
      </c>
      <c r="AL201" s="383">
        <v>568561</v>
      </c>
      <c r="AM201" s="384">
        <f t="shared" si="123"/>
        <v>5117049</v>
      </c>
      <c r="AN201" s="1010"/>
      <c r="AO201" s="606">
        <f>AL201*G201</f>
        <v>0</v>
      </c>
      <c r="AP201" s="607">
        <f>AL201*H201</f>
        <v>568561</v>
      </c>
      <c r="AQ201" s="608">
        <f>AL201*I201</f>
        <v>0</v>
      </c>
      <c r="AR201" s="609">
        <f t="shared" si="143"/>
        <v>568561</v>
      </c>
      <c r="AS201" s="610">
        <f>AL201*K201</f>
        <v>0</v>
      </c>
      <c r="AT201" s="611">
        <f>AL201*L201</f>
        <v>0</v>
      </c>
      <c r="AU201" s="612">
        <f t="shared" si="133"/>
        <v>0</v>
      </c>
      <c r="AV201" s="606">
        <f>AL201*N201</f>
        <v>0</v>
      </c>
      <c r="AW201" s="607">
        <f>AL201*O201</f>
        <v>0</v>
      </c>
      <c r="AX201" s="613"/>
      <c r="AY201" s="614">
        <f t="shared" si="134"/>
        <v>0</v>
      </c>
      <c r="AZ201" s="606">
        <f>AL201*R201</f>
        <v>1705683</v>
      </c>
      <c r="BA201" s="607">
        <f>AL201*S201</f>
        <v>0</v>
      </c>
      <c r="BB201" s="613">
        <f>SUM(AZ201:BA201)</f>
        <v>1705683</v>
      </c>
      <c r="BC201" s="615">
        <f t="shared" si="135"/>
        <v>1705683</v>
      </c>
      <c r="BD201" s="616">
        <f>AL201*V201</f>
        <v>0</v>
      </c>
      <c r="BE201" s="617">
        <f>AL201*W201</f>
        <v>0</v>
      </c>
      <c r="BF201" s="618">
        <f t="shared" si="136"/>
        <v>0</v>
      </c>
      <c r="BG201" s="606">
        <f>AL201*Y201</f>
        <v>0</v>
      </c>
      <c r="BH201" s="619"/>
      <c r="BI201" s="620">
        <f t="shared" si="137"/>
        <v>0</v>
      </c>
      <c r="BJ201" s="621">
        <f>AL201*AB201</f>
        <v>2842805</v>
      </c>
      <c r="BK201" s="607">
        <f>AL201*AC201</f>
        <v>0</v>
      </c>
      <c r="BL201" s="622">
        <f t="shared" ref="BL201:BL208" si="174">SUM(BJ201:BK201)</f>
        <v>2842805</v>
      </c>
      <c r="BM201" s="610">
        <f>AL201*AE201</f>
        <v>0</v>
      </c>
      <c r="BN201" s="623"/>
      <c r="BO201" s="618">
        <f t="shared" si="138"/>
        <v>2842805</v>
      </c>
      <c r="BP201" s="610">
        <f>AL201*AH201</f>
        <v>0</v>
      </c>
      <c r="BQ201" s="611">
        <f>AL201*AI201</f>
        <v>0</v>
      </c>
      <c r="BR201" s="612">
        <f t="shared" si="139"/>
        <v>0</v>
      </c>
      <c r="BS201" s="624">
        <f t="shared" si="140"/>
        <v>5117049</v>
      </c>
    </row>
    <row r="202" spans="1:71" ht="15.75" thickBot="1" x14ac:dyDescent="0.3">
      <c r="A202" s="455"/>
      <c r="B202" s="385"/>
      <c r="C202" s="253"/>
      <c r="D202" s="253"/>
      <c r="E202" s="253"/>
      <c r="F202" s="254"/>
      <c r="G202" s="387"/>
      <c r="H202" s="387"/>
      <c r="I202" s="387"/>
      <c r="J202" s="388"/>
      <c r="K202" s="387"/>
      <c r="L202" s="387"/>
      <c r="M202" s="388"/>
      <c r="N202" s="387"/>
      <c r="O202" s="387"/>
      <c r="P202" s="387"/>
      <c r="Q202" s="388"/>
      <c r="R202" s="387"/>
      <c r="S202" s="387"/>
      <c r="T202" s="387"/>
      <c r="U202" s="388"/>
      <c r="V202" s="387"/>
      <c r="W202" s="387"/>
      <c r="X202" s="388"/>
      <c r="Y202" s="387"/>
      <c r="Z202" s="387"/>
      <c r="AA202" s="388"/>
      <c r="AB202" s="387"/>
      <c r="AC202" s="387"/>
      <c r="AD202" s="387"/>
      <c r="AE202" s="387"/>
      <c r="AF202" s="387"/>
      <c r="AG202" s="388"/>
      <c r="AH202" s="387"/>
      <c r="AI202" s="387"/>
      <c r="AJ202" s="388"/>
      <c r="AK202" s="389"/>
      <c r="AL202" s="939" t="s">
        <v>683</v>
      </c>
      <c r="AM202" s="940"/>
      <c r="AN202" s="941"/>
      <c r="AO202" s="1013">
        <f>SUM(AR198:AR201)</f>
        <v>3509745</v>
      </c>
      <c r="AP202" s="1014"/>
      <c r="AQ202" s="1014"/>
      <c r="AR202" s="1015"/>
      <c r="AS202" s="1013">
        <f>SUM(AU198:AU201)</f>
        <v>0</v>
      </c>
      <c r="AT202" s="1014"/>
      <c r="AU202" s="1015"/>
      <c r="AV202" s="1013">
        <f>SUM(AY198:AY201)</f>
        <v>987570</v>
      </c>
      <c r="AW202" s="1014"/>
      <c r="AX202" s="1014"/>
      <c r="AY202" s="1015"/>
      <c r="AZ202" s="1013">
        <f>SUM(BC198:BC201)</f>
        <v>5076552</v>
      </c>
      <c r="BA202" s="1014"/>
      <c r="BB202" s="1014"/>
      <c r="BC202" s="1015"/>
      <c r="BD202" s="1013">
        <f>SUM(BF198:BF201)</f>
        <v>0</v>
      </c>
      <c r="BE202" s="1014"/>
      <c r="BF202" s="1015"/>
      <c r="BG202" s="1013">
        <f>SUM(BI198:BI201)</f>
        <v>0</v>
      </c>
      <c r="BH202" s="1014"/>
      <c r="BI202" s="1015"/>
      <c r="BJ202" s="1013">
        <f>SUM(BO198:BO201)</f>
        <v>2842805</v>
      </c>
      <c r="BK202" s="1014"/>
      <c r="BL202" s="1014"/>
      <c r="BM202" s="1014"/>
      <c r="BN202" s="1014"/>
      <c r="BO202" s="1015"/>
      <c r="BP202" s="1013">
        <f>SUM(BR198:BR201)</f>
        <v>0</v>
      </c>
      <c r="BQ202" s="1014"/>
      <c r="BR202" s="1015"/>
      <c r="BS202" s="625">
        <f>SUM(BS198:BS201)</f>
        <v>12416672</v>
      </c>
    </row>
    <row r="203" spans="1:71" x14ac:dyDescent="0.25">
      <c r="A203" s="455"/>
      <c r="B203" s="385"/>
      <c r="C203" s="253"/>
      <c r="D203" s="253"/>
      <c r="E203" s="253"/>
      <c r="F203" s="254"/>
      <c r="G203" s="387"/>
      <c r="H203" s="387"/>
      <c r="I203" s="387"/>
      <c r="J203" s="388"/>
      <c r="K203" s="387"/>
      <c r="L203" s="387"/>
      <c r="M203" s="388"/>
      <c r="N203" s="387"/>
      <c r="O203" s="387"/>
      <c r="P203" s="387"/>
      <c r="Q203" s="388"/>
      <c r="R203" s="387"/>
      <c r="S203" s="387"/>
      <c r="T203" s="387"/>
      <c r="U203" s="388"/>
      <c r="V203" s="387"/>
      <c r="W203" s="387"/>
      <c r="X203" s="388"/>
      <c r="Y203" s="387"/>
      <c r="Z203" s="387"/>
      <c r="AA203" s="388"/>
      <c r="AB203" s="387"/>
      <c r="AC203" s="387"/>
      <c r="AD203" s="387"/>
      <c r="AE203" s="387"/>
      <c r="AF203" s="387"/>
      <c r="AG203" s="388"/>
      <c r="AH203" s="387"/>
      <c r="AI203" s="387"/>
      <c r="AJ203" s="388"/>
      <c r="AK203" s="389"/>
      <c r="AL203" s="392"/>
      <c r="AM203" s="392"/>
      <c r="AN203" s="626"/>
      <c r="AO203" s="627"/>
      <c r="AP203" s="627"/>
      <c r="AQ203" s="627"/>
      <c r="AR203" s="628"/>
      <c r="AS203" s="627"/>
      <c r="AT203" s="627"/>
      <c r="AU203" s="628"/>
      <c r="AV203" s="627"/>
      <c r="AW203" s="627"/>
      <c r="AX203" s="629"/>
      <c r="AY203" s="628"/>
      <c r="AZ203" s="627"/>
      <c r="BA203" s="627"/>
      <c r="BB203" s="629"/>
      <c r="BC203" s="628"/>
      <c r="BD203" s="627"/>
      <c r="BE203" s="627"/>
      <c r="BF203" s="628"/>
      <c r="BG203" s="627"/>
      <c r="BH203" s="629"/>
      <c r="BI203" s="628"/>
      <c r="BJ203" s="627"/>
      <c r="BK203" s="627"/>
      <c r="BL203" s="629"/>
      <c r="BM203" s="627"/>
      <c r="BN203" s="629"/>
      <c r="BO203" s="628"/>
      <c r="BP203" s="627"/>
      <c r="BQ203" s="627"/>
      <c r="BR203" s="628"/>
      <c r="BS203" s="630"/>
    </row>
    <row r="204" spans="1:71" ht="15.75" thickBot="1" x14ac:dyDescent="0.3">
      <c r="A204" s="455"/>
      <c r="B204" s="385"/>
      <c r="C204" s="253"/>
      <c r="D204" s="253"/>
      <c r="E204" s="253"/>
      <c r="F204" s="254"/>
      <c r="G204" s="387"/>
      <c r="H204" s="387"/>
      <c r="I204" s="387"/>
      <c r="J204" s="388"/>
      <c r="K204" s="387"/>
      <c r="L204" s="387"/>
      <c r="M204" s="388"/>
      <c r="N204" s="387"/>
      <c r="O204" s="387"/>
      <c r="P204" s="387"/>
      <c r="Q204" s="388"/>
      <c r="R204" s="387"/>
      <c r="S204" s="387"/>
      <c r="T204" s="387"/>
      <c r="U204" s="388"/>
      <c r="V204" s="387"/>
      <c r="W204" s="387"/>
      <c r="X204" s="388"/>
      <c r="Y204" s="387"/>
      <c r="Z204" s="387"/>
      <c r="AA204" s="388"/>
      <c r="AB204" s="387"/>
      <c r="AC204" s="387"/>
      <c r="AD204" s="387"/>
      <c r="AE204" s="387"/>
      <c r="AF204" s="387"/>
      <c r="AG204" s="388"/>
      <c r="AH204" s="387"/>
      <c r="AI204" s="387"/>
      <c r="AJ204" s="388"/>
      <c r="AK204" s="389"/>
      <c r="AL204" s="392"/>
      <c r="AM204" s="392"/>
      <c r="AN204" s="626"/>
      <c r="AO204" s="627"/>
      <c r="AP204" s="627"/>
      <c r="AQ204" s="627"/>
      <c r="AR204" s="628"/>
      <c r="AS204" s="627"/>
      <c r="AT204" s="627"/>
      <c r="AU204" s="628"/>
      <c r="AV204" s="627"/>
      <c r="AW204" s="627"/>
      <c r="AX204" s="629"/>
      <c r="AY204" s="628"/>
      <c r="AZ204" s="627"/>
      <c r="BA204" s="627"/>
      <c r="BB204" s="629"/>
      <c r="BC204" s="628"/>
      <c r="BD204" s="627"/>
      <c r="BE204" s="627"/>
      <c r="BF204" s="628"/>
      <c r="BG204" s="627"/>
      <c r="BH204" s="629"/>
      <c r="BI204" s="628"/>
      <c r="BJ204" s="627"/>
      <c r="BK204" s="627"/>
      <c r="BL204" s="629"/>
      <c r="BM204" s="627"/>
      <c r="BN204" s="629"/>
      <c r="BO204" s="628"/>
      <c r="BP204" s="627"/>
      <c r="BQ204" s="627"/>
      <c r="BR204" s="628"/>
      <c r="BS204" s="630"/>
    </row>
    <row r="205" spans="1:71" ht="12.75" customHeight="1" thickBot="1" x14ac:dyDescent="0.3">
      <c r="A205" s="919" t="s">
        <v>416</v>
      </c>
      <c r="B205" s="920"/>
      <c r="C205" s="920"/>
      <c r="D205" s="920"/>
      <c r="E205" s="920"/>
      <c r="F205" s="920"/>
      <c r="G205" s="933" t="s">
        <v>1</v>
      </c>
      <c r="H205" s="934"/>
      <c r="I205" s="934"/>
      <c r="J205" s="935"/>
      <c r="K205" s="982" t="s">
        <v>2</v>
      </c>
      <c r="L205" s="982"/>
      <c r="M205" s="983"/>
      <c r="N205" s="957" t="s">
        <v>3</v>
      </c>
      <c r="O205" s="958"/>
      <c r="P205" s="959"/>
      <c r="Q205" s="951" t="s">
        <v>4</v>
      </c>
      <c r="R205" s="969" t="s">
        <v>5</v>
      </c>
      <c r="S205" s="970"/>
      <c r="T205" s="971"/>
      <c r="U205" s="951" t="s">
        <v>4</v>
      </c>
      <c r="V205" s="972" t="s">
        <v>6</v>
      </c>
      <c r="W205" s="972"/>
      <c r="X205" s="973"/>
      <c r="Y205" s="976" t="s">
        <v>7</v>
      </c>
      <c r="Z205" s="977"/>
      <c r="AA205" s="951" t="s">
        <v>4</v>
      </c>
      <c r="AB205" s="978" t="s">
        <v>8</v>
      </c>
      <c r="AC205" s="979"/>
      <c r="AD205" s="979"/>
      <c r="AE205" s="979"/>
      <c r="AF205" s="980"/>
      <c r="AG205" s="951" t="s">
        <v>4</v>
      </c>
      <c r="AH205" s="953" t="s">
        <v>9</v>
      </c>
      <c r="AI205" s="953"/>
      <c r="AJ205" s="954"/>
      <c r="AK205" s="948" t="s">
        <v>10</v>
      </c>
      <c r="AO205" s="933" t="s">
        <v>1</v>
      </c>
      <c r="AP205" s="934"/>
      <c r="AQ205" s="934"/>
      <c r="AR205" s="935"/>
      <c r="AS205" s="982" t="s">
        <v>2</v>
      </c>
      <c r="AT205" s="982"/>
      <c r="AU205" s="983"/>
      <c r="AV205" s="957" t="s">
        <v>3</v>
      </c>
      <c r="AW205" s="958"/>
      <c r="AX205" s="959"/>
      <c r="AY205" s="951" t="s">
        <v>4</v>
      </c>
      <c r="AZ205" s="969" t="s">
        <v>5</v>
      </c>
      <c r="BA205" s="970"/>
      <c r="BB205" s="971"/>
      <c r="BC205" s="951" t="s">
        <v>4</v>
      </c>
      <c r="BD205" s="972" t="s">
        <v>6</v>
      </c>
      <c r="BE205" s="972"/>
      <c r="BF205" s="973"/>
      <c r="BG205" s="976" t="s">
        <v>7</v>
      </c>
      <c r="BH205" s="977"/>
      <c r="BI205" s="951" t="s">
        <v>4</v>
      </c>
      <c r="BJ205" s="978" t="s">
        <v>8</v>
      </c>
      <c r="BK205" s="979"/>
      <c r="BL205" s="979"/>
      <c r="BM205" s="979"/>
      <c r="BN205" s="980"/>
      <c r="BO205" s="951" t="s">
        <v>4</v>
      </c>
      <c r="BP205" s="953" t="s">
        <v>9</v>
      </c>
      <c r="BQ205" s="953"/>
      <c r="BR205" s="954"/>
      <c r="BS205" s="948" t="s">
        <v>680</v>
      </c>
    </row>
    <row r="206" spans="1:71" ht="12.75" customHeight="1" thickBot="1" x14ac:dyDescent="0.3">
      <c r="A206" s="922"/>
      <c r="B206" s="923"/>
      <c r="C206" s="923"/>
      <c r="D206" s="923"/>
      <c r="E206" s="923"/>
      <c r="F206" s="923"/>
      <c r="G206" s="936"/>
      <c r="H206" s="937"/>
      <c r="I206" s="937"/>
      <c r="J206" s="938"/>
      <c r="K206" s="985"/>
      <c r="L206" s="985"/>
      <c r="M206" s="986"/>
      <c r="N206" s="966" t="s">
        <v>12</v>
      </c>
      <c r="O206" s="967"/>
      <c r="P206" s="968"/>
      <c r="Q206" s="952"/>
      <c r="R206" s="970" t="s">
        <v>13</v>
      </c>
      <c r="S206" s="970"/>
      <c r="T206" s="970"/>
      <c r="U206" s="952"/>
      <c r="V206" s="974"/>
      <c r="W206" s="974"/>
      <c r="X206" s="975"/>
      <c r="Y206" s="964" t="s">
        <v>14</v>
      </c>
      <c r="Z206" s="964"/>
      <c r="AA206" s="952"/>
      <c r="AB206" s="950" t="s">
        <v>15</v>
      </c>
      <c r="AC206" s="950"/>
      <c r="AD206" s="965"/>
      <c r="AE206" s="950" t="s">
        <v>16</v>
      </c>
      <c r="AF206" s="950"/>
      <c r="AG206" s="952"/>
      <c r="AH206" s="955"/>
      <c r="AI206" s="955"/>
      <c r="AJ206" s="956"/>
      <c r="AK206" s="949"/>
      <c r="AO206" s="936"/>
      <c r="AP206" s="937"/>
      <c r="AQ206" s="937"/>
      <c r="AR206" s="938"/>
      <c r="AS206" s="985"/>
      <c r="AT206" s="985"/>
      <c r="AU206" s="986"/>
      <c r="AV206" s="966" t="s">
        <v>12</v>
      </c>
      <c r="AW206" s="967"/>
      <c r="AX206" s="968"/>
      <c r="AY206" s="952"/>
      <c r="AZ206" s="969" t="s">
        <v>13</v>
      </c>
      <c r="BA206" s="970"/>
      <c r="BB206" s="970"/>
      <c r="BC206" s="952"/>
      <c r="BD206" s="974"/>
      <c r="BE206" s="974"/>
      <c r="BF206" s="975"/>
      <c r="BG206" s="963" t="s">
        <v>14</v>
      </c>
      <c r="BH206" s="964"/>
      <c r="BI206" s="952"/>
      <c r="BJ206" s="950" t="s">
        <v>15</v>
      </c>
      <c r="BK206" s="950"/>
      <c r="BL206" s="965"/>
      <c r="BM206" s="950" t="s">
        <v>16</v>
      </c>
      <c r="BN206" s="950"/>
      <c r="BO206" s="952"/>
      <c r="BP206" s="955"/>
      <c r="BQ206" s="955"/>
      <c r="BR206" s="956"/>
      <c r="BS206" s="949"/>
    </row>
    <row r="207" spans="1:71" ht="45.75" thickBot="1" x14ac:dyDescent="0.3">
      <c r="A207" s="294" t="s">
        <v>681</v>
      </c>
      <c r="B207" s="262" t="s">
        <v>17</v>
      </c>
      <c r="C207" s="263" t="s">
        <v>18</v>
      </c>
      <c r="D207" s="263" t="s">
        <v>19</v>
      </c>
      <c r="E207" s="263" t="s">
        <v>20</v>
      </c>
      <c r="F207" s="264" t="s">
        <v>21</v>
      </c>
      <c r="G207" s="635" t="s">
        <v>23</v>
      </c>
      <c r="H207" s="317" t="s">
        <v>24</v>
      </c>
      <c r="I207" s="318" t="s">
        <v>25</v>
      </c>
      <c r="J207" s="309" t="s">
        <v>4</v>
      </c>
      <c r="K207" s="317" t="s">
        <v>23</v>
      </c>
      <c r="L207" s="318" t="s">
        <v>25</v>
      </c>
      <c r="M207" s="309" t="s">
        <v>4</v>
      </c>
      <c r="N207" s="634" t="s">
        <v>23</v>
      </c>
      <c r="O207" s="315" t="s">
        <v>25</v>
      </c>
      <c r="P207" s="316" t="s">
        <v>26</v>
      </c>
      <c r="Q207" s="952"/>
      <c r="R207" s="315" t="s">
        <v>23</v>
      </c>
      <c r="S207" s="315" t="s">
        <v>25</v>
      </c>
      <c r="T207" s="316" t="s">
        <v>26</v>
      </c>
      <c r="U207" s="952"/>
      <c r="V207" s="317" t="s">
        <v>23</v>
      </c>
      <c r="W207" s="318" t="s">
        <v>25</v>
      </c>
      <c r="X207" s="309" t="s">
        <v>4</v>
      </c>
      <c r="Y207" s="317" t="s">
        <v>25</v>
      </c>
      <c r="Z207" s="318" t="s">
        <v>26</v>
      </c>
      <c r="AA207" s="952"/>
      <c r="AB207" s="317" t="s">
        <v>23</v>
      </c>
      <c r="AC207" s="317" t="s">
        <v>25</v>
      </c>
      <c r="AD207" s="317" t="s">
        <v>26</v>
      </c>
      <c r="AE207" s="317" t="s">
        <v>23</v>
      </c>
      <c r="AF207" s="318" t="s">
        <v>26</v>
      </c>
      <c r="AG207" s="952"/>
      <c r="AH207" s="317" t="s">
        <v>23</v>
      </c>
      <c r="AI207" s="318" t="s">
        <v>25</v>
      </c>
      <c r="AJ207" s="309" t="s">
        <v>4</v>
      </c>
      <c r="AK207" s="949"/>
      <c r="AL207" s="567" t="s">
        <v>675</v>
      </c>
      <c r="AM207" s="319" t="s">
        <v>676</v>
      </c>
      <c r="AN207" s="319" t="s">
        <v>677</v>
      </c>
      <c r="AO207" s="631" t="s">
        <v>23</v>
      </c>
      <c r="AP207" s="632" t="s">
        <v>24</v>
      </c>
      <c r="AQ207" s="633" t="s">
        <v>25</v>
      </c>
      <c r="AR207" s="309" t="s">
        <v>4</v>
      </c>
      <c r="AS207" s="317" t="s">
        <v>23</v>
      </c>
      <c r="AT207" s="318" t="s">
        <v>25</v>
      </c>
      <c r="AU207" s="309" t="s">
        <v>4</v>
      </c>
      <c r="AV207" s="634" t="s">
        <v>23</v>
      </c>
      <c r="AW207" s="315" t="s">
        <v>25</v>
      </c>
      <c r="AX207" s="316" t="s">
        <v>26</v>
      </c>
      <c r="AY207" s="952"/>
      <c r="AZ207" s="634" t="s">
        <v>23</v>
      </c>
      <c r="BA207" s="315" t="s">
        <v>25</v>
      </c>
      <c r="BB207" s="316" t="s">
        <v>26</v>
      </c>
      <c r="BC207" s="952"/>
      <c r="BD207" s="317" t="s">
        <v>23</v>
      </c>
      <c r="BE207" s="318" t="s">
        <v>25</v>
      </c>
      <c r="BF207" s="309" t="s">
        <v>4</v>
      </c>
      <c r="BG207" s="635" t="s">
        <v>25</v>
      </c>
      <c r="BH207" s="318" t="s">
        <v>26</v>
      </c>
      <c r="BI207" s="952"/>
      <c r="BJ207" s="631" t="s">
        <v>23</v>
      </c>
      <c r="BK207" s="632" t="s">
        <v>25</v>
      </c>
      <c r="BL207" s="632" t="s">
        <v>26</v>
      </c>
      <c r="BM207" s="632" t="s">
        <v>23</v>
      </c>
      <c r="BN207" s="636" t="s">
        <v>26</v>
      </c>
      <c r="BO207" s="952"/>
      <c r="BP207" s="317" t="s">
        <v>23</v>
      </c>
      <c r="BQ207" s="318" t="s">
        <v>25</v>
      </c>
      <c r="BR207" s="309" t="s">
        <v>4</v>
      </c>
      <c r="BS207" s="949"/>
    </row>
    <row r="208" spans="1:71" ht="24" x14ac:dyDescent="0.25">
      <c r="A208" s="1050">
        <v>4</v>
      </c>
      <c r="B208" s="407">
        <v>187</v>
      </c>
      <c r="C208" s="265" t="s">
        <v>417</v>
      </c>
      <c r="D208" s="266" t="s">
        <v>418</v>
      </c>
      <c r="E208" s="266" t="s">
        <v>29</v>
      </c>
      <c r="F208" s="267" t="s">
        <v>30</v>
      </c>
      <c r="G208" s="321"/>
      <c r="H208" s="322"/>
      <c r="I208" s="323">
        <v>3</v>
      </c>
      <c r="J208" s="324">
        <f t="shared" si="141"/>
        <v>3</v>
      </c>
      <c r="K208" s="325">
        <v>2</v>
      </c>
      <c r="L208" s="323"/>
      <c r="M208" s="326">
        <f t="shared" si="125"/>
        <v>2</v>
      </c>
      <c r="N208" s="327">
        <v>1</v>
      </c>
      <c r="O208" s="328">
        <v>1</v>
      </c>
      <c r="P208" s="328">
        <f t="shared" ref="P208:P225" si="175">SUM(N208:O208)</f>
        <v>2</v>
      </c>
      <c r="Q208" s="329">
        <f t="shared" si="126"/>
        <v>2</v>
      </c>
      <c r="R208" s="327">
        <v>3</v>
      </c>
      <c r="S208" s="328">
        <v>3</v>
      </c>
      <c r="T208" s="330">
        <f>SUM(R208:S208)</f>
        <v>6</v>
      </c>
      <c r="U208" s="331">
        <f t="shared" si="127"/>
        <v>6</v>
      </c>
      <c r="V208" s="325"/>
      <c r="W208" s="323"/>
      <c r="X208" s="324">
        <f t="shared" si="128"/>
        <v>0</v>
      </c>
      <c r="Y208" s="327"/>
      <c r="Z208" s="332"/>
      <c r="AA208" s="333">
        <f t="shared" si="129"/>
        <v>0</v>
      </c>
      <c r="AB208" s="321">
        <v>3</v>
      </c>
      <c r="AC208" s="322"/>
      <c r="AD208" s="334">
        <f t="shared" si="142"/>
        <v>3</v>
      </c>
      <c r="AE208" s="325"/>
      <c r="AF208" s="334"/>
      <c r="AG208" s="324">
        <f t="shared" si="130"/>
        <v>3</v>
      </c>
      <c r="AH208" s="325">
        <v>3</v>
      </c>
      <c r="AI208" s="334"/>
      <c r="AJ208" s="326">
        <f t="shared" si="131"/>
        <v>3</v>
      </c>
      <c r="AK208" s="568">
        <f t="shared" si="132"/>
        <v>19</v>
      </c>
      <c r="AL208" s="394">
        <v>310772</v>
      </c>
      <c r="AM208" s="338">
        <f t="shared" si="123"/>
        <v>5904668</v>
      </c>
      <c r="AN208" s="1008">
        <f>SUM(AM208:AM217)</f>
        <v>63264053</v>
      </c>
      <c r="AO208" s="569">
        <f t="shared" ref="AO208:AO217" si="176">AL208*G208</f>
        <v>0</v>
      </c>
      <c r="AP208" s="570">
        <f t="shared" ref="AP208:AP217" si="177">AL208*H208</f>
        <v>0</v>
      </c>
      <c r="AQ208" s="571">
        <f t="shared" ref="AQ208:AQ217" si="178">AL208*I208</f>
        <v>932316</v>
      </c>
      <c r="AR208" s="572">
        <f t="shared" si="143"/>
        <v>932316</v>
      </c>
      <c r="AS208" s="573">
        <f t="shared" ref="AS208:AS217" si="179">AL208*K208</f>
        <v>621544</v>
      </c>
      <c r="AT208" s="574">
        <f t="shared" ref="AT208:AT217" si="180">AL208*L208</f>
        <v>0</v>
      </c>
      <c r="AU208" s="575">
        <f t="shared" si="133"/>
        <v>621544</v>
      </c>
      <c r="AV208" s="569">
        <f t="shared" ref="AV208:AV217" si="181">AL208*N208</f>
        <v>310772</v>
      </c>
      <c r="AW208" s="570">
        <f t="shared" ref="AW208:AW217" si="182">AL208*O208</f>
        <v>310772</v>
      </c>
      <c r="AX208" s="576">
        <f t="shared" ref="AX208:AX225" si="183">SUM(AV208:AW208)</f>
        <v>621544</v>
      </c>
      <c r="AY208" s="577">
        <f t="shared" si="134"/>
        <v>621544</v>
      </c>
      <c r="AZ208" s="569">
        <f t="shared" ref="AZ208:AZ217" si="184">AL208*R208</f>
        <v>932316</v>
      </c>
      <c r="BA208" s="570">
        <f t="shared" ref="BA208:BA217" si="185">AL208*S208</f>
        <v>932316</v>
      </c>
      <c r="BB208" s="576">
        <f>SUM(AZ208:BA208)</f>
        <v>1864632</v>
      </c>
      <c r="BC208" s="578">
        <f t="shared" si="135"/>
        <v>1864632</v>
      </c>
      <c r="BD208" s="573">
        <f t="shared" ref="BD208:BD217" si="186">AL208*V208</f>
        <v>0</v>
      </c>
      <c r="BE208" s="574">
        <f t="shared" ref="BE208:BE217" si="187">AL208*W208</f>
        <v>0</v>
      </c>
      <c r="BF208" s="572">
        <f t="shared" si="136"/>
        <v>0</v>
      </c>
      <c r="BG208" s="569">
        <f t="shared" ref="BG208:BG217" si="188">AL208*Y208</f>
        <v>0</v>
      </c>
      <c r="BH208" s="579"/>
      <c r="BI208" s="580">
        <f t="shared" si="137"/>
        <v>0</v>
      </c>
      <c r="BJ208" s="581">
        <f t="shared" ref="BJ208:BJ217" si="189">AL208*AB208</f>
        <v>932316</v>
      </c>
      <c r="BK208" s="570">
        <f t="shared" ref="BK208:BK217" si="190">AL208*AC208</f>
        <v>0</v>
      </c>
      <c r="BL208" s="582">
        <f t="shared" si="174"/>
        <v>932316</v>
      </c>
      <c r="BM208" s="573">
        <f t="shared" ref="BM208:BM217" si="191">AL208*AE208</f>
        <v>0</v>
      </c>
      <c r="BN208" s="583"/>
      <c r="BO208" s="572">
        <f t="shared" si="138"/>
        <v>932316</v>
      </c>
      <c r="BP208" s="573">
        <f t="shared" ref="BP208:BP217" si="192">AL208*AH208</f>
        <v>932316</v>
      </c>
      <c r="BQ208" s="574">
        <f t="shared" ref="BQ208:BQ217" si="193">AL208*AI208</f>
        <v>0</v>
      </c>
      <c r="BR208" s="575">
        <f t="shared" si="139"/>
        <v>932316</v>
      </c>
      <c r="BS208" s="584">
        <f t="shared" si="140"/>
        <v>5904668</v>
      </c>
    </row>
    <row r="209" spans="1:71" ht="24" x14ac:dyDescent="0.25">
      <c r="A209" s="1051"/>
      <c r="B209" s="363">
        <v>188</v>
      </c>
      <c r="C209" s="228" t="s">
        <v>419</v>
      </c>
      <c r="D209" s="213" t="s">
        <v>420</v>
      </c>
      <c r="E209" s="213" t="s">
        <v>179</v>
      </c>
      <c r="F209" s="217" t="s">
        <v>30</v>
      </c>
      <c r="G209" s="340"/>
      <c r="H209" s="341"/>
      <c r="I209" s="342"/>
      <c r="J209" s="343">
        <f t="shared" si="141"/>
        <v>0</v>
      </c>
      <c r="K209" s="344"/>
      <c r="L209" s="342"/>
      <c r="M209" s="345">
        <f t="shared" si="125"/>
        <v>0</v>
      </c>
      <c r="N209" s="346"/>
      <c r="O209" s="347">
        <v>1</v>
      </c>
      <c r="P209" s="347">
        <f t="shared" si="175"/>
        <v>1</v>
      </c>
      <c r="Q209" s="348">
        <f t="shared" si="126"/>
        <v>1</v>
      </c>
      <c r="R209" s="346"/>
      <c r="S209" s="347"/>
      <c r="T209" s="349"/>
      <c r="U209" s="350">
        <f t="shared" si="127"/>
        <v>0</v>
      </c>
      <c r="V209" s="351"/>
      <c r="W209" s="352">
        <v>6</v>
      </c>
      <c r="X209" s="353">
        <f t="shared" si="128"/>
        <v>6</v>
      </c>
      <c r="Y209" s="346"/>
      <c r="Z209" s="354"/>
      <c r="AA209" s="355">
        <f t="shared" si="129"/>
        <v>0</v>
      </c>
      <c r="AB209" s="340"/>
      <c r="AC209" s="341"/>
      <c r="AD209" s="356"/>
      <c r="AE209" s="344"/>
      <c r="AF209" s="356"/>
      <c r="AG209" s="353">
        <f t="shared" si="130"/>
        <v>0</v>
      </c>
      <c r="AH209" s="344"/>
      <c r="AI209" s="357"/>
      <c r="AJ209" s="345">
        <f t="shared" si="131"/>
        <v>0</v>
      </c>
      <c r="AK209" s="585">
        <f t="shared" si="132"/>
        <v>7</v>
      </c>
      <c r="AL209" s="362">
        <v>1548885</v>
      </c>
      <c r="AM209" s="361">
        <f t="shared" si="123"/>
        <v>10842195</v>
      </c>
      <c r="AN209" s="1009"/>
      <c r="AO209" s="586">
        <f t="shared" si="176"/>
        <v>0</v>
      </c>
      <c r="AP209" s="587">
        <f t="shared" si="177"/>
        <v>0</v>
      </c>
      <c r="AQ209" s="588">
        <f t="shared" si="178"/>
        <v>0</v>
      </c>
      <c r="AR209" s="589">
        <f t="shared" si="143"/>
        <v>0</v>
      </c>
      <c r="AS209" s="590">
        <f t="shared" si="179"/>
        <v>0</v>
      </c>
      <c r="AT209" s="591">
        <f t="shared" si="180"/>
        <v>0</v>
      </c>
      <c r="AU209" s="592">
        <f t="shared" si="133"/>
        <v>0</v>
      </c>
      <c r="AV209" s="586">
        <f t="shared" si="181"/>
        <v>0</v>
      </c>
      <c r="AW209" s="587">
        <f t="shared" si="182"/>
        <v>1548885</v>
      </c>
      <c r="AX209" s="593">
        <f t="shared" si="183"/>
        <v>1548885</v>
      </c>
      <c r="AY209" s="594">
        <f t="shared" si="134"/>
        <v>1548885</v>
      </c>
      <c r="AZ209" s="586">
        <f t="shared" si="184"/>
        <v>0</v>
      </c>
      <c r="BA209" s="587">
        <f t="shared" si="185"/>
        <v>0</v>
      </c>
      <c r="BB209" s="593"/>
      <c r="BC209" s="595">
        <f t="shared" si="135"/>
        <v>0</v>
      </c>
      <c r="BD209" s="596">
        <f t="shared" si="186"/>
        <v>0</v>
      </c>
      <c r="BE209" s="597">
        <f t="shared" si="187"/>
        <v>9293310</v>
      </c>
      <c r="BF209" s="598">
        <f t="shared" si="136"/>
        <v>9293310</v>
      </c>
      <c r="BG209" s="586">
        <f t="shared" si="188"/>
        <v>0</v>
      </c>
      <c r="BH209" s="599"/>
      <c r="BI209" s="600">
        <f t="shared" si="137"/>
        <v>0</v>
      </c>
      <c r="BJ209" s="601">
        <f t="shared" si="189"/>
        <v>0</v>
      </c>
      <c r="BK209" s="587">
        <f t="shared" si="190"/>
        <v>0</v>
      </c>
      <c r="BL209" s="602"/>
      <c r="BM209" s="590">
        <f t="shared" si="191"/>
        <v>0</v>
      </c>
      <c r="BN209" s="603"/>
      <c r="BO209" s="598">
        <f t="shared" si="138"/>
        <v>0</v>
      </c>
      <c r="BP209" s="590">
        <f t="shared" si="192"/>
        <v>0</v>
      </c>
      <c r="BQ209" s="591">
        <f t="shared" si="193"/>
        <v>0</v>
      </c>
      <c r="BR209" s="592">
        <f t="shared" si="139"/>
        <v>0</v>
      </c>
      <c r="BS209" s="604">
        <f t="shared" si="140"/>
        <v>10842195</v>
      </c>
    </row>
    <row r="210" spans="1:71" ht="24" x14ac:dyDescent="0.25">
      <c r="A210" s="1051"/>
      <c r="B210" s="339">
        <v>189</v>
      </c>
      <c r="C210" s="228" t="s">
        <v>421</v>
      </c>
      <c r="D210" s="213" t="s">
        <v>422</v>
      </c>
      <c r="E210" s="213" t="s">
        <v>29</v>
      </c>
      <c r="F210" s="217" t="s">
        <v>30</v>
      </c>
      <c r="G210" s="340"/>
      <c r="H210" s="341"/>
      <c r="I210" s="342">
        <v>3</v>
      </c>
      <c r="J210" s="343">
        <f t="shared" si="141"/>
        <v>3</v>
      </c>
      <c r="K210" s="344"/>
      <c r="L210" s="342"/>
      <c r="M210" s="345">
        <f t="shared" si="125"/>
        <v>0</v>
      </c>
      <c r="N210" s="346"/>
      <c r="O210" s="347">
        <v>1</v>
      </c>
      <c r="P210" s="347">
        <f t="shared" si="175"/>
        <v>1</v>
      </c>
      <c r="Q210" s="348">
        <f t="shared" si="126"/>
        <v>1</v>
      </c>
      <c r="R210" s="346"/>
      <c r="S210" s="347">
        <v>2</v>
      </c>
      <c r="T210" s="349">
        <f>SUM(R210:S210)</f>
        <v>2</v>
      </c>
      <c r="U210" s="350">
        <f t="shared" si="127"/>
        <v>2</v>
      </c>
      <c r="V210" s="351"/>
      <c r="W210" s="352">
        <v>6</v>
      </c>
      <c r="X210" s="353">
        <f t="shared" si="128"/>
        <v>6</v>
      </c>
      <c r="Y210" s="346">
        <v>1</v>
      </c>
      <c r="Z210" s="354">
        <f>SUM(Y210:Y210)</f>
        <v>1</v>
      </c>
      <c r="AA210" s="355">
        <f t="shared" si="129"/>
        <v>1</v>
      </c>
      <c r="AB210" s="340"/>
      <c r="AC210" s="341"/>
      <c r="AD210" s="356"/>
      <c r="AE210" s="344"/>
      <c r="AF210" s="356"/>
      <c r="AG210" s="353">
        <f t="shared" si="130"/>
        <v>0</v>
      </c>
      <c r="AH210" s="344"/>
      <c r="AI210" s="357"/>
      <c r="AJ210" s="345">
        <f t="shared" si="131"/>
        <v>0</v>
      </c>
      <c r="AK210" s="585">
        <f t="shared" si="132"/>
        <v>13</v>
      </c>
      <c r="AL210" s="360">
        <v>1717092</v>
      </c>
      <c r="AM210" s="361">
        <f t="shared" si="123"/>
        <v>22322196</v>
      </c>
      <c r="AN210" s="1009"/>
      <c r="AO210" s="586">
        <f t="shared" si="176"/>
        <v>0</v>
      </c>
      <c r="AP210" s="587">
        <f t="shared" si="177"/>
        <v>0</v>
      </c>
      <c r="AQ210" s="588">
        <f t="shared" si="178"/>
        <v>5151276</v>
      </c>
      <c r="AR210" s="589">
        <f t="shared" si="143"/>
        <v>5151276</v>
      </c>
      <c r="AS210" s="590">
        <f t="shared" si="179"/>
        <v>0</v>
      </c>
      <c r="AT210" s="591">
        <f t="shared" si="180"/>
        <v>0</v>
      </c>
      <c r="AU210" s="592">
        <f t="shared" si="133"/>
        <v>0</v>
      </c>
      <c r="AV210" s="586">
        <f t="shared" si="181"/>
        <v>0</v>
      </c>
      <c r="AW210" s="587">
        <f t="shared" si="182"/>
        <v>1717092</v>
      </c>
      <c r="AX210" s="593">
        <f t="shared" si="183"/>
        <v>1717092</v>
      </c>
      <c r="AY210" s="594">
        <f t="shared" si="134"/>
        <v>1717092</v>
      </c>
      <c r="AZ210" s="586">
        <f t="shared" si="184"/>
        <v>0</v>
      </c>
      <c r="BA210" s="587">
        <f t="shared" si="185"/>
        <v>3434184</v>
      </c>
      <c r="BB210" s="593">
        <f>SUM(AZ210:BA210)</f>
        <v>3434184</v>
      </c>
      <c r="BC210" s="595">
        <f t="shared" si="135"/>
        <v>3434184</v>
      </c>
      <c r="BD210" s="596">
        <f t="shared" si="186"/>
        <v>0</v>
      </c>
      <c r="BE210" s="597">
        <f t="shared" si="187"/>
        <v>10302552</v>
      </c>
      <c r="BF210" s="598">
        <f t="shared" si="136"/>
        <v>10302552</v>
      </c>
      <c r="BG210" s="586">
        <f t="shared" si="188"/>
        <v>1717092</v>
      </c>
      <c r="BH210" s="599">
        <f>SUM(BG210:BG210)</f>
        <v>1717092</v>
      </c>
      <c r="BI210" s="600">
        <f t="shared" si="137"/>
        <v>1717092</v>
      </c>
      <c r="BJ210" s="601">
        <f t="shared" si="189"/>
        <v>0</v>
      </c>
      <c r="BK210" s="587">
        <f t="shared" si="190"/>
        <v>0</v>
      </c>
      <c r="BL210" s="602"/>
      <c r="BM210" s="590">
        <f t="shared" si="191"/>
        <v>0</v>
      </c>
      <c r="BN210" s="603"/>
      <c r="BO210" s="598">
        <f t="shared" si="138"/>
        <v>0</v>
      </c>
      <c r="BP210" s="590">
        <f t="shared" si="192"/>
        <v>0</v>
      </c>
      <c r="BQ210" s="591">
        <f t="shared" si="193"/>
        <v>0</v>
      </c>
      <c r="BR210" s="592">
        <f t="shared" si="139"/>
        <v>0</v>
      </c>
      <c r="BS210" s="604">
        <f t="shared" si="140"/>
        <v>22322196</v>
      </c>
    </row>
    <row r="211" spans="1:71" ht="24" x14ac:dyDescent="0.25">
      <c r="A211" s="1051"/>
      <c r="B211" s="363">
        <v>190</v>
      </c>
      <c r="C211" s="228" t="s">
        <v>423</v>
      </c>
      <c r="D211" s="213" t="s">
        <v>424</v>
      </c>
      <c r="E211" s="213" t="s">
        <v>29</v>
      </c>
      <c r="F211" s="217" t="s">
        <v>30</v>
      </c>
      <c r="G211" s="340"/>
      <c r="H211" s="341"/>
      <c r="I211" s="342">
        <v>1</v>
      </c>
      <c r="J211" s="343">
        <f t="shared" si="141"/>
        <v>1</v>
      </c>
      <c r="K211" s="344"/>
      <c r="L211" s="342"/>
      <c r="M211" s="345">
        <f t="shared" si="125"/>
        <v>0</v>
      </c>
      <c r="N211" s="346"/>
      <c r="O211" s="347">
        <v>1</v>
      </c>
      <c r="P211" s="347">
        <f t="shared" si="175"/>
        <v>1</v>
      </c>
      <c r="Q211" s="348">
        <f t="shared" si="126"/>
        <v>1</v>
      </c>
      <c r="R211" s="346">
        <v>1</v>
      </c>
      <c r="S211" s="347">
        <v>2</v>
      </c>
      <c r="T211" s="349">
        <f>SUM(R211:S211)</f>
        <v>3</v>
      </c>
      <c r="U211" s="350">
        <f t="shared" si="127"/>
        <v>3</v>
      </c>
      <c r="V211" s="351"/>
      <c r="W211" s="352"/>
      <c r="X211" s="353">
        <f t="shared" si="128"/>
        <v>0</v>
      </c>
      <c r="Y211" s="346">
        <v>1</v>
      </c>
      <c r="Z211" s="354">
        <f>SUM(Y211:Y211)</f>
        <v>1</v>
      </c>
      <c r="AA211" s="355">
        <f t="shared" si="129"/>
        <v>1</v>
      </c>
      <c r="AB211" s="340"/>
      <c r="AC211" s="341"/>
      <c r="AD211" s="356"/>
      <c r="AE211" s="344"/>
      <c r="AF211" s="356"/>
      <c r="AG211" s="353">
        <f t="shared" si="130"/>
        <v>0</v>
      </c>
      <c r="AH211" s="344"/>
      <c r="AI211" s="357"/>
      <c r="AJ211" s="345">
        <f t="shared" si="131"/>
        <v>0</v>
      </c>
      <c r="AK211" s="585">
        <f t="shared" si="132"/>
        <v>6</v>
      </c>
      <c r="AL211" s="360">
        <v>247558</v>
      </c>
      <c r="AM211" s="361">
        <f t="shared" si="123"/>
        <v>1485348</v>
      </c>
      <c r="AN211" s="1009"/>
      <c r="AO211" s="586">
        <f t="shared" si="176"/>
        <v>0</v>
      </c>
      <c r="AP211" s="587">
        <f t="shared" si="177"/>
        <v>0</v>
      </c>
      <c r="AQ211" s="588">
        <f t="shared" si="178"/>
        <v>247558</v>
      </c>
      <c r="AR211" s="589">
        <f t="shared" si="143"/>
        <v>247558</v>
      </c>
      <c r="AS211" s="590">
        <f t="shared" si="179"/>
        <v>0</v>
      </c>
      <c r="AT211" s="591">
        <f t="shared" si="180"/>
        <v>0</v>
      </c>
      <c r="AU211" s="592">
        <f t="shared" si="133"/>
        <v>0</v>
      </c>
      <c r="AV211" s="586">
        <f t="shared" si="181"/>
        <v>0</v>
      </c>
      <c r="AW211" s="587">
        <f t="shared" si="182"/>
        <v>247558</v>
      </c>
      <c r="AX211" s="593">
        <f t="shared" si="183"/>
        <v>247558</v>
      </c>
      <c r="AY211" s="594">
        <f t="shared" si="134"/>
        <v>247558</v>
      </c>
      <c r="AZ211" s="586">
        <f t="shared" si="184"/>
        <v>247558</v>
      </c>
      <c r="BA211" s="587">
        <f t="shared" si="185"/>
        <v>495116</v>
      </c>
      <c r="BB211" s="593">
        <f>SUM(AZ211:BA211)</f>
        <v>742674</v>
      </c>
      <c r="BC211" s="595">
        <f t="shared" si="135"/>
        <v>742674</v>
      </c>
      <c r="BD211" s="596">
        <f t="shared" si="186"/>
        <v>0</v>
      </c>
      <c r="BE211" s="597">
        <f t="shared" si="187"/>
        <v>0</v>
      </c>
      <c r="BF211" s="598">
        <f t="shared" si="136"/>
        <v>0</v>
      </c>
      <c r="BG211" s="586">
        <f t="shared" si="188"/>
        <v>247558</v>
      </c>
      <c r="BH211" s="599">
        <f>SUM(BG211:BG211)</f>
        <v>247558</v>
      </c>
      <c r="BI211" s="600">
        <f t="shared" si="137"/>
        <v>247558</v>
      </c>
      <c r="BJ211" s="601">
        <f t="shared" si="189"/>
        <v>0</v>
      </c>
      <c r="BK211" s="587">
        <f t="shared" si="190"/>
        <v>0</v>
      </c>
      <c r="BL211" s="602"/>
      <c r="BM211" s="590">
        <f t="shared" si="191"/>
        <v>0</v>
      </c>
      <c r="BN211" s="603"/>
      <c r="BO211" s="598">
        <f t="shared" si="138"/>
        <v>0</v>
      </c>
      <c r="BP211" s="590">
        <f t="shared" si="192"/>
        <v>0</v>
      </c>
      <c r="BQ211" s="591">
        <f t="shared" si="193"/>
        <v>0</v>
      </c>
      <c r="BR211" s="592">
        <f t="shared" si="139"/>
        <v>0</v>
      </c>
      <c r="BS211" s="604">
        <f t="shared" si="140"/>
        <v>1485348</v>
      </c>
    </row>
    <row r="212" spans="1:71" ht="24" x14ac:dyDescent="0.25">
      <c r="A212" s="1051"/>
      <c r="B212" s="339">
        <v>191</v>
      </c>
      <c r="C212" s="228" t="s">
        <v>425</v>
      </c>
      <c r="D212" s="213" t="s">
        <v>426</v>
      </c>
      <c r="E212" s="213" t="s">
        <v>29</v>
      </c>
      <c r="F212" s="217" t="s">
        <v>30</v>
      </c>
      <c r="G212" s="340"/>
      <c r="H212" s="341"/>
      <c r="I212" s="342">
        <v>1</v>
      </c>
      <c r="J212" s="343">
        <f t="shared" si="141"/>
        <v>1</v>
      </c>
      <c r="K212" s="344"/>
      <c r="L212" s="342"/>
      <c r="M212" s="345">
        <f t="shared" si="125"/>
        <v>0</v>
      </c>
      <c r="N212" s="346"/>
      <c r="O212" s="347">
        <v>1</v>
      </c>
      <c r="P212" s="347">
        <f t="shared" si="175"/>
        <v>1</v>
      </c>
      <c r="Q212" s="348">
        <f t="shared" si="126"/>
        <v>1</v>
      </c>
      <c r="R212" s="346">
        <v>3</v>
      </c>
      <c r="S212" s="347">
        <v>5</v>
      </c>
      <c r="T212" s="349">
        <f>SUM(R212:S212)</f>
        <v>8</v>
      </c>
      <c r="U212" s="350">
        <f t="shared" si="127"/>
        <v>8</v>
      </c>
      <c r="V212" s="351"/>
      <c r="W212" s="352">
        <v>1</v>
      </c>
      <c r="X212" s="353">
        <f t="shared" si="128"/>
        <v>1</v>
      </c>
      <c r="Y212" s="346"/>
      <c r="Z212" s="354"/>
      <c r="AA212" s="355">
        <f t="shared" si="129"/>
        <v>0</v>
      </c>
      <c r="AB212" s="340">
        <v>3</v>
      </c>
      <c r="AC212" s="341"/>
      <c r="AD212" s="356">
        <f t="shared" si="142"/>
        <v>3</v>
      </c>
      <c r="AE212" s="344"/>
      <c r="AF212" s="356"/>
      <c r="AG212" s="353">
        <f t="shared" si="130"/>
        <v>3</v>
      </c>
      <c r="AH212" s="344"/>
      <c r="AI212" s="357"/>
      <c r="AJ212" s="345">
        <f t="shared" si="131"/>
        <v>0</v>
      </c>
      <c r="AK212" s="585">
        <f t="shared" si="132"/>
        <v>14</v>
      </c>
      <c r="AL212" s="360">
        <v>334098</v>
      </c>
      <c r="AM212" s="361">
        <f t="shared" si="123"/>
        <v>4677372</v>
      </c>
      <c r="AN212" s="1009"/>
      <c r="AO212" s="586">
        <f t="shared" si="176"/>
        <v>0</v>
      </c>
      <c r="AP212" s="587">
        <f t="shared" si="177"/>
        <v>0</v>
      </c>
      <c r="AQ212" s="588">
        <f t="shared" si="178"/>
        <v>334098</v>
      </c>
      <c r="AR212" s="589">
        <f t="shared" si="143"/>
        <v>334098</v>
      </c>
      <c r="AS212" s="590">
        <f t="shared" si="179"/>
        <v>0</v>
      </c>
      <c r="AT212" s="591">
        <f t="shared" si="180"/>
        <v>0</v>
      </c>
      <c r="AU212" s="592">
        <f t="shared" si="133"/>
        <v>0</v>
      </c>
      <c r="AV212" s="586">
        <f t="shared" si="181"/>
        <v>0</v>
      </c>
      <c r="AW212" s="587">
        <f t="shared" si="182"/>
        <v>334098</v>
      </c>
      <c r="AX212" s="593">
        <f t="shared" si="183"/>
        <v>334098</v>
      </c>
      <c r="AY212" s="594">
        <f t="shared" si="134"/>
        <v>334098</v>
      </c>
      <c r="AZ212" s="586">
        <f t="shared" si="184"/>
        <v>1002294</v>
      </c>
      <c r="BA212" s="587">
        <f t="shared" si="185"/>
        <v>1670490</v>
      </c>
      <c r="BB212" s="593">
        <f>SUM(AZ212:BA212)</f>
        <v>2672784</v>
      </c>
      <c r="BC212" s="595">
        <f t="shared" si="135"/>
        <v>2672784</v>
      </c>
      <c r="BD212" s="596">
        <f t="shared" si="186"/>
        <v>0</v>
      </c>
      <c r="BE212" s="597">
        <f t="shared" si="187"/>
        <v>334098</v>
      </c>
      <c r="BF212" s="598">
        <f t="shared" si="136"/>
        <v>334098</v>
      </c>
      <c r="BG212" s="586">
        <f t="shared" si="188"/>
        <v>0</v>
      </c>
      <c r="BH212" s="599"/>
      <c r="BI212" s="600">
        <f t="shared" si="137"/>
        <v>0</v>
      </c>
      <c r="BJ212" s="601">
        <f t="shared" si="189"/>
        <v>1002294</v>
      </c>
      <c r="BK212" s="587">
        <f t="shared" si="190"/>
        <v>0</v>
      </c>
      <c r="BL212" s="602">
        <f t="shared" ref="BL212" si="194">SUM(BJ212:BK212)</f>
        <v>1002294</v>
      </c>
      <c r="BM212" s="590">
        <f t="shared" si="191"/>
        <v>0</v>
      </c>
      <c r="BN212" s="603"/>
      <c r="BO212" s="598">
        <f t="shared" si="138"/>
        <v>1002294</v>
      </c>
      <c r="BP212" s="590">
        <f t="shared" si="192"/>
        <v>0</v>
      </c>
      <c r="BQ212" s="591">
        <f t="shared" si="193"/>
        <v>0</v>
      </c>
      <c r="BR212" s="592">
        <f t="shared" si="139"/>
        <v>0</v>
      </c>
      <c r="BS212" s="604">
        <f t="shared" si="140"/>
        <v>4677372</v>
      </c>
    </row>
    <row r="213" spans="1:71" ht="24" x14ac:dyDescent="0.25">
      <c r="A213" s="1051"/>
      <c r="B213" s="339">
        <v>192</v>
      </c>
      <c r="C213" s="228" t="s">
        <v>427</v>
      </c>
      <c r="D213" s="213" t="s">
        <v>428</v>
      </c>
      <c r="E213" s="213" t="s">
        <v>29</v>
      </c>
      <c r="F213" s="214" t="s">
        <v>30</v>
      </c>
      <c r="G213" s="340"/>
      <c r="H213" s="341"/>
      <c r="I213" s="342"/>
      <c r="J213" s="343">
        <f t="shared" si="141"/>
        <v>0</v>
      </c>
      <c r="K213" s="344"/>
      <c r="L213" s="342"/>
      <c r="M213" s="345">
        <f t="shared" si="125"/>
        <v>0</v>
      </c>
      <c r="N213" s="346"/>
      <c r="O213" s="347">
        <v>1</v>
      </c>
      <c r="P213" s="347">
        <f t="shared" si="175"/>
        <v>1</v>
      </c>
      <c r="Q213" s="348">
        <f t="shared" si="126"/>
        <v>1</v>
      </c>
      <c r="R213" s="346"/>
      <c r="S213" s="347"/>
      <c r="T213" s="349"/>
      <c r="U213" s="350">
        <f t="shared" si="127"/>
        <v>0</v>
      </c>
      <c r="V213" s="351"/>
      <c r="W213" s="352"/>
      <c r="X213" s="353">
        <f t="shared" si="128"/>
        <v>0</v>
      </c>
      <c r="Y213" s="346"/>
      <c r="Z213" s="354"/>
      <c r="AA213" s="355">
        <f t="shared" si="129"/>
        <v>0</v>
      </c>
      <c r="AB213" s="340"/>
      <c r="AC213" s="341"/>
      <c r="AD213" s="356"/>
      <c r="AE213" s="344"/>
      <c r="AF213" s="356"/>
      <c r="AG213" s="353">
        <f t="shared" si="130"/>
        <v>0</v>
      </c>
      <c r="AH213" s="344"/>
      <c r="AI213" s="357"/>
      <c r="AJ213" s="345">
        <f t="shared" si="131"/>
        <v>0</v>
      </c>
      <c r="AK213" s="585">
        <f t="shared" si="132"/>
        <v>1</v>
      </c>
      <c r="AL213" s="362">
        <v>1592156</v>
      </c>
      <c r="AM213" s="361">
        <f t="shared" si="123"/>
        <v>1592156</v>
      </c>
      <c r="AN213" s="1009"/>
      <c r="AO213" s="586">
        <f t="shared" si="176"/>
        <v>0</v>
      </c>
      <c r="AP213" s="587">
        <f t="shared" si="177"/>
        <v>0</v>
      </c>
      <c r="AQ213" s="588">
        <f t="shared" si="178"/>
        <v>0</v>
      </c>
      <c r="AR213" s="589">
        <f t="shared" si="143"/>
        <v>0</v>
      </c>
      <c r="AS213" s="590">
        <f t="shared" si="179"/>
        <v>0</v>
      </c>
      <c r="AT213" s="591">
        <f t="shared" si="180"/>
        <v>0</v>
      </c>
      <c r="AU213" s="592">
        <f t="shared" si="133"/>
        <v>0</v>
      </c>
      <c r="AV213" s="586">
        <f t="shared" si="181"/>
        <v>0</v>
      </c>
      <c r="AW213" s="587">
        <f t="shared" si="182"/>
        <v>1592156</v>
      </c>
      <c r="AX213" s="593">
        <f t="shared" si="183"/>
        <v>1592156</v>
      </c>
      <c r="AY213" s="594">
        <f t="shared" si="134"/>
        <v>1592156</v>
      </c>
      <c r="AZ213" s="586">
        <f t="shared" si="184"/>
        <v>0</v>
      </c>
      <c r="BA213" s="587">
        <f t="shared" si="185"/>
        <v>0</v>
      </c>
      <c r="BB213" s="593"/>
      <c r="BC213" s="595">
        <f t="shared" si="135"/>
        <v>0</v>
      </c>
      <c r="BD213" s="596">
        <f t="shared" si="186"/>
        <v>0</v>
      </c>
      <c r="BE213" s="597">
        <f t="shared" si="187"/>
        <v>0</v>
      </c>
      <c r="BF213" s="598">
        <f t="shared" si="136"/>
        <v>0</v>
      </c>
      <c r="BG213" s="586">
        <f t="shared" si="188"/>
        <v>0</v>
      </c>
      <c r="BH213" s="599"/>
      <c r="BI213" s="600">
        <f t="shared" si="137"/>
        <v>0</v>
      </c>
      <c r="BJ213" s="601">
        <f t="shared" si="189"/>
        <v>0</v>
      </c>
      <c r="BK213" s="587">
        <f t="shared" si="190"/>
        <v>0</v>
      </c>
      <c r="BL213" s="602"/>
      <c r="BM213" s="590">
        <f t="shared" si="191"/>
        <v>0</v>
      </c>
      <c r="BN213" s="603"/>
      <c r="BO213" s="598">
        <f t="shared" si="138"/>
        <v>0</v>
      </c>
      <c r="BP213" s="590">
        <f t="shared" si="192"/>
        <v>0</v>
      </c>
      <c r="BQ213" s="591">
        <f t="shared" si="193"/>
        <v>0</v>
      </c>
      <c r="BR213" s="592">
        <f t="shared" si="139"/>
        <v>0</v>
      </c>
      <c r="BS213" s="604">
        <f t="shared" si="140"/>
        <v>1592156</v>
      </c>
    </row>
    <row r="214" spans="1:71" ht="24" x14ac:dyDescent="0.25">
      <c r="A214" s="1051"/>
      <c r="B214" s="363">
        <v>193</v>
      </c>
      <c r="C214" s="228" t="s">
        <v>429</v>
      </c>
      <c r="D214" s="213" t="s">
        <v>430</v>
      </c>
      <c r="E214" s="213" t="s">
        <v>29</v>
      </c>
      <c r="F214" s="217" t="s">
        <v>30</v>
      </c>
      <c r="G214" s="340"/>
      <c r="H214" s="341"/>
      <c r="I214" s="369"/>
      <c r="J214" s="343">
        <f t="shared" si="141"/>
        <v>0</v>
      </c>
      <c r="K214" s="344"/>
      <c r="L214" s="342"/>
      <c r="M214" s="345">
        <f t="shared" si="125"/>
        <v>0</v>
      </c>
      <c r="N214" s="346"/>
      <c r="O214" s="347">
        <v>1</v>
      </c>
      <c r="P214" s="347">
        <f t="shared" si="175"/>
        <v>1</v>
      </c>
      <c r="Q214" s="348">
        <f t="shared" si="126"/>
        <v>1</v>
      </c>
      <c r="R214" s="346">
        <v>1</v>
      </c>
      <c r="S214" s="347">
        <v>3</v>
      </c>
      <c r="T214" s="349">
        <f>SUM(R214:S214)</f>
        <v>4</v>
      </c>
      <c r="U214" s="350">
        <f t="shared" si="127"/>
        <v>4</v>
      </c>
      <c r="V214" s="351"/>
      <c r="W214" s="352"/>
      <c r="X214" s="353">
        <f t="shared" si="128"/>
        <v>0</v>
      </c>
      <c r="Y214" s="346"/>
      <c r="Z214" s="354"/>
      <c r="AA214" s="355">
        <f t="shared" si="129"/>
        <v>0</v>
      </c>
      <c r="AB214" s="340"/>
      <c r="AC214" s="341"/>
      <c r="AD214" s="356"/>
      <c r="AE214" s="344"/>
      <c r="AF214" s="356"/>
      <c r="AG214" s="353">
        <f t="shared" si="130"/>
        <v>0</v>
      </c>
      <c r="AH214" s="344">
        <v>5</v>
      </c>
      <c r="AI214" s="357"/>
      <c r="AJ214" s="345">
        <f t="shared" si="131"/>
        <v>5</v>
      </c>
      <c r="AK214" s="585">
        <f t="shared" si="132"/>
        <v>10</v>
      </c>
      <c r="AL214" s="360">
        <v>416500</v>
      </c>
      <c r="AM214" s="361">
        <f t="shared" ref="AM214:AM311" si="195">AL214*AK214</f>
        <v>4165000</v>
      </c>
      <c r="AN214" s="1009"/>
      <c r="AO214" s="586">
        <f t="shared" si="176"/>
        <v>0</v>
      </c>
      <c r="AP214" s="587">
        <f t="shared" si="177"/>
        <v>0</v>
      </c>
      <c r="AQ214" s="588">
        <f t="shared" si="178"/>
        <v>0</v>
      </c>
      <c r="AR214" s="589">
        <f t="shared" si="143"/>
        <v>0</v>
      </c>
      <c r="AS214" s="590">
        <f t="shared" si="179"/>
        <v>0</v>
      </c>
      <c r="AT214" s="591">
        <f t="shared" si="180"/>
        <v>0</v>
      </c>
      <c r="AU214" s="592">
        <f t="shared" si="133"/>
        <v>0</v>
      </c>
      <c r="AV214" s="586">
        <f t="shared" si="181"/>
        <v>0</v>
      </c>
      <c r="AW214" s="587">
        <f t="shared" si="182"/>
        <v>416500</v>
      </c>
      <c r="AX214" s="593">
        <f t="shared" si="183"/>
        <v>416500</v>
      </c>
      <c r="AY214" s="594">
        <f t="shared" si="134"/>
        <v>416500</v>
      </c>
      <c r="AZ214" s="586">
        <f t="shared" si="184"/>
        <v>416500</v>
      </c>
      <c r="BA214" s="587">
        <f t="shared" si="185"/>
        <v>1249500</v>
      </c>
      <c r="BB214" s="593">
        <f>SUM(AZ214:BA214)</f>
        <v>1666000</v>
      </c>
      <c r="BC214" s="595">
        <f t="shared" si="135"/>
        <v>1666000</v>
      </c>
      <c r="BD214" s="596">
        <f t="shared" si="186"/>
        <v>0</v>
      </c>
      <c r="BE214" s="597">
        <f t="shared" si="187"/>
        <v>0</v>
      </c>
      <c r="BF214" s="598">
        <f t="shared" si="136"/>
        <v>0</v>
      </c>
      <c r="BG214" s="586">
        <f t="shared" si="188"/>
        <v>0</v>
      </c>
      <c r="BH214" s="599"/>
      <c r="BI214" s="600">
        <f t="shared" si="137"/>
        <v>0</v>
      </c>
      <c r="BJ214" s="601">
        <f t="shared" si="189"/>
        <v>0</v>
      </c>
      <c r="BK214" s="587">
        <f t="shared" si="190"/>
        <v>0</v>
      </c>
      <c r="BL214" s="602"/>
      <c r="BM214" s="590">
        <f t="shared" si="191"/>
        <v>0</v>
      </c>
      <c r="BN214" s="603"/>
      <c r="BO214" s="598">
        <f t="shared" si="138"/>
        <v>0</v>
      </c>
      <c r="BP214" s="590">
        <f t="shared" si="192"/>
        <v>2082500</v>
      </c>
      <c r="BQ214" s="591">
        <f t="shared" si="193"/>
        <v>0</v>
      </c>
      <c r="BR214" s="592">
        <f t="shared" si="139"/>
        <v>2082500</v>
      </c>
      <c r="BS214" s="604">
        <f t="shared" si="140"/>
        <v>4165000</v>
      </c>
    </row>
    <row r="215" spans="1:71" ht="24" x14ac:dyDescent="0.25">
      <c r="A215" s="1051"/>
      <c r="B215" s="339">
        <v>194</v>
      </c>
      <c r="C215" s="228" t="s">
        <v>431</v>
      </c>
      <c r="D215" s="213" t="s">
        <v>432</v>
      </c>
      <c r="E215" s="213" t="s">
        <v>29</v>
      </c>
      <c r="F215" s="217" t="s">
        <v>30</v>
      </c>
      <c r="G215" s="340"/>
      <c r="H215" s="341"/>
      <c r="I215" s="342">
        <v>1</v>
      </c>
      <c r="J215" s="343">
        <f t="shared" si="141"/>
        <v>1</v>
      </c>
      <c r="K215" s="344"/>
      <c r="L215" s="342"/>
      <c r="M215" s="345">
        <f t="shared" ref="M215:M311" si="196">SUM(K215:L215)</f>
        <v>0</v>
      </c>
      <c r="N215" s="346"/>
      <c r="O215" s="347">
        <v>1</v>
      </c>
      <c r="P215" s="347">
        <f t="shared" si="175"/>
        <v>1</v>
      </c>
      <c r="Q215" s="348">
        <f t="shared" ref="Q215:Q311" si="197">SUM(N215:O215)</f>
        <v>1</v>
      </c>
      <c r="R215" s="346">
        <v>1</v>
      </c>
      <c r="S215" s="347">
        <v>3</v>
      </c>
      <c r="T215" s="349">
        <f>SUM(R215:S215)</f>
        <v>4</v>
      </c>
      <c r="U215" s="350">
        <f t="shared" ref="U215:U311" si="198">SUM(R215:S215)</f>
        <v>4</v>
      </c>
      <c r="V215" s="351"/>
      <c r="W215" s="352"/>
      <c r="X215" s="353">
        <f t="shared" ref="X215:X311" si="199">SUM(V215:W215)</f>
        <v>0</v>
      </c>
      <c r="Y215" s="346"/>
      <c r="Z215" s="354"/>
      <c r="AA215" s="355">
        <f t="shared" ref="AA215:AA311" si="200">Z215</f>
        <v>0</v>
      </c>
      <c r="AB215" s="340"/>
      <c r="AC215" s="341"/>
      <c r="AD215" s="356"/>
      <c r="AE215" s="344"/>
      <c r="AF215" s="356"/>
      <c r="AG215" s="353">
        <f t="shared" ref="AG215:AG311" si="201">AD215+AF215</f>
        <v>0</v>
      </c>
      <c r="AH215" s="344"/>
      <c r="AI215" s="357"/>
      <c r="AJ215" s="345">
        <f t="shared" ref="AJ215:AJ311" si="202">SUM(AH215:AI215)</f>
        <v>0</v>
      </c>
      <c r="AK215" s="585">
        <f t="shared" ref="AK215:AK311" si="203">AJ215+AG215+AA215+X215+U215+Q215+M215+J215</f>
        <v>6</v>
      </c>
      <c r="AL215" s="360">
        <v>276874</v>
      </c>
      <c r="AM215" s="361">
        <f t="shared" si="195"/>
        <v>1661244</v>
      </c>
      <c r="AN215" s="1009"/>
      <c r="AO215" s="586">
        <f t="shared" si="176"/>
        <v>0</v>
      </c>
      <c r="AP215" s="587">
        <f t="shared" si="177"/>
        <v>0</v>
      </c>
      <c r="AQ215" s="588">
        <f t="shared" si="178"/>
        <v>276874</v>
      </c>
      <c r="AR215" s="589">
        <f t="shared" si="143"/>
        <v>276874</v>
      </c>
      <c r="AS215" s="590">
        <f t="shared" si="179"/>
        <v>0</v>
      </c>
      <c r="AT215" s="591">
        <f t="shared" si="180"/>
        <v>0</v>
      </c>
      <c r="AU215" s="592">
        <f t="shared" ref="AU215:AU311" si="204">SUM(AS215:AT215)</f>
        <v>0</v>
      </c>
      <c r="AV215" s="586">
        <f t="shared" si="181"/>
        <v>0</v>
      </c>
      <c r="AW215" s="587">
        <f t="shared" si="182"/>
        <v>276874</v>
      </c>
      <c r="AX215" s="593">
        <f t="shared" si="183"/>
        <v>276874</v>
      </c>
      <c r="AY215" s="594">
        <f t="shared" ref="AY215:AY311" si="205">SUM(AV215:AW215)</f>
        <v>276874</v>
      </c>
      <c r="AZ215" s="586">
        <f t="shared" si="184"/>
        <v>276874</v>
      </c>
      <c r="BA215" s="587">
        <f t="shared" si="185"/>
        <v>830622</v>
      </c>
      <c r="BB215" s="593">
        <f>SUM(AZ215:BA215)</f>
        <v>1107496</v>
      </c>
      <c r="BC215" s="595">
        <f t="shared" ref="BC215:BC311" si="206">SUM(AZ215:BA215)</f>
        <v>1107496</v>
      </c>
      <c r="BD215" s="596">
        <f t="shared" si="186"/>
        <v>0</v>
      </c>
      <c r="BE215" s="597">
        <f t="shared" si="187"/>
        <v>0</v>
      </c>
      <c r="BF215" s="598">
        <f t="shared" ref="BF215:BF311" si="207">SUM(BD215:BE215)</f>
        <v>0</v>
      </c>
      <c r="BG215" s="586">
        <f t="shared" si="188"/>
        <v>0</v>
      </c>
      <c r="BH215" s="599"/>
      <c r="BI215" s="600">
        <f t="shared" ref="BI215:BI311" si="208">BH215</f>
        <v>0</v>
      </c>
      <c r="BJ215" s="601">
        <f t="shared" si="189"/>
        <v>0</v>
      </c>
      <c r="BK215" s="587">
        <f t="shared" si="190"/>
        <v>0</v>
      </c>
      <c r="BL215" s="602"/>
      <c r="BM215" s="590">
        <f t="shared" si="191"/>
        <v>0</v>
      </c>
      <c r="BN215" s="603"/>
      <c r="BO215" s="598">
        <f t="shared" ref="BO215:BO311" si="209">BL215+BN215</f>
        <v>0</v>
      </c>
      <c r="BP215" s="590">
        <f t="shared" si="192"/>
        <v>0</v>
      </c>
      <c r="BQ215" s="591">
        <f t="shared" si="193"/>
        <v>0</v>
      </c>
      <c r="BR215" s="592">
        <f t="shared" ref="BR215:BR311" si="210">SUM(BP215:BQ215)</f>
        <v>0</v>
      </c>
      <c r="BS215" s="604">
        <f t="shared" ref="BS215:BS311" si="211">BR215+BO215+BI215+BF215+BC215+AY215+AU215+AR215</f>
        <v>1661244</v>
      </c>
    </row>
    <row r="216" spans="1:71" ht="36" x14ac:dyDescent="0.25">
      <c r="A216" s="1051"/>
      <c r="B216" s="339">
        <v>195</v>
      </c>
      <c r="C216" s="228" t="s">
        <v>433</v>
      </c>
      <c r="D216" s="213" t="s">
        <v>434</v>
      </c>
      <c r="E216" s="213" t="s">
        <v>29</v>
      </c>
      <c r="F216" s="217" t="s">
        <v>30</v>
      </c>
      <c r="G216" s="340"/>
      <c r="H216" s="341"/>
      <c r="I216" s="342"/>
      <c r="J216" s="343">
        <f t="shared" ref="J216:J318" si="212">SUM(G216:I216)</f>
        <v>0</v>
      </c>
      <c r="K216" s="344"/>
      <c r="L216" s="342"/>
      <c r="M216" s="345">
        <f t="shared" si="196"/>
        <v>0</v>
      </c>
      <c r="N216" s="346"/>
      <c r="O216" s="347">
        <v>1</v>
      </c>
      <c r="P216" s="347">
        <f t="shared" si="175"/>
        <v>1</v>
      </c>
      <c r="Q216" s="348">
        <f t="shared" si="197"/>
        <v>1</v>
      </c>
      <c r="R216" s="346">
        <v>1</v>
      </c>
      <c r="S216" s="347">
        <v>1</v>
      </c>
      <c r="T216" s="349">
        <f>SUM(R216:S216)</f>
        <v>2</v>
      </c>
      <c r="U216" s="350">
        <f t="shared" si="198"/>
        <v>2</v>
      </c>
      <c r="V216" s="351"/>
      <c r="W216" s="352"/>
      <c r="X216" s="353">
        <f t="shared" si="199"/>
        <v>0</v>
      </c>
      <c r="Y216" s="346"/>
      <c r="Z216" s="354"/>
      <c r="AA216" s="355">
        <f t="shared" si="200"/>
        <v>0</v>
      </c>
      <c r="AB216" s="340"/>
      <c r="AC216" s="341"/>
      <c r="AD216" s="356"/>
      <c r="AE216" s="344"/>
      <c r="AF216" s="356"/>
      <c r="AG216" s="353">
        <f t="shared" si="201"/>
        <v>0</v>
      </c>
      <c r="AH216" s="344"/>
      <c r="AI216" s="357"/>
      <c r="AJ216" s="345">
        <f t="shared" si="202"/>
        <v>0</v>
      </c>
      <c r="AK216" s="585">
        <f t="shared" si="203"/>
        <v>3</v>
      </c>
      <c r="AL216" s="362">
        <v>2288458</v>
      </c>
      <c r="AM216" s="361">
        <f t="shared" si="195"/>
        <v>6865374</v>
      </c>
      <c r="AN216" s="1009"/>
      <c r="AO216" s="586">
        <f t="shared" si="176"/>
        <v>0</v>
      </c>
      <c r="AP216" s="587">
        <f t="shared" si="177"/>
        <v>0</v>
      </c>
      <c r="AQ216" s="588">
        <f t="shared" si="178"/>
        <v>0</v>
      </c>
      <c r="AR216" s="589">
        <f t="shared" ref="AR216:AR318" si="213">SUM(AO216:AQ216)</f>
        <v>0</v>
      </c>
      <c r="AS216" s="590">
        <f t="shared" si="179"/>
        <v>0</v>
      </c>
      <c r="AT216" s="591">
        <f t="shared" si="180"/>
        <v>0</v>
      </c>
      <c r="AU216" s="592">
        <f t="shared" si="204"/>
        <v>0</v>
      </c>
      <c r="AV216" s="586">
        <f t="shared" si="181"/>
        <v>0</v>
      </c>
      <c r="AW216" s="587">
        <f t="shared" si="182"/>
        <v>2288458</v>
      </c>
      <c r="AX216" s="593">
        <f t="shared" si="183"/>
        <v>2288458</v>
      </c>
      <c r="AY216" s="594">
        <f t="shared" si="205"/>
        <v>2288458</v>
      </c>
      <c r="AZ216" s="586">
        <f t="shared" si="184"/>
        <v>2288458</v>
      </c>
      <c r="BA216" s="587">
        <f t="shared" si="185"/>
        <v>2288458</v>
      </c>
      <c r="BB216" s="593">
        <f>SUM(AZ216:BA216)</f>
        <v>4576916</v>
      </c>
      <c r="BC216" s="595">
        <f t="shared" si="206"/>
        <v>4576916</v>
      </c>
      <c r="BD216" s="596">
        <f t="shared" si="186"/>
        <v>0</v>
      </c>
      <c r="BE216" s="597">
        <f t="shared" si="187"/>
        <v>0</v>
      </c>
      <c r="BF216" s="598">
        <f t="shared" si="207"/>
        <v>0</v>
      </c>
      <c r="BG216" s="586">
        <f t="shared" si="188"/>
        <v>0</v>
      </c>
      <c r="BH216" s="599"/>
      <c r="BI216" s="600">
        <f t="shared" si="208"/>
        <v>0</v>
      </c>
      <c r="BJ216" s="601">
        <f t="shared" si="189"/>
        <v>0</v>
      </c>
      <c r="BK216" s="587">
        <f t="shared" si="190"/>
        <v>0</v>
      </c>
      <c r="BL216" s="602"/>
      <c r="BM216" s="590">
        <f t="shared" si="191"/>
        <v>0</v>
      </c>
      <c r="BN216" s="603"/>
      <c r="BO216" s="598">
        <f t="shared" si="209"/>
        <v>0</v>
      </c>
      <c r="BP216" s="590">
        <f t="shared" si="192"/>
        <v>0</v>
      </c>
      <c r="BQ216" s="591">
        <f t="shared" si="193"/>
        <v>0</v>
      </c>
      <c r="BR216" s="592">
        <f t="shared" si="210"/>
        <v>0</v>
      </c>
      <c r="BS216" s="604">
        <f t="shared" si="211"/>
        <v>6865374</v>
      </c>
    </row>
    <row r="217" spans="1:71" ht="24.75" thickBot="1" x14ac:dyDescent="0.3">
      <c r="A217" s="1052"/>
      <c r="B217" s="408">
        <v>196</v>
      </c>
      <c r="C217" s="258" t="s">
        <v>435</v>
      </c>
      <c r="D217" s="259" t="s">
        <v>436</v>
      </c>
      <c r="E217" s="259" t="s">
        <v>29</v>
      </c>
      <c r="F217" s="260" t="s">
        <v>30</v>
      </c>
      <c r="G217" s="396"/>
      <c r="H217" s="397"/>
      <c r="I217" s="398">
        <v>1</v>
      </c>
      <c r="J217" s="399">
        <f t="shared" si="212"/>
        <v>1</v>
      </c>
      <c r="K217" s="400"/>
      <c r="L217" s="398"/>
      <c r="M217" s="401">
        <f t="shared" si="196"/>
        <v>0</v>
      </c>
      <c r="N217" s="375"/>
      <c r="O217" s="376">
        <v>1</v>
      </c>
      <c r="P217" s="376">
        <f t="shared" si="175"/>
        <v>1</v>
      </c>
      <c r="Q217" s="377">
        <f t="shared" si="197"/>
        <v>1</v>
      </c>
      <c r="R217" s="375">
        <v>2</v>
      </c>
      <c r="S217" s="376">
        <v>3</v>
      </c>
      <c r="T217" s="378">
        <f>SUM(R217:S217)</f>
        <v>5</v>
      </c>
      <c r="U217" s="379">
        <f t="shared" si="198"/>
        <v>5</v>
      </c>
      <c r="V217" s="402"/>
      <c r="W217" s="403">
        <v>1</v>
      </c>
      <c r="X217" s="404">
        <f t="shared" si="199"/>
        <v>1</v>
      </c>
      <c r="Y217" s="375">
        <v>1</v>
      </c>
      <c r="Z217" s="380">
        <f>SUM(Y217:Y217)</f>
        <v>1</v>
      </c>
      <c r="AA217" s="374">
        <f t="shared" si="200"/>
        <v>1</v>
      </c>
      <c r="AB217" s="396"/>
      <c r="AC217" s="397"/>
      <c r="AD217" s="405"/>
      <c r="AE217" s="400"/>
      <c r="AF217" s="405"/>
      <c r="AG217" s="404">
        <f t="shared" si="201"/>
        <v>0</v>
      </c>
      <c r="AH217" s="400"/>
      <c r="AI217" s="406"/>
      <c r="AJ217" s="401">
        <f t="shared" si="202"/>
        <v>0</v>
      </c>
      <c r="AK217" s="605">
        <f t="shared" si="203"/>
        <v>9</v>
      </c>
      <c r="AL217" s="383">
        <v>416500</v>
      </c>
      <c r="AM217" s="384">
        <f t="shared" si="195"/>
        <v>3748500</v>
      </c>
      <c r="AN217" s="1010"/>
      <c r="AO217" s="606">
        <f t="shared" si="176"/>
        <v>0</v>
      </c>
      <c r="AP217" s="607">
        <f t="shared" si="177"/>
        <v>0</v>
      </c>
      <c r="AQ217" s="608">
        <f t="shared" si="178"/>
        <v>416500</v>
      </c>
      <c r="AR217" s="609">
        <f t="shared" si="213"/>
        <v>416500</v>
      </c>
      <c r="AS217" s="610">
        <f t="shared" si="179"/>
        <v>0</v>
      </c>
      <c r="AT217" s="611">
        <f t="shared" si="180"/>
        <v>0</v>
      </c>
      <c r="AU217" s="612">
        <f t="shared" si="204"/>
        <v>0</v>
      </c>
      <c r="AV217" s="606">
        <f t="shared" si="181"/>
        <v>0</v>
      </c>
      <c r="AW217" s="607">
        <f t="shared" si="182"/>
        <v>416500</v>
      </c>
      <c r="AX217" s="613">
        <f t="shared" si="183"/>
        <v>416500</v>
      </c>
      <c r="AY217" s="614">
        <f t="shared" si="205"/>
        <v>416500</v>
      </c>
      <c r="AZ217" s="606">
        <f t="shared" si="184"/>
        <v>833000</v>
      </c>
      <c r="BA217" s="607">
        <f t="shared" si="185"/>
        <v>1249500</v>
      </c>
      <c r="BB217" s="613">
        <f>SUM(AZ217:BA217)</f>
        <v>2082500</v>
      </c>
      <c r="BC217" s="615">
        <f t="shared" si="206"/>
        <v>2082500</v>
      </c>
      <c r="BD217" s="616">
        <f t="shared" si="186"/>
        <v>0</v>
      </c>
      <c r="BE217" s="617">
        <f t="shared" si="187"/>
        <v>416500</v>
      </c>
      <c r="BF217" s="618">
        <f t="shared" si="207"/>
        <v>416500</v>
      </c>
      <c r="BG217" s="606">
        <f t="shared" si="188"/>
        <v>416500</v>
      </c>
      <c r="BH217" s="619">
        <f>SUM(BG217:BG217)</f>
        <v>416500</v>
      </c>
      <c r="BI217" s="620">
        <f t="shared" si="208"/>
        <v>416500</v>
      </c>
      <c r="BJ217" s="621">
        <f t="shared" si="189"/>
        <v>0</v>
      </c>
      <c r="BK217" s="607">
        <f t="shared" si="190"/>
        <v>0</v>
      </c>
      <c r="BL217" s="622"/>
      <c r="BM217" s="610">
        <f t="shared" si="191"/>
        <v>0</v>
      </c>
      <c r="BN217" s="623"/>
      <c r="BO217" s="618">
        <f t="shared" si="209"/>
        <v>0</v>
      </c>
      <c r="BP217" s="610">
        <f t="shared" si="192"/>
        <v>0</v>
      </c>
      <c r="BQ217" s="611">
        <f t="shared" si="193"/>
        <v>0</v>
      </c>
      <c r="BR217" s="612">
        <f t="shared" si="210"/>
        <v>0</v>
      </c>
      <c r="BS217" s="624">
        <f t="shared" si="211"/>
        <v>3748500</v>
      </c>
    </row>
    <row r="218" spans="1:71" ht="15.75" thickBot="1" x14ac:dyDescent="0.3">
      <c r="A218" s="455"/>
      <c r="B218" s="385"/>
      <c r="C218" s="253"/>
      <c r="D218" s="253"/>
      <c r="E218" s="253"/>
      <c r="F218" s="254"/>
      <c r="G218" s="387"/>
      <c r="H218" s="387"/>
      <c r="I218" s="387"/>
      <c r="J218" s="388"/>
      <c r="K218" s="387"/>
      <c r="L218" s="387"/>
      <c r="M218" s="388"/>
      <c r="N218" s="387"/>
      <c r="O218" s="387"/>
      <c r="P218" s="387"/>
      <c r="Q218" s="388"/>
      <c r="R218" s="387"/>
      <c r="S218" s="387"/>
      <c r="T218" s="387"/>
      <c r="U218" s="388"/>
      <c r="V218" s="387"/>
      <c r="W218" s="387"/>
      <c r="X218" s="388"/>
      <c r="Y218" s="387"/>
      <c r="Z218" s="387"/>
      <c r="AA218" s="388"/>
      <c r="AB218" s="387"/>
      <c r="AC218" s="387"/>
      <c r="AD218" s="387"/>
      <c r="AE218" s="387"/>
      <c r="AF218" s="387"/>
      <c r="AG218" s="388"/>
      <c r="AH218" s="387"/>
      <c r="AI218" s="387"/>
      <c r="AJ218" s="388"/>
      <c r="AK218" s="389"/>
      <c r="AL218" s="939" t="s">
        <v>683</v>
      </c>
      <c r="AM218" s="940"/>
      <c r="AN218" s="941"/>
      <c r="AO218" s="1013">
        <f>SUM(AR208:AR217)</f>
        <v>7358622</v>
      </c>
      <c r="AP218" s="1014"/>
      <c r="AQ218" s="1014"/>
      <c r="AR218" s="1015"/>
      <c r="AS218" s="1013">
        <f>SUM(AU208:AU217)</f>
        <v>621544</v>
      </c>
      <c r="AT218" s="1014"/>
      <c r="AU218" s="1015"/>
      <c r="AV218" s="1013">
        <f>SUM(AY208:AY217)</f>
        <v>9459665</v>
      </c>
      <c r="AW218" s="1014"/>
      <c r="AX218" s="1014"/>
      <c r="AY218" s="1015"/>
      <c r="AZ218" s="1013">
        <f>SUM(BC208:BC217)</f>
        <v>18147186</v>
      </c>
      <c r="BA218" s="1014"/>
      <c r="BB218" s="1014"/>
      <c r="BC218" s="1015"/>
      <c r="BD218" s="1013">
        <f>SUM(BF208:BF217)</f>
        <v>20346460</v>
      </c>
      <c r="BE218" s="1014"/>
      <c r="BF218" s="1015"/>
      <c r="BG218" s="1013">
        <f>SUM(BI208:BI217)</f>
        <v>2381150</v>
      </c>
      <c r="BH218" s="1014"/>
      <c r="BI218" s="1015"/>
      <c r="BJ218" s="1013">
        <f>SUM(BO208:BO217)</f>
        <v>1934610</v>
      </c>
      <c r="BK218" s="1014"/>
      <c r="BL218" s="1014"/>
      <c r="BM218" s="1014"/>
      <c r="BN218" s="1014"/>
      <c r="BO218" s="1015"/>
      <c r="BP218" s="1013">
        <f>SUM(BR208:BR217)</f>
        <v>3014816</v>
      </c>
      <c r="BQ218" s="1014"/>
      <c r="BR218" s="1015"/>
      <c r="BS218" s="625">
        <f>SUM(BS208:BS217)</f>
        <v>63264053</v>
      </c>
    </row>
    <row r="219" spans="1:71" x14ac:dyDescent="0.25">
      <c r="A219" s="455"/>
      <c r="B219" s="385"/>
      <c r="C219" s="253"/>
      <c r="D219" s="253"/>
      <c r="E219" s="253"/>
      <c r="F219" s="254"/>
      <c r="G219" s="387"/>
      <c r="H219" s="387"/>
      <c r="I219" s="387"/>
      <c r="J219" s="388"/>
      <c r="K219" s="387"/>
      <c r="L219" s="387"/>
      <c r="M219" s="388"/>
      <c r="N219" s="387"/>
      <c r="O219" s="387"/>
      <c r="P219" s="387"/>
      <c r="Q219" s="388"/>
      <c r="R219" s="387"/>
      <c r="S219" s="387"/>
      <c r="T219" s="387"/>
      <c r="U219" s="388"/>
      <c r="V219" s="387"/>
      <c r="W219" s="387"/>
      <c r="X219" s="388"/>
      <c r="Y219" s="387"/>
      <c r="Z219" s="387"/>
      <c r="AA219" s="388"/>
      <c r="AB219" s="387"/>
      <c r="AC219" s="387"/>
      <c r="AD219" s="387"/>
      <c r="AE219" s="387"/>
      <c r="AF219" s="387"/>
      <c r="AG219" s="388"/>
      <c r="AH219" s="387"/>
      <c r="AI219" s="387"/>
      <c r="AJ219" s="388"/>
      <c r="AK219" s="389"/>
      <c r="AL219" s="392"/>
      <c r="AM219" s="392"/>
      <c r="AN219" s="626"/>
      <c r="AO219" s="627"/>
      <c r="AP219" s="627"/>
      <c r="AQ219" s="627"/>
      <c r="AR219" s="628"/>
      <c r="AS219" s="627"/>
      <c r="AT219" s="627"/>
      <c r="AU219" s="628"/>
      <c r="AV219" s="627"/>
      <c r="AW219" s="627"/>
      <c r="AX219" s="629"/>
      <c r="AY219" s="628"/>
      <c r="AZ219" s="627"/>
      <c r="BA219" s="627"/>
      <c r="BB219" s="629"/>
      <c r="BC219" s="628"/>
      <c r="BD219" s="627"/>
      <c r="BE219" s="627"/>
      <c r="BF219" s="628"/>
      <c r="BG219" s="627"/>
      <c r="BH219" s="629"/>
      <c r="BI219" s="628"/>
      <c r="BJ219" s="627"/>
      <c r="BK219" s="627"/>
      <c r="BL219" s="629"/>
      <c r="BM219" s="627"/>
      <c r="BN219" s="629"/>
      <c r="BO219" s="628"/>
      <c r="BP219" s="627"/>
      <c r="BQ219" s="627"/>
      <c r="BR219" s="628"/>
      <c r="BS219" s="630"/>
    </row>
    <row r="220" spans="1:71" ht="15.75" thickBot="1" x14ac:dyDescent="0.3">
      <c r="A220" s="455"/>
      <c r="B220" s="385"/>
      <c r="C220" s="253"/>
      <c r="D220" s="253"/>
      <c r="E220" s="253"/>
      <c r="F220" s="254"/>
      <c r="G220" s="387"/>
      <c r="H220" s="387"/>
      <c r="I220" s="387"/>
      <c r="J220" s="388"/>
      <c r="K220" s="387"/>
      <c r="L220" s="387"/>
      <c r="M220" s="388"/>
      <c r="N220" s="387"/>
      <c r="O220" s="387"/>
      <c r="P220" s="387"/>
      <c r="Q220" s="388"/>
      <c r="R220" s="387"/>
      <c r="S220" s="387"/>
      <c r="T220" s="387"/>
      <c r="U220" s="388"/>
      <c r="V220" s="387"/>
      <c r="W220" s="387"/>
      <c r="X220" s="388"/>
      <c r="Y220" s="387"/>
      <c r="Z220" s="387"/>
      <c r="AA220" s="388"/>
      <c r="AB220" s="387"/>
      <c r="AC220" s="387"/>
      <c r="AD220" s="387"/>
      <c r="AE220" s="387"/>
      <c r="AF220" s="387"/>
      <c r="AG220" s="388"/>
      <c r="AH220" s="387"/>
      <c r="AI220" s="387"/>
      <c r="AJ220" s="388"/>
      <c r="AK220" s="389"/>
      <c r="AL220" s="392"/>
      <c r="AM220" s="392"/>
      <c r="AN220" s="626"/>
      <c r="AO220" s="627"/>
      <c r="AP220" s="627"/>
      <c r="AQ220" s="627"/>
      <c r="AR220" s="628"/>
      <c r="AS220" s="627"/>
      <c r="AT220" s="627"/>
      <c r="AU220" s="628"/>
      <c r="AV220" s="627"/>
      <c r="AW220" s="627"/>
      <c r="AX220" s="629"/>
      <c r="AY220" s="628"/>
      <c r="AZ220" s="627"/>
      <c r="BA220" s="627"/>
      <c r="BB220" s="629"/>
      <c r="BC220" s="628"/>
      <c r="BD220" s="627"/>
      <c r="BE220" s="627"/>
      <c r="BF220" s="628"/>
      <c r="BG220" s="627"/>
      <c r="BH220" s="629"/>
      <c r="BI220" s="628"/>
      <c r="BJ220" s="627"/>
      <c r="BK220" s="627"/>
      <c r="BL220" s="629"/>
      <c r="BM220" s="627"/>
      <c r="BN220" s="629"/>
      <c r="BO220" s="628"/>
      <c r="BP220" s="627"/>
      <c r="BQ220" s="627"/>
      <c r="BR220" s="628"/>
      <c r="BS220" s="630"/>
    </row>
    <row r="221" spans="1:71" ht="12.75" customHeight="1" thickBot="1" x14ac:dyDescent="0.3">
      <c r="A221" s="919" t="s">
        <v>437</v>
      </c>
      <c r="B221" s="920"/>
      <c r="C221" s="920"/>
      <c r="D221" s="920"/>
      <c r="E221" s="920"/>
      <c r="F221" s="920"/>
      <c r="G221" s="933" t="s">
        <v>1</v>
      </c>
      <c r="H221" s="934"/>
      <c r="I221" s="934"/>
      <c r="J221" s="935"/>
      <c r="K221" s="982" t="s">
        <v>2</v>
      </c>
      <c r="L221" s="982"/>
      <c r="M221" s="983"/>
      <c r="N221" s="957" t="s">
        <v>3</v>
      </c>
      <c r="O221" s="958"/>
      <c r="P221" s="959"/>
      <c r="Q221" s="951" t="s">
        <v>4</v>
      </c>
      <c r="R221" s="969" t="s">
        <v>5</v>
      </c>
      <c r="S221" s="970"/>
      <c r="T221" s="971"/>
      <c r="U221" s="951" t="s">
        <v>4</v>
      </c>
      <c r="V221" s="972" t="s">
        <v>6</v>
      </c>
      <c r="W221" s="972"/>
      <c r="X221" s="973"/>
      <c r="Y221" s="976" t="s">
        <v>7</v>
      </c>
      <c r="Z221" s="977"/>
      <c r="AA221" s="951" t="s">
        <v>4</v>
      </c>
      <c r="AB221" s="978" t="s">
        <v>8</v>
      </c>
      <c r="AC221" s="979"/>
      <c r="AD221" s="979"/>
      <c r="AE221" s="979"/>
      <c r="AF221" s="980"/>
      <c r="AG221" s="951" t="s">
        <v>4</v>
      </c>
      <c r="AH221" s="953" t="s">
        <v>9</v>
      </c>
      <c r="AI221" s="953"/>
      <c r="AJ221" s="954"/>
      <c r="AK221" s="948" t="s">
        <v>10</v>
      </c>
      <c r="AO221" s="933" t="s">
        <v>1</v>
      </c>
      <c r="AP221" s="934"/>
      <c r="AQ221" s="934"/>
      <c r="AR221" s="935"/>
      <c r="AS221" s="982" t="s">
        <v>2</v>
      </c>
      <c r="AT221" s="982"/>
      <c r="AU221" s="983"/>
      <c r="AV221" s="957" t="s">
        <v>3</v>
      </c>
      <c r="AW221" s="958"/>
      <c r="AX221" s="959"/>
      <c r="AY221" s="951" t="s">
        <v>4</v>
      </c>
      <c r="AZ221" s="969" t="s">
        <v>5</v>
      </c>
      <c r="BA221" s="970"/>
      <c r="BB221" s="971"/>
      <c r="BC221" s="951" t="s">
        <v>4</v>
      </c>
      <c r="BD221" s="972" t="s">
        <v>6</v>
      </c>
      <c r="BE221" s="972"/>
      <c r="BF221" s="973"/>
      <c r="BG221" s="976" t="s">
        <v>7</v>
      </c>
      <c r="BH221" s="977"/>
      <c r="BI221" s="951" t="s">
        <v>4</v>
      </c>
      <c r="BJ221" s="978" t="s">
        <v>8</v>
      </c>
      <c r="BK221" s="979"/>
      <c r="BL221" s="979"/>
      <c r="BM221" s="979"/>
      <c r="BN221" s="980"/>
      <c r="BO221" s="951" t="s">
        <v>4</v>
      </c>
      <c r="BP221" s="953" t="s">
        <v>9</v>
      </c>
      <c r="BQ221" s="953"/>
      <c r="BR221" s="954"/>
      <c r="BS221" s="948" t="s">
        <v>680</v>
      </c>
    </row>
    <row r="222" spans="1:71" ht="12.75" customHeight="1" thickBot="1" x14ac:dyDescent="0.3">
      <c r="A222" s="922"/>
      <c r="B222" s="923"/>
      <c r="C222" s="923"/>
      <c r="D222" s="923"/>
      <c r="E222" s="923"/>
      <c r="F222" s="923"/>
      <c r="G222" s="936"/>
      <c r="H222" s="937"/>
      <c r="I222" s="937"/>
      <c r="J222" s="938"/>
      <c r="K222" s="985"/>
      <c r="L222" s="985"/>
      <c r="M222" s="986"/>
      <c r="N222" s="966" t="s">
        <v>12</v>
      </c>
      <c r="O222" s="967"/>
      <c r="P222" s="968"/>
      <c r="Q222" s="952"/>
      <c r="R222" s="970" t="s">
        <v>13</v>
      </c>
      <c r="S222" s="970"/>
      <c r="T222" s="970"/>
      <c r="U222" s="952"/>
      <c r="V222" s="974"/>
      <c r="W222" s="974"/>
      <c r="X222" s="975"/>
      <c r="Y222" s="964" t="s">
        <v>14</v>
      </c>
      <c r="Z222" s="964"/>
      <c r="AA222" s="952"/>
      <c r="AB222" s="950" t="s">
        <v>15</v>
      </c>
      <c r="AC222" s="950"/>
      <c r="AD222" s="965"/>
      <c r="AE222" s="950" t="s">
        <v>16</v>
      </c>
      <c r="AF222" s="950"/>
      <c r="AG222" s="952"/>
      <c r="AH222" s="955"/>
      <c r="AI222" s="955"/>
      <c r="AJ222" s="956"/>
      <c r="AK222" s="949"/>
      <c r="AO222" s="936"/>
      <c r="AP222" s="937"/>
      <c r="AQ222" s="937"/>
      <c r="AR222" s="938"/>
      <c r="AS222" s="985"/>
      <c r="AT222" s="985"/>
      <c r="AU222" s="986"/>
      <c r="AV222" s="966" t="s">
        <v>12</v>
      </c>
      <c r="AW222" s="967"/>
      <c r="AX222" s="968"/>
      <c r="AY222" s="952"/>
      <c r="AZ222" s="969" t="s">
        <v>13</v>
      </c>
      <c r="BA222" s="970"/>
      <c r="BB222" s="970"/>
      <c r="BC222" s="952"/>
      <c r="BD222" s="974"/>
      <c r="BE222" s="974"/>
      <c r="BF222" s="975"/>
      <c r="BG222" s="963" t="s">
        <v>14</v>
      </c>
      <c r="BH222" s="964"/>
      <c r="BI222" s="952"/>
      <c r="BJ222" s="950" t="s">
        <v>15</v>
      </c>
      <c r="BK222" s="950"/>
      <c r="BL222" s="965"/>
      <c r="BM222" s="950" t="s">
        <v>16</v>
      </c>
      <c r="BN222" s="950"/>
      <c r="BO222" s="952"/>
      <c r="BP222" s="955"/>
      <c r="BQ222" s="955"/>
      <c r="BR222" s="956"/>
      <c r="BS222" s="949"/>
    </row>
    <row r="223" spans="1:71" ht="45.75" thickBot="1" x14ac:dyDescent="0.3">
      <c r="A223" s="310" t="s">
        <v>681</v>
      </c>
      <c r="B223" s="237" t="s">
        <v>17</v>
      </c>
      <c r="C223" s="238" t="s">
        <v>18</v>
      </c>
      <c r="D223" s="238" t="s">
        <v>19</v>
      </c>
      <c r="E223" s="238" t="s">
        <v>20</v>
      </c>
      <c r="F223" s="239" t="s">
        <v>21</v>
      </c>
      <c r="G223" s="635" t="s">
        <v>23</v>
      </c>
      <c r="H223" s="317" t="s">
        <v>24</v>
      </c>
      <c r="I223" s="318" t="s">
        <v>25</v>
      </c>
      <c r="J223" s="309" t="s">
        <v>4</v>
      </c>
      <c r="K223" s="317" t="s">
        <v>23</v>
      </c>
      <c r="L223" s="318" t="s">
        <v>25</v>
      </c>
      <c r="M223" s="309" t="s">
        <v>4</v>
      </c>
      <c r="N223" s="638" t="s">
        <v>23</v>
      </c>
      <c r="O223" s="639" t="s">
        <v>25</v>
      </c>
      <c r="P223" s="640" t="s">
        <v>26</v>
      </c>
      <c r="Q223" s="1011"/>
      <c r="R223" s="639" t="s">
        <v>23</v>
      </c>
      <c r="S223" s="639" t="s">
        <v>25</v>
      </c>
      <c r="T223" s="640" t="s">
        <v>26</v>
      </c>
      <c r="U223" s="1011"/>
      <c r="V223" s="312" t="s">
        <v>23</v>
      </c>
      <c r="W223" s="313" t="s">
        <v>25</v>
      </c>
      <c r="X223" s="314" t="s">
        <v>4</v>
      </c>
      <c r="Y223" s="312" t="s">
        <v>25</v>
      </c>
      <c r="Z223" s="313" t="s">
        <v>26</v>
      </c>
      <c r="AA223" s="1011"/>
      <c r="AB223" s="312" t="s">
        <v>23</v>
      </c>
      <c r="AC223" s="312" t="s">
        <v>25</v>
      </c>
      <c r="AD223" s="312" t="s">
        <v>26</v>
      </c>
      <c r="AE223" s="312" t="s">
        <v>23</v>
      </c>
      <c r="AF223" s="313" t="s">
        <v>26</v>
      </c>
      <c r="AG223" s="1011"/>
      <c r="AH223" s="312" t="s">
        <v>23</v>
      </c>
      <c r="AI223" s="313" t="s">
        <v>25</v>
      </c>
      <c r="AJ223" s="314" t="s">
        <v>4</v>
      </c>
      <c r="AK223" s="1012"/>
      <c r="AL223" s="567" t="s">
        <v>675</v>
      </c>
      <c r="AM223" s="319" t="s">
        <v>676</v>
      </c>
      <c r="AN223" s="319" t="s">
        <v>677</v>
      </c>
      <c r="AO223" s="631" t="s">
        <v>23</v>
      </c>
      <c r="AP223" s="632" t="s">
        <v>24</v>
      </c>
      <c r="AQ223" s="633" t="s">
        <v>25</v>
      </c>
      <c r="AR223" s="309" t="s">
        <v>4</v>
      </c>
      <c r="AS223" s="317" t="s">
        <v>23</v>
      </c>
      <c r="AT223" s="318" t="s">
        <v>25</v>
      </c>
      <c r="AU223" s="309" t="s">
        <v>4</v>
      </c>
      <c r="AV223" s="638" t="s">
        <v>23</v>
      </c>
      <c r="AW223" s="639" t="s">
        <v>25</v>
      </c>
      <c r="AX223" s="640" t="s">
        <v>26</v>
      </c>
      <c r="AY223" s="1011"/>
      <c r="AZ223" s="638" t="s">
        <v>23</v>
      </c>
      <c r="BA223" s="639" t="s">
        <v>25</v>
      </c>
      <c r="BB223" s="640" t="s">
        <v>26</v>
      </c>
      <c r="BC223" s="1011"/>
      <c r="BD223" s="312" t="s">
        <v>23</v>
      </c>
      <c r="BE223" s="313" t="s">
        <v>25</v>
      </c>
      <c r="BF223" s="314" t="s">
        <v>4</v>
      </c>
      <c r="BG223" s="645" t="s">
        <v>25</v>
      </c>
      <c r="BH223" s="313" t="s">
        <v>26</v>
      </c>
      <c r="BI223" s="1011"/>
      <c r="BJ223" s="642" t="s">
        <v>23</v>
      </c>
      <c r="BK223" s="643" t="s">
        <v>25</v>
      </c>
      <c r="BL223" s="643" t="s">
        <v>26</v>
      </c>
      <c r="BM223" s="643" t="s">
        <v>23</v>
      </c>
      <c r="BN223" s="646" t="s">
        <v>26</v>
      </c>
      <c r="BO223" s="1011"/>
      <c r="BP223" s="312" t="s">
        <v>23</v>
      </c>
      <c r="BQ223" s="313" t="s">
        <v>25</v>
      </c>
      <c r="BR223" s="314" t="s">
        <v>4</v>
      </c>
      <c r="BS223" s="1012"/>
    </row>
    <row r="224" spans="1:71" ht="36" x14ac:dyDescent="0.25">
      <c r="A224" s="1041">
        <v>5</v>
      </c>
      <c r="B224" s="339">
        <v>197</v>
      </c>
      <c r="C224" s="228" t="s">
        <v>438</v>
      </c>
      <c r="D224" s="213" t="s">
        <v>439</v>
      </c>
      <c r="E224" s="213" t="s">
        <v>29</v>
      </c>
      <c r="F224" s="217" t="s">
        <v>30</v>
      </c>
      <c r="G224" s="325"/>
      <c r="H224" s="322"/>
      <c r="I224" s="323">
        <v>1</v>
      </c>
      <c r="J224" s="324">
        <f t="shared" si="212"/>
        <v>1</v>
      </c>
      <c r="K224" s="325"/>
      <c r="L224" s="323"/>
      <c r="M224" s="326">
        <f t="shared" si="196"/>
        <v>0</v>
      </c>
      <c r="N224" s="327">
        <v>1</v>
      </c>
      <c r="O224" s="328">
        <v>1</v>
      </c>
      <c r="P224" s="328">
        <f t="shared" si="175"/>
        <v>2</v>
      </c>
      <c r="Q224" s="329">
        <f t="shared" si="197"/>
        <v>2</v>
      </c>
      <c r="R224" s="327"/>
      <c r="S224" s="328"/>
      <c r="T224" s="330"/>
      <c r="U224" s="331">
        <f t="shared" si="198"/>
        <v>0</v>
      </c>
      <c r="V224" s="325">
        <v>1</v>
      </c>
      <c r="W224" s="323">
        <v>1</v>
      </c>
      <c r="X224" s="324">
        <f t="shared" si="199"/>
        <v>2</v>
      </c>
      <c r="Y224" s="327"/>
      <c r="Z224" s="332"/>
      <c r="AA224" s="333">
        <f t="shared" si="200"/>
        <v>0</v>
      </c>
      <c r="AB224" s="321">
        <v>4</v>
      </c>
      <c r="AC224" s="322"/>
      <c r="AD224" s="334">
        <f t="shared" ref="AD224:AD294" si="214">SUM(AB224:AC224)</f>
        <v>4</v>
      </c>
      <c r="AE224" s="325"/>
      <c r="AF224" s="334"/>
      <c r="AG224" s="324">
        <f t="shared" si="201"/>
        <v>4</v>
      </c>
      <c r="AH224" s="325"/>
      <c r="AI224" s="334"/>
      <c r="AJ224" s="326">
        <f t="shared" si="202"/>
        <v>0</v>
      </c>
      <c r="AK224" s="568">
        <f t="shared" si="203"/>
        <v>9</v>
      </c>
      <c r="AL224" s="337">
        <v>589050</v>
      </c>
      <c r="AM224" s="338">
        <f t="shared" si="195"/>
        <v>5301450</v>
      </c>
      <c r="AN224" s="1008">
        <f>SUM(AM224:AM227)</f>
        <v>16252690</v>
      </c>
      <c r="AO224" s="569">
        <f>AL224*G224</f>
        <v>0</v>
      </c>
      <c r="AP224" s="570">
        <f>AL224*H224</f>
        <v>0</v>
      </c>
      <c r="AQ224" s="571">
        <f>AL224*I224</f>
        <v>589050</v>
      </c>
      <c r="AR224" s="572">
        <f t="shared" si="213"/>
        <v>589050</v>
      </c>
      <c r="AS224" s="573">
        <f>AL224*K224</f>
        <v>0</v>
      </c>
      <c r="AT224" s="574">
        <f>AL224*L224</f>
        <v>0</v>
      </c>
      <c r="AU224" s="575">
        <f t="shared" si="204"/>
        <v>0</v>
      </c>
      <c r="AV224" s="569">
        <f>AL224*N224</f>
        <v>589050</v>
      </c>
      <c r="AW224" s="570">
        <f>AL224*O224</f>
        <v>589050</v>
      </c>
      <c r="AX224" s="576">
        <f t="shared" si="183"/>
        <v>1178100</v>
      </c>
      <c r="AY224" s="577">
        <f t="shared" si="205"/>
        <v>1178100</v>
      </c>
      <c r="AZ224" s="569">
        <f>AL224*R224</f>
        <v>0</v>
      </c>
      <c r="BA224" s="570">
        <f>AL224*S224</f>
        <v>0</v>
      </c>
      <c r="BB224" s="576"/>
      <c r="BC224" s="578">
        <f t="shared" si="206"/>
        <v>0</v>
      </c>
      <c r="BD224" s="573">
        <f>AL224*V224</f>
        <v>589050</v>
      </c>
      <c r="BE224" s="574">
        <f>AL224*W224</f>
        <v>589050</v>
      </c>
      <c r="BF224" s="572">
        <f t="shared" si="207"/>
        <v>1178100</v>
      </c>
      <c r="BG224" s="569">
        <f>AL224*Y224</f>
        <v>0</v>
      </c>
      <c r="BH224" s="579"/>
      <c r="BI224" s="580">
        <f t="shared" si="208"/>
        <v>0</v>
      </c>
      <c r="BJ224" s="581">
        <f>AL224*AB224</f>
        <v>2356200</v>
      </c>
      <c r="BK224" s="570">
        <f>AL224*AC224</f>
        <v>0</v>
      </c>
      <c r="BL224" s="582">
        <f t="shared" ref="BL224:BL225" si="215">SUM(BJ224:BK224)</f>
        <v>2356200</v>
      </c>
      <c r="BM224" s="573">
        <f>AL224*AE224</f>
        <v>0</v>
      </c>
      <c r="BN224" s="583"/>
      <c r="BO224" s="572">
        <f t="shared" si="209"/>
        <v>2356200</v>
      </c>
      <c r="BP224" s="573">
        <f>AL224*AH224</f>
        <v>0</v>
      </c>
      <c r="BQ224" s="574">
        <f>AL224*AI224</f>
        <v>0</v>
      </c>
      <c r="BR224" s="575">
        <f t="shared" si="210"/>
        <v>0</v>
      </c>
      <c r="BS224" s="584">
        <f t="shared" si="211"/>
        <v>5301450</v>
      </c>
    </row>
    <row r="225" spans="1:71" ht="36" x14ac:dyDescent="0.25">
      <c r="A225" s="1042"/>
      <c r="B225" s="339">
        <v>198</v>
      </c>
      <c r="C225" s="228" t="s">
        <v>440</v>
      </c>
      <c r="D225" s="213" t="s">
        <v>185</v>
      </c>
      <c r="E225" s="213" t="s">
        <v>325</v>
      </c>
      <c r="F225" s="217" t="s">
        <v>30</v>
      </c>
      <c r="G225" s="344"/>
      <c r="H225" s="341"/>
      <c r="I225" s="342">
        <v>2</v>
      </c>
      <c r="J225" s="343">
        <f t="shared" si="212"/>
        <v>2</v>
      </c>
      <c r="K225" s="344"/>
      <c r="L225" s="342">
        <v>2</v>
      </c>
      <c r="M225" s="345">
        <f t="shared" si="196"/>
        <v>2</v>
      </c>
      <c r="N225" s="346"/>
      <c r="O225" s="347">
        <v>2</v>
      </c>
      <c r="P225" s="347">
        <f t="shared" si="175"/>
        <v>2</v>
      </c>
      <c r="Q225" s="348">
        <f t="shared" si="197"/>
        <v>2</v>
      </c>
      <c r="R225" s="346"/>
      <c r="S225" s="347">
        <v>3</v>
      </c>
      <c r="T225" s="349">
        <f>SUM(R225:S225)</f>
        <v>3</v>
      </c>
      <c r="U225" s="350">
        <f t="shared" si="198"/>
        <v>3</v>
      </c>
      <c r="V225" s="351"/>
      <c r="W225" s="352">
        <v>1</v>
      </c>
      <c r="X225" s="353">
        <f t="shared" si="199"/>
        <v>1</v>
      </c>
      <c r="Y225" s="346">
        <v>2</v>
      </c>
      <c r="Z225" s="354">
        <f>SUM(Y225:Y225)</f>
        <v>2</v>
      </c>
      <c r="AA225" s="355">
        <f t="shared" si="200"/>
        <v>2</v>
      </c>
      <c r="AB225" s="340"/>
      <c r="AC225" s="341">
        <v>2</v>
      </c>
      <c r="AD225" s="356">
        <f t="shared" si="214"/>
        <v>2</v>
      </c>
      <c r="AE225" s="344"/>
      <c r="AF225" s="356"/>
      <c r="AG225" s="353">
        <f t="shared" si="201"/>
        <v>2</v>
      </c>
      <c r="AH225" s="344"/>
      <c r="AI225" s="357">
        <v>2</v>
      </c>
      <c r="AJ225" s="345">
        <f t="shared" si="202"/>
        <v>2</v>
      </c>
      <c r="AK225" s="585">
        <f t="shared" si="203"/>
        <v>16</v>
      </c>
      <c r="AL225" s="362">
        <v>82015</v>
      </c>
      <c r="AM225" s="361">
        <f t="shared" si="195"/>
        <v>1312240</v>
      </c>
      <c r="AN225" s="1009"/>
      <c r="AO225" s="586">
        <f>AL225*G225</f>
        <v>0</v>
      </c>
      <c r="AP225" s="587">
        <f>AL225*H225</f>
        <v>0</v>
      </c>
      <c r="AQ225" s="588">
        <f>AL225*I225</f>
        <v>164030</v>
      </c>
      <c r="AR225" s="589">
        <f t="shared" si="213"/>
        <v>164030</v>
      </c>
      <c r="AS225" s="590">
        <f>AL225*K225</f>
        <v>0</v>
      </c>
      <c r="AT225" s="591">
        <f>AL225*L225</f>
        <v>164030</v>
      </c>
      <c r="AU225" s="592">
        <f t="shared" si="204"/>
        <v>164030</v>
      </c>
      <c r="AV225" s="586">
        <f>AL225*N225</f>
        <v>0</v>
      </c>
      <c r="AW225" s="587">
        <f>AL225*O225</f>
        <v>164030</v>
      </c>
      <c r="AX225" s="593">
        <f t="shared" si="183"/>
        <v>164030</v>
      </c>
      <c r="AY225" s="594">
        <f t="shared" si="205"/>
        <v>164030</v>
      </c>
      <c r="AZ225" s="586">
        <f>AL225*R225</f>
        <v>0</v>
      </c>
      <c r="BA225" s="587">
        <f>AL225*S225</f>
        <v>246045</v>
      </c>
      <c r="BB225" s="593">
        <f>SUM(AZ225:BA225)</f>
        <v>246045</v>
      </c>
      <c r="BC225" s="595">
        <f t="shared" si="206"/>
        <v>246045</v>
      </c>
      <c r="BD225" s="596">
        <f>AL225*V225</f>
        <v>0</v>
      </c>
      <c r="BE225" s="597">
        <f>AL225*W225</f>
        <v>82015</v>
      </c>
      <c r="BF225" s="598">
        <f t="shared" si="207"/>
        <v>82015</v>
      </c>
      <c r="BG225" s="586">
        <f>AL225*Y225</f>
        <v>164030</v>
      </c>
      <c r="BH225" s="599">
        <f>SUM(BG225:BG225)</f>
        <v>164030</v>
      </c>
      <c r="BI225" s="600">
        <f t="shared" si="208"/>
        <v>164030</v>
      </c>
      <c r="BJ225" s="601">
        <f>AL225*AB225</f>
        <v>0</v>
      </c>
      <c r="BK225" s="587">
        <f>AL225*AC225</f>
        <v>164030</v>
      </c>
      <c r="BL225" s="602">
        <f t="shared" si="215"/>
        <v>164030</v>
      </c>
      <c r="BM225" s="590">
        <f>AL225*AE225</f>
        <v>0</v>
      </c>
      <c r="BN225" s="603"/>
      <c r="BO225" s="598">
        <f t="shared" si="209"/>
        <v>164030</v>
      </c>
      <c r="BP225" s="590">
        <f>AL225*AH225</f>
        <v>0</v>
      </c>
      <c r="BQ225" s="591">
        <f>AL225*AI225</f>
        <v>164030</v>
      </c>
      <c r="BR225" s="592">
        <f t="shared" si="210"/>
        <v>164030</v>
      </c>
      <c r="BS225" s="604">
        <f t="shared" si="211"/>
        <v>1312240</v>
      </c>
    </row>
    <row r="226" spans="1:71" ht="24" x14ac:dyDescent="0.25">
      <c r="A226" s="1042"/>
      <c r="B226" s="363">
        <v>199</v>
      </c>
      <c r="C226" s="228" t="s">
        <v>441</v>
      </c>
      <c r="D226" s="213" t="s">
        <v>442</v>
      </c>
      <c r="E226" s="213" t="s">
        <v>167</v>
      </c>
      <c r="F226" s="214" t="s">
        <v>38</v>
      </c>
      <c r="G226" s="344"/>
      <c r="H226" s="341"/>
      <c r="I226" s="342">
        <v>1</v>
      </c>
      <c r="J226" s="343">
        <f t="shared" si="212"/>
        <v>1</v>
      </c>
      <c r="K226" s="344">
        <v>1</v>
      </c>
      <c r="L226" s="342">
        <v>2</v>
      </c>
      <c r="M226" s="345">
        <f t="shared" si="196"/>
        <v>3</v>
      </c>
      <c r="N226" s="346"/>
      <c r="O226" s="347"/>
      <c r="P226" s="347"/>
      <c r="Q226" s="348">
        <f t="shared" si="197"/>
        <v>0</v>
      </c>
      <c r="R226" s="346">
        <v>1</v>
      </c>
      <c r="S226" s="347">
        <v>1</v>
      </c>
      <c r="T226" s="349">
        <f>SUM(R226:S226)</f>
        <v>2</v>
      </c>
      <c r="U226" s="350">
        <f t="shared" si="198"/>
        <v>2</v>
      </c>
      <c r="V226" s="351"/>
      <c r="W226" s="352"/>
      <c r="X226" s="353">
        <f t="shared" si="199"/>
        <v>0</v>
      </c>
      <c r="Y226" s="346">
        <v>1</v>
      </c>
      <c r="Z226" s="354">
        <f>SUM(Y226:Y226)</f>
        <v>1</v>
      </c>
      <c r="AA226" s="355">
        <f t="shared" si="200"/>
        <v>1</v>
      </c>
      <c r="AB226" s="340"/>
      <c r="AC226" s="341"/>
      <c r="AD226" s="356"/>
      <c r="AE226" s="344"/>
      <c r="AF226" s="356"/>
      <c r="AG226" s="353">
        <f t="shared" si="201"/>
        <v>0</v>
      </c>
      <c r="AH226" s="344"/>
      <c r="AI226" s="357">
        <v>3</v>
      </c>
      <c r="AJ226" s="345">
        <f t="shared" si="202"/>
        <v>3</v>
      </c>
      <c r="AK226" s="585">
        <f t="shared" si="203"/>
        <v>10</v>
      </c>
      <c r="AL226" s="362">
        <v>856800</v>
      </c>
      <c r="AM226" s="361">
        <f t="shared" si="195"/>
        <v>8568000</v>
      </c>
      <c r="AN226" s="1009"/>
      <c r="AO226" s="586">
        <f>AL226*G226</f>
        <v>0</v>
      </c>
      <c r="AP226" s="587">
        <f>AL226*H226</f>
        <v>0</v>
      </c>
      <c r="AQ226" s="588">
        <f>AL226*I226</f>
        <v>856800</v>
      </c>
      <c r="AR226" s="589">
        <f t="shared" si="213"/>
        <v>856800</v>
      </c>
      <c r="AS226" s="590">
        <f>AL226*K226</f>
        <v>856800</v>
      </c>
      <c r="AT226" s="591">
        <f>AL226*L226</f>
        <v>1713600</v>
      </c>
      <c r="AU226" s="592">
        <f t="shared" si="204"/>
        <v>2570400</v>
      </c>
      <c r="AV226" s="586">
        <f>AL226*N226</f>
        <v>0</v>
      </c>
      <c r="AW226" s="587">
        <f>AL226*O226</f>
        <v>0</v>
      </c>
      <c r="AX226" s="593"/>
      <c r="AY226" s="594">
        <f t="shared" si="205"/>
        <v>0</v>
      </c>
      <c r="AZ226" s="586">
        <f>AL226*R226</f>
        <v>856800</v>
      </c>
      <c r="BA226" s="587">
        <f>AL226*S226</f>
        <v>856800</v>
      </c>
      <c r="BB226" s="593">
        <f>SUM(AZ226:BA226)</f>
        <v>1713600</v>
      </c>
      <c r="BC226" s="595">
        <f t="shared" si="206"/>
        <v>1713600</v>
      </c>
      <c r="BD226" s="596">
        <f>AL226*V226</f>
        <v>0</v>
      </c>
      <c r="BE226" s="597">
        <f>AL226*W226</f>
        <v>0</v>
      </c>
      <c r="BF226" s="598">
        <f t="shared" si="207"/>
        <v>0</v>
      </c>
      <c r="BG226" s="586">
        <f>AL226*Y226</f>
        <v>856800</v>
      </c>
      <c r="BH226" s="599">
        <f>SUM(BG226:BG226)</f>
        <v>856800</v>
      </c>
      <c r="BI226" s="600">
        <f t="shared" si="208"/>
        <v>856800</v>
      </c>
      <c r="BJ226" s="601">
        <f>AL226*AB226</f>
        <v>0</v>
      </c>
      <c r="BK226" s="587">
        <f>AL226*AC226</f>
        <v>0</v>
      </c>
      <c r="BL226" s="602"/>
      <c r="BM226" s="590">
        <f>AL226*AE226</f>
        <v>0</v>
      </c>
      <c r="BN226" s="603"/>
      <c r="BO226" s="598">
        <f t="shared" si="209"/>
        <v>0</v>
      </c>
      <c r="BP226" s="590">
        <f>AL226*AH226</f>
        <v>0</v>
      </c>
      <c r="BQ226" s="591">
        <f>AL226*AI226</f>
        <v>2570400</v>
      </c>
      <c r="BR226" s="592">
        <f t="shared" si="210"/>
        <v>2570400</v>
      </c>
      <c r="BS226" s="604">
        <f t="shared" si="211"/>
        <v>8568000</v>
      </c>
    </row>
    <row r="227" spans="1:71" ht="24.75" thickBot="1" x14ac:dyDescent="0.3">
      <c r="A227" s="1043"/>
      <c r="B227" s="395">
        <v>200</v>
      </c>
      <c r="C227" s="258" t="s">
        <v>445</v>
      </c>
      <c r="D227" s="259" t="s">
        <v>446</v>
      </c>
      <c r="E227" s="259" t="s">
        <v>29</v>
      </c>
      <c r="F227" s="268" t="s">
        <v>38</v>
      </c>
      <c r="G227" s="400"/>
      <c r="H227" s="397"/>
      <c r="I227" s="398">
        <v>1</v>
      </c>
      <c r="J227" s="399">
        <f t="shared" si="212"/>
        <v>1</v>
      </c>
      <c r="K227" s="400"/>
      <c r="L227" s="398"/>
      <c r="M227" s="401">
        <f t="shared" si="196"/>
        <v>0</v>
      </c>
      <c r="N227" s="375"/>
      <c r="O227" s="376">
        <v>1</v>
      </c>
      <c r="P227" s="376">
        <f>SUM(N227:O227)</f>
        <v>1</v>
      </c>
      <c r="Q227" s="377">
        <f t="shared" si="197"/>
        <v>1</v>
      </c>
      <c r="R227" s="375"/>
      <c r="S227" s="376"/>
      <c r="T227" s="378"/>
      <c r="U227" s="379">
        <f t="shared" si="198"/>
        <v>0</v>
      </c>
      <c r="V227" s="402"/>
      <c r="W227" s="403"/>
      <c r="X227" s="404">
        <f t="shared" si="199"/>
        <v>0</v>
      </c>
      <c r="Y227" s="375"/>
      <c r="Z227" s="380"/>
      <c r="AA227" s="374">
        <f t="shared" si="200"/>
        <v>0</v>
      </c>
      <c r="AB227" s="396"/>
      <c r="AC227" s="397"/>
      <c r="AD227" s="405"/>
      <c r="AE227" s="400"/>
      <c r="AF227" s="405"/>
      <c r="AG227" s="404">
        <f t="shared" si="201"/>
        <v>0</v>
      </c>
      <c r="AH227" s="400"/>
      <c r="AI227" s="406"/>
      <c r="AJ227" s="401">
        <f t="shared" si="202"/>
        <v>0</v>
      </c>
      <c r="AK227" s="605">
        <f t="shared" si="203"/>
        <v>2</v>
      </c>
      <c r="AL227" s="410">
        <v>535500</v>
      </c>
      <c r="AM227" s="384">
        <f t="shared" si="195"/>
        <v>1071000</v>
      </c>
      <c r="AN227" s="1010"/>
      <c r="AO227" s="606">
        <f>AL227*G227</f>
        <v>0</v>
      </c>
      <c r="AP227" s="607">
        <f>AL227*H227</f>
        <v>0</v>
      </c>
      <c r="AQ227" s="608">
        <f>AL227*I227</f>
        <v>535500</v>
      </c>
      <c r="AR227" s="609">
        <f t="shared" si="213"/>
        <v>535500</v>
      </c>
      <c r="AS227" s="610">
        <f>AL227*K227</f>
        <v>0</v>
      </c>
      <c r="AT227" s="611">
        <f>AL227*L227</f>
        <v>0</v>
      </c>
      <c r="AU227" s="612">
        <f t="shared" si="204"/>
        <v>0</v>
      </c>
      <c r="AV227" s="606">
        <f>AL227*N227</f>
        <v>0</v>
      </c>
      <c r="AW227" s="607">
        <f>AL227*O227</f>
        <v>535500</v>
      </c>
      <c r="AX227" s="613">
        <f>SUM(AV227:AW227)</f>
        <v>535500</v>
      </c>
      <c r="AY227" s="614">
        <f t="shared" si="205"/>
        <v>535500</v>
      </c>
      <c r="AZ227" s="606">
        <f>AL227*R227</f>
        <v>0</v>
      </c>
      <c r="BA227" s="607">
        <f>AL227*S227</f>
        <v>0</v>
      </c>
      <c r="BB227" s="613"/>
      <c r="BC227" s="615">
        <f t="shared" si="206"/>
        <v>0</v>
      </c>
      <c r="BD227" s="616">
        <f>AL227*V227</f>
        <v>0</v>
      </c>
      <c r="BE227" s="617">
        <f>AL227*W227</f>
        <v>0</v>
      </c>
      <c r="BF227" s="618">
        <f t="shared" si="207"/>
        <v>0</v>
      </c>
      <c r="BG227" s="606">
        <f>AL227*Y227</f>
        <v>0</v>
      </c>
      <c r="BH227" s="619"/>
      <c r="BI227" s="620">
        <f t="shared" si="208"/>
        <v>0</v>
      </c>
      <c r="BJ227" s="621">
        <f>AL227*AB227</f>
        <v>0</v>
      </c>
      <c r="BK227" s="607">
        <f>AL227*AC227</f>
        <v>0</v>
      </c>
      <c r="BL227" s="622"/>
      <c r="BM227" s="610">
        <f>AL227*AE227</f>
        <v>0</v>
      </c>
      <c r="BN227" s="623"/>
      <c r="BO227" s="618">
        <f t="shared" si="209"/>
        <v>0</v>
      </c>
      <c r="BP227" s="610">
        <f>AL227*AH227</f>
        <v>0</v>
      </c>
      <c r="BQ227" s="611">
        <f>AL227*AI227</f>
        <v>0</v>
      </c>
      <c r="BR227" s="612">
        <f t="shared" si="210"/>
        <v>0</v>
      </c>
      <c r="BS227" s="624">
        <f t="shared" si="211"/>
        <v>1071000</v>
      </c>
    </row>
    <row r="228" spans="1:71" ht="15.75" thickBot="1" x14ac:dyDescent="0.3">
      <c r="A228" s="455"/>
      <c r="B228" s="385"/>
      <c r="C228" s="253"/>
      <c r="D228" s="253"/>
      <c r="E228" s="253"/>
      <c r="F228" s="261"/>
      <c r="G228" s="387"/>
      <c r="H228" s="387"/>
      <c r="I228" s="387"/>
      <c r="J228" s="388"/>
      <c r="K228" s="387"/>
      <c r="L228" s="387"/>
      <c r="M228" s="388"/>
      <c r="N228" s="387"/>
      <c r="O228" s="387"/>
      <c r="P228" s="387"/>
      <c r="Q228" s="388"/>
      <c r="R228" s="387"/>
      <c r="S228" s="387"/>
      <c r="T228" s="387"/>
      <c r="U228" s="388"/>
      <c r="V228" s="387"/>
      <c r="W228" s="387"/>
      <c r="X228" s="388"/>
      <c r="Y228" s="387"/>
      <c r="Z228" s="387"/>
      <c r="AA228" s="388"/>
      <c r="AB228" s="387"/>
      <c r="AC228" s="387"/>
      <c r="AD228" s="387"/>
      <c r="AE228" s="387"/>
      <c r="AF228" s="387"/>
      <c r="AG228" s="388"/>
      <c r="AH228" s="387"/>
      <c r="AI228" s="387"/>
      <c r="AJ228" s="388"/>
      <c r="AK228" s="389"/>
      <c r="AL228" s="939" t="s">
        <v>683</v>
      </c>
      <c r="AM228" s="940"/>
      <c r="AN228" s="941"/>
      <c r="AO228" s="1013">
        <f>SUM(AR224:AR227)</f>
        <v>2145380</v>
      </c>
      <c r="AP228" s="1014"/>
      <c r="AQ228" s="1014"/>
      <c r="AR228" s="1015"/>
      <c r="AS228" s="1013">
        <f>SUM(AU224:AU227)</f>
        <v>2734430</v>
      </c>
      <c r="AT228" s="1014"/>
      <c r="AU228" s="1015"/>
      <c r="AV228" s="1013">
        <f>SUM(AY224:AY227)</f>
        <v>1877630</v>
      </c>
      <c r="AW228" s="1014"/>
      <c r="AX228" s="1014"/>
      <c r="AY228" s="1015"/>
      <c r="AZ228" s="1013">
        <f>SUM(BC224:BC227)</f>
        <v>1959645</v>
      </c>
      <c r="BA228" s="1014"/>
      <c r="BB228" s="1014"/>
      <c r="BC228" s="1015"/>
      <c r="BD228" s="1013">
        <f>SUM(BF224:BF227)</f>
        <v>1260115</v>
      </c>
      <c r="BE228" s="1014"/>
      <c r="BF228" s="1015"/>
      <c r="BG228" s="1013">
        <f>SUM(BI224:BI227)</f>
        <v>1020830</v>
      </c>
      <c r="BH228" s="1014"/>
      <c r="BI228" s="1015"/>
      <c r="BJ228" s="1013">
        <f>SUM(BO224:BO227)</f>
        <v>2520230</v>
      </c>
      <c r="BK228" s="1014"/>
      <c r="BL228" s="1014"/>
      <c r="BM228" s="1014"/>
      <c r="BN228" s="1014"/>
      <c r="BO228" s="1015"/>
      <c r="BP228" s="1013">
        <f>SUM(BR224:BR227)</f>
        <v>2734430</v>
      </c>
      <c r="BQ228" s="1014"/>
      <c r="BR228" s="1015"/>
      <c r="BS228" s="625">
        <f>SUM(BS224:BS227)</f>
        <v>16252690</v>
      </c>
    </row>
    <row r="229" spans="1:71" x14ac:dyDescent="0.25">
      <c r="A229" s="455"/>
      <c r="B229" s="385"/>
      <c r="C229" s="253"/>
      <c r="D229" s="253"/>
      <c r="E229" s="253"/>
      <c r="F229" s="261"/>
      <c r="G229" s="387"/>
      <c r="H229" s="387"/>
      <c r="I229" s="387"/>
      <c r="J229" s="388"/>
      <c r="K229" s="387"/>
      <c r="L229" s="387"/>
      <c r="M229" s="388"/>
      <c r="N229" s="387"/>
      <c r="O229" s="387"/>
      <c r="P229" s="387"/>
      <c r="Q229" s="388"/>
      <c r="R229" s="387"/>
      <c r="S229" s="387"/>
      <c r="T229" s="387"/>
      <c r="U229" s="388"/>
      <c r="V229" s="387"/>
      <c r="W229" s="387"/>
      <c r="X229" s="388"/>
      <c r="Y229" s="387"/>
      <c r="Z229" s="387"/>
      <c r="AA229" s="388"/>
      <c r="AB229" s="387"/>
      <c r="AC229" s="387"/>
      <c r="AD229" s="387"/>
      <c r="AE229" s="387"/>
      <c r="AF229" s="387"/>
      <c r="AG229" s="388"/>
      <c r="AH229" s="387"/>
      <c r="AI229" s="387"/>
      <c r="AJ229" s="388"/>
      <c r="AK229" s="389"/>
      <c r="AL229" s="392"/>
      <c r="AM229" s="392"/>
      <c r="AN229" s="626"/>
      <c r="AO229" s="627"/>
      <c r="AP229" s="627"/>
      <c r="AQ229" s="627"/>
      <c r="AR229" s="628"/>
      <c r="AS229" s="627"/>
      <c r="AT229" s="627"/>
      <c r="AU229" s="628"/>
      <c r="AV229" s="627"/>
      <c r="AW229" s="627"/>
      <c r="AX229" s="629"/>
      <c r="AY229" s="628"/>
      <c r="AZ229" s="627"/>
      <c r="BA229" s="627"/>
      <c r="BB229" s="629"/>
      <c r="BC229" s="628"/>
      <c r="BD229" s="627"/>
      <c r="BE229" s="627"/>
      <c r="BF229" s="628"/>
      <c r="BG229" s="627"/>
      <c r="BH229" s="629"/>
      <c r="BI229" s="628"/>
      <c r="BJ229" s="627"/>
      <c r="BK229" s="627"/>
      <c r="BL229" s="629"/>
      <c r="BM229" s="627"/>
      <c r="BN229" s="629"/>
      <c r="BO229" s="628"/>
      <c r="BP229" s="627"/>
      <c r="BQ229" s="627"/>
      <c r="BR229" s="628"/>
      <c r="BS229" s="630"/>
    </row>
    <row r="230" spans="1:71" ht="15.75" thickBot="1" x14ac:dyDescent="0.3">
      <c r="A230" s="455"/>
      <c r="B230" s="385"/>
      <c r="C230" s="253"/>
      <c r="D230" s="253"/>
      <c r="E230" s="253"/>
      <c r="F230" s="261"/>
      <c r="G230" s="387"/>
      <c r="H230" s="387"/>
      <c r="I230" s="387"/>
      <c r="J230" s="388"/>
      <c r="K230" s="387"/>
      <c r="L230" s="387"/>
      <c r="M230" s="388"/>
      <c r="N230" s="387"/>
      <c r="O230" s="387"/>
      <c r="P230" s="387"/>
      <c r="Q230" s="388"/>
      <c r="R230" s="387"/>
      <c r="S230" s="387"/>
      <c r="T230" s="387"/>
      <c r="U230" s="388"/>
      <c r="V230" s="387"/>
      <c r="W230" s="387"/>
      <c r="X230" s="388"/>
      <c r="Y230" s="387"/>
      <c r="Z230" s="387"/>
      <c r="AA230" s="388"/>
      <c r="AB230" s="387"/>
      <c r="AC230" s="387"/>
      <c r="AD230" s="387"/>
      <c r="AE230" s="387"/>
      <c r="AF230" s="387"/>
      <c r="AG230" s="388"/>
      <c r="AH230" s="387"/>
      <c r="AI230" s="387"/>
      <c r="AJ230" s="388"/>
      <c r="AK230" s="389"/>
      <c r="AL230" s="392"/>
      <c r="AM230" s="392"/>
      <c r="AN230" s="626"/>
      <c r="AO230" s="627"/>
      <c r="AP230" s="627"/>
      <c r="AQ230" s="627"/>
      <c r="AR230" s="628"/>
      <c r="AS230" s="627"/>
      <c r="AT230" s="627"/>
      <c r="AU230" s="628"/>
      <c r="AV230" s="627"/>
      <c r="AW230" s="627"/>
      <c r="AX230" s="629"/>
      <c r="AY230" s="628"/>
      <c r="AZ230" s="627"/>
      <c r="BA230" s="627"/>
      <c r="BB230" s="629"/>
      <c r="BC230" s="628"/>
      <c r="BD230" s="627"/>
      <c r="BE230" s="627"/>
      <c r="BF230" s="628"/>
      <c r="BG230" s="627"/>
      <c r="BH230" s="629"/>
      <c r="BI230" s="628"/>
      <c r="BJ230" s="627"/>
      <c r="BK230" s="627"/>
      <c r="BL230" s="629"/>
      <c r="BM230" s="627"/>
      <c r="BN230" s="629"/>
      <c r="BO230" s="628"/>
      <c r="BP230" s="627"/>
      <c r="BQ230" s="627"/>
      <c r="BR230" s="628"/>
      <c r="BS230" s="630"/>
    </row>
    <row r="231" spans="1:71" ht="12.75" customHeight="1" thickBot="1" x14ac:dyDescent="0.3">
      <c r="A231" s="919" t="s">
        <v>685</v>
      </c>
      <c r="B231" s="920"/>
      <c r="C231" s="920"/>
      <c r="D231" s="920"/>
      <c r="E231" s="920"/>
      <c r="F231" s="920"/>
      <c r="G231" s="933" t="s">
        <v>1</v>
      </c>
      <c r="H231" s="934"/>
      <c r="I231" s="934"/>
      <c r="J231" s="935"/>
      <c r="K231" s="982" t="s">
        <v>2</v>
      </c>
      <c r="L231" s="982"/>
      <c r="M231" s="983"/>
      <c r="N231" s="957" t="s">
        <v>3</v>
      </c>
      <c r="O231" s="958"/>
      <c r="P231" s="959"/>
      <c r="Q231" s="951" t="s">
        <v>4</v>
      </c>
      <c r="R231" s="969" t="s">
        <v>5</v>
      </c>
      <c r="S231" s="970"/>
      <c r="T231" s="971"/>
      <c r="U231" s="951" t="s">
        <v>4</v>
      </c>
      <c r="V231" s="972" t="s">
        <v>6</v>
      </c>
      <c r="W231" s="972"/>
      <c r="X231" s="973"/>
      <c r="Y231" s="976" t="s">
        <v>7</v>
      </c>
      <c r="Z231" s="977"/>
      <c r="AA231" s="951" t="s">
        <v>4</v>
      </c>
      <c r="AB231" s="978" t="s">
        <v>8</v>
      </c>
      <c r="AC231" s="979"/>
      <c r="AD231" s="979"/>
      <c r="AE231" s="979"/>
      <c r="AF231" s="980"/>
      <c r="AG231" s="951" t="s">
        <v>4</v>
      </c>
      <c r="AH231" s="953" t="s">
        <v>9</v>
      </c>
      <c r="AI231" s="953"/>
      <c r="AJ231" s="954"/>
      <c r="AK231" s="948" t="s">
        <v>10</v>
      </c>
      <c r="AO231" s="933" t="s">
        <v>1</v>
      </c>
      <c r="AP231" s="934"/>
      <c r="AQ231" s="934"/>
      <c r="AR231" s="935"/>
      <c r="AS231" s="981" t="s">
        <v>2</v>
      </c>
      <c r="AT231" s="982"/>
      <c r="AU231" s="983"/>
      <c r="AV231" s="957" t="s">
        <v>3</v>
      </c>
      <c r="AW231" s="958"/>
      <c r="AX231" s="959"/>
      <c r="AY231" s="951" t="s">
        <v>4</v>
      </c>
      <c r="AZ231" s="969" t="s">
        <v>5</v>
      </c>
      <c r="BA231" s="970"/>
      <c r="BB231" s="971"/>
      <c r="BC231" s="951" t="s">
        <v>4</v>
      </c>
      <c r="BD231" s="972" t="s">
        <v>6</v>
      </c>
      <c r="BE231" s="972"/>
      <c r="BF231" s="973"/>
      <c r="BG231" s="976" t="s">
        <v>7</v>
      </c>
      <c r="BH231" s="977"/>
      <c r="BI231" s="951" t="s">
        <v>4</v>
      </c>
      <c r="BJ231" s="978" t="s">
        <v>8</v>
      </c>
      <c r="BK231" s="979"/>
      <c r="BL231" s="979"/>
      <c r="BM231" s="979"/>
      <c r="BN231" s="980"/>
      <c r="BO231" s="951" t="s">
        <v>4</v>
      </c>
      <c r="BP231" s="953" t="s">
        <v>9</v>
      </c>
      <c r="BQ231" s="953"/>
      <c r="BR231" s="954"/>
      <c r="BS231" s="948" t="s">
        <v>680</v>
      </c>
    </row>
    <row r="232" spans="1:71" ht="12.75" customHeight="1" thickBot="1" x14ac:dyDescent="0.3">
      <c r="A232" s="922"/>
      <c r="B232" s="923"/>
      <c r="C232" s="923"/>
      <c r="D232" s="923"/>
      <c r="E232" s="923"/>
      <c r="F232" s="923"/>
      <c r="G232" s="936"/>
      <c r="H232" s="937"/>
      <c r="I232" s="937"/>
      <c r="J232" s="938"/>
      <c r="K232" s="985"/>
      <c r="L232" s="985"/>
      <c r="M232" s="986"/>
      <c r="N232" s="966" t="s">
        <v>12</v>
      </c>
      <c r="O232" s="967"/>
      <c r="P232" s="968"/>
      <c r="Q232" s="952"/>
      <c r="R232" s="970" t="s">
        <v>13</v>
      </c>
      <c r="S232" s="970"/>
      <c r="T232" s="970"/>
      <c r="U232" s="952"/>
      <c r="V232" s="974"/>
      <c r="W232" s="974"/>
      <c r="X232" s="975"/>
      <c r="Y232" s="964" t="s">
        <v>14</v>
      </c>
      <c r="Z232" s="964"/>
      <c r="AA232" s="952"/>
      <c r="AB232" s="950" t="s">
        <v>15</v>
      </c>
      <c r="AC232" s="950"/>
      <c r="AD232" s="965"/>
      <c r="AE232" s="950" t="s">
        <v>16</v>
      </c>
      <c r="AF232" s="950"/>
      <c r="AG232" s="952"/>
      <c r="AH232" s="955"/>
      <c r="AI232" s="955"/>
      <c r="AJ232" s="956"/>
      <c r="AK232" s="949"/>
      <c r="AO232" s="936"/>
      <c r="AP232" s="937"/>
      <c r="AQ232" s="937"/>
      <c r="AR232" s="938"/>
      <c r="AS232" s="984"/>
      <c r="AT232" s="985"/>
      <c r="AU232" s="986"/>
      <c r="AV232" s="966" t="s">
        <v>12</v>
      </c>
      <c r="AW232" s="967"/>
      <c r="AX232" s="968"/>
      <c r="AY232" s="952"/>
      <c r="AZ232" s="969" t="s">
        <v>13</v>
      </c>
      <c r="BA232" s="970"/>
      <c r="BB232" s="970"/>
      <c r="BC232" s="952"/>
      <c r="BD232" s="974"/>
      <c r="BE232" s="974"/>
      <c r="BF232" s="975"/>
      <c r="BG232" s="963" t="s">
        <v>14</v>
      </c>
      <c r="BH232" s="964"/>
      <c r="BI232" s="952"/>
      <c r="BJ232" s="950" t="s">
        <v>15</v>
      </c>
      <c r="BK232" s="950"/>
      <c r="BL232" s="965"/>
      <c r="BM232" s="950" t="s">
        <v>16</v>
      </c>
      <c r="BN232" s="950"/>
      <c r="BO232" s="952"/>
      <c r="BP232" s="955"/>
      <c r="BQ232" s="955"/>
      <c r="BR232" s="956"/>
      <c r="BS232" s="949"/>
    </row>
    <row r="233" spans="1:71" ht="45.75" thickBot="1" x14ac:dyDescent="0.3">
      <c r="A233" s="294" t="s">
        <v>681</v>
      </c>
      <c r="B233" s="262" t="s">
        <v>17</v>
      </c>
      <c r="C233" s="263" t="s">
        <v>18</v>
      </c>
      <c r="D233" s="263" t="s">
        <v>19</v>
      </c>
      <c r="E233" s="263" t="s">
        <v>20</v>
      </c>
      <c r="F233" s="264" t="s">
        <v>21</v>
      </c>
      <c r="G233" s="635" t="s">
        <v>23</v>
      </c>
      <c r="H233" s="317" t="s">
        <v>24</v>
      </c>
      <c r="I233" s="318" t="s">
        <v>25</v>
      </c>
      <c r="J233" s="309" t="s">
        <v>4</v>
      </c>
      <c r="K233" s="317" t="s">
        <v>23</v>
      </c>
      <c r="L233" s="318" t="s">
        <v>25</v>
      </c>
      <c r="M233" s="309" t="s">
        <v>4</v>
      </c>
      <c r="N233" s="634" t="s">
        <v>23</v>
      </c>
      <c r="O233" s="315" t="s">
        <v>25</v>
      </c>
      <c r="P233" s="316" t="s">
        <v>26</v>
      </c>
      <c r="Q233" s="952"/>
      <c r="R233" s="315" t="s">
        <v>23</v>
      </c>
      <c r="S233" s="315" t="s">
        <v>25</v>
      </c>
      <c r="T233" s="316" t="s">
        <v>26</v>
      </c>
      <c r="U233" s="952"/>
      <c r="V233" s="317" t="s">
        <v>23</v>
      </c>
      <c r="W233" s="318" t="s">
        <v>25</v>
      </c>
      <c r="X233" s="309" t="s">
        <v>4</v>
      </c>
      <c r="Y233" s="317" t="s">
        <v>25</v>
      </c>
      <c r="Z233" s="318" t="s">
        <v>26</v>
      </c>
      <c r="AA233" s="952"/>
      <c r="AB233" s="317" t="s">
        <v>23</v>
      </c>
      <c r="AC233" s="317" t="s">
        <v>25</v>
      </c>
      <c r="AD233" s="317" t="s">
        <v>26</v>
      </c>
      <c r="AE233" s="317" t="s">
        <v>23</v>
      </c>
      <c r="AF233" s="318" t="s">
        <v>26</v>
      </c>
      <c r="AG233" s="952"/>
      <c r="AH233" s="317" t="s">
        <v>23</v>
      </c>
      <c r="AI233" s="318" t="s">
        <v>25</v>
      </c>
      <c r="AJ233" s="309" t="s">
        <v>4</v>
      </c>
      <c r="AK233" s="949"/>
      <c r="AL233" s="567" t="s">
        <v>675</v>
      </c>
      <c r="AM233" s="319" t="s">
        <v>676</v>
      </c>
      <c r="AN233" s="319" t="s">
        <v>677</v>
      </c>
      <c r="AO233" s="631" t="s">
        <v>23</v>
      </c>
      <c r="AP233" s="632" t="s">
        <v>24</v>
      </c>
      <c r="AQ233" s="633" t="s">
        <v>25</v>
      </c>
      <c r="AR233" s="309" t="s">
        <v>4</v>
      </c>
      <c r="AS233" s="635" t="s">
        <v>23</v>
      </c>
      <c r="AT233" s="318" t="s">
        <v>25</v>
      </c>
      <c r="AU233" s="309" t="s">
        <v>4</v>
      </c>
      <c r="AV233" s="634" t="s">
        <v>23</v>
      </c>
      <c r="AW233" s="315" t="s">
        <v>25</v>
      </c>
      <c r="AX233" s="316" t="s">
        <v>26</v>
      </c>
      <c r="AY233" s="952"/>
      <c r="AZ233" s="634" t="s">
        <v>23</v>
      </c>
      <c r="BA233" s="315" t="s">
        <v>25</v>
      </c>
      <c r="BB233" s="316" t="s">
        <v>26</v>
      </c>
      <c r="BC233" s="952"/>
      <c r="BD233" s="317" t="s">
        <v>23</v>
      </c>
      <c r="BE233" s="318" t="s">
        <v>25</v>
      </c>
      <c r="BF233" s="309" t="s">
        <v>4</v>
      </c>
      <c r="BG233" s="635" t="s">
        <v>25</v>
      </c>
      <c r="BH233" s="318" t="s">
        <v>26</v>
      </c>
      <c r="BI233" s="952"/>
      <c r="BJ233" s="631" t="s">
        <v>23</v>
      </c>
      <c r="BK233" s="632" t="s">
        <v>25</v>
      </c>
      <c r="BL233" s="632" t="s">
        <v>26</v>
      </c>
      <c r="BM233" s="632" t="s">
        <v>23</v>
      </c>
      <c r="BN233" s="636" t="s">
        <v>26</v>
      </c>
      <c r="BO233" s="952"/>
      <c r="BP233" s="317" t="s">
        <v>23</v>
      </c>
      <c r="BQ233" s="318" t="s">
        <v>25</v>
      </c>
      <c r="BR233" s="309" t="s">
        <v>4</v>
      </c>
      <c r="BS233" s="949"/>
    </row>
    <row r="234" spans="1:71" ht="24" x14ac:dyDescent="0.25">
      <c r="A234" s="1044">
        <v>6</v>
      </c>
      <c r="B234" s="407">
        <v>201</v>
      </c>
      <c r="C234" s="265" t="s">
        <v>448</v>
      </c>
      <c r="D234" s="266" t="s">
        <v>449</v>
      </c>
      <c r="E234" s="266" t="s">
        <v>167</v>
      </c>
      <c r="F234" s="267" t="s">
        <v>38</v>
      </c>
      <c r="G234" s="321">
        <v>10</v>
      </c>
      <c r="H234" s="322"/>
      <c r="I234" s="323">
        <v>1</v>
      </c>
      <c r="J234" s="324">
        <f t="shared" si="212"/>
        <v>11</v>
      </c>
      <c r="K234" s="325"/>
      <c r="L234" s="323"/>
      <c r="M234" s="326">
        <f t="shared" si="196"/>
        <v>0</v>
      </c>
      <c r="N234" s="327">
        <v>1</v>
      </c>
      <c r="O234" s="328"/>
      <c r="P234" s="328">
        <f>SUM(N234:O234)</f>
        <v>1</v>
      </c>
      <c r="Q234" s="329">
        <f t="shared" si="197"/>
        <v>1</v>
      </c>
      <c r="R234" s="327">
        <v>1</v>
      </c>
      <c r="S234" s="328">
        <v>1</v>
      </c>
      <c r="T234" s="330">
        <f>SUM(R234:S234)</f>
        <v>2</v>
      </c>
      <c r="U234" s="331">
        <f t="shared" si="198"/>
        <v>2</v>
      </c>
      <c r="V234" s="325">
        <v>2</v>
      </c>
      <c r="W234" s="323">
        <v>1</v>
      </c>
      <c r="X234" s="324">
        <f t="shared" si="199"/>
        <v>3</v>
      </c>
      <c r="Y234" s="327"/>
      <c r="Z234" s="332"/>
      <c r="AA234" s="333">
        <f t="shared" si="200"/>
        <v>0</v>
      </c>
      <c r="AB234" s="321">
        <v>1</v>
      </c>
      <c r="AC234" s="322"/>
      <c r="AD234" s="334">
        <f t="shared" si="214"/>
        <v>1</v>
      </c>
      <c r="AE234" s="325"/>
      <c r="AF234" s="334"/>
      <c r="AG234" s="324">
        <f t="shared" si="201"/>
        <v>1</v>
      </c>
      <c r="AH234" s="325">
        <v>2</v>
      </c>
      <c r="AI234" s="334"/>
      <c r="AJ234" s="326">
        <f t="shared" si="202"/>
        <v>2</v>
      </c>
      <c r="AK234" s="568">
        <f t="shared" si="203"/>
        <v>20</v>
      </c>
      <c r="AL234" s="337">
        <v>2724557</v>
      </c>
      <c r="AM234" s="338">
        <f t="shared" si="195"/>
        <v>54491140</v>
      </c>
      <c r="AN234" s="1008">
        <f>SUM(AM234:AM264)</f>
        <v>305872289</v>
      </c>
      <c r="AO234" s="569">
        <f t="shared" ref="AO234:AO264" si="216">AL234*G234</f>
        <v>27245570</v>
      </c>
      <c r="AP234" s="570">
        <f t="shared" ref="AP234:AP264" si="217">AL234*H234</f>
        <v>0</v>
      </c>
      <c r="AQ234" s="571">
        <f t="shared" ref="AQ234:AQ264" si="218">AL234*I234</f>
        <v>2724557</v>
      </c>
      <c r="AR234" s="572">
        <f t="shared" si="213"/>
        <v>29970127</v>
      </c>
      <c r="AS234" s="573">
        <f t="shared" ref="AS234:AS264" si="219">AL234*K234</f>
        <v>0</v>
      </c>
      <c r="AT234" s="574">
        <f t="shared" ref="AT234:AT264" si="220">AL234*L234</f>
        <v>0</v>
      </c>
      <c r="AU234" s="575">
        <f t="shared" si="204"/>
        <v>0</v>
      </c>
      <c r="AV234" s="569">
        <f t="shared" ref="AV234:AV264" si="221">AL234*N234</f>
        <v>2724557</v>
      </c>
      <c r="AW234" s="570">
        <f t="shared" ref="AW234:AW264" si="222">AL234*O234</f>
        <v>0</v>
      </c>
      <c r="AX234" s="576">
        <f>SUM(AV234:AW234)</f>
        <v>2724557</v>
      </c>
      <c r="AY234" s="577">
        <f t="shared" si="205"/>
        <v>2724557</v>
      </c>
      <c r="AZ234" s="569">
        <f t="shared" ref="AZ234:AZ264" si="223">AL234*R234</f>
        <v>2724557</v>
      </c>
      <c r="BA234" s="570">
        <f t="shared" ref="BA234:BA264" si="224">AL234*S234</f>
        <v>2724557</v>
      </c>
      <c r="BB234" s="576">
        <f>SUM(AZ234:BA234)</f>
        <v>5449114</v>
      </c>
      <c r="BC234" s="578">
        <f t="shared" si="206"/>
        <v>5449114</v>
      </c>
      <c r="BD234" s="573">
        <f t="shared" ref="BD234:BD264" si="225">AL234*V234</f>
        <v>5449114</v>
      </c>
      <c r="BE234" s="574">
        <f t="shared" ref="BE234:BE264" si="226">AL234*W234</f>
        <v>2724557</v>
      </c>
      <c r="BF234" s="572">
        <f t="shared" si="207"/>
        <v>8173671</v>
      </c>
      <c r="BG234" s="569">
        <f t="shared" ref="BG234:BG264" si="227">AL234*Y234</f>
        <v>0</v>
      </c>
      <c r="BH234" s="579"/>
      <c r="BI234" s="580">
        <f t="shared" si="208"/>
        <v>0</v>
      </c>
      <c r="BJ234" s="581">
        <f t="shared" ref="BJ234:BJ264" si="228">AL234*AB234</f>
        <v>2724557</v>
      </c>
      <c r="BK234" s="570">
        <f t="shared" ref="BK234:BK264" si="229">AL234*AC234</f>
        <v>0</v>
      </c>
      <c r="BL234" s="582">
        <f t="shared" ref="BL234:BL236" si="230">SUM(BJ234:BK234)</f>
        <v>2724557</v>
      </c>
      <c r="BM234" s="573">
        <f t="shared" ref="BM234:BM264" si="231">AL234*AE234</f>
        <v>0</v>
      </c>
      <c r="BN234" s="583"/>
      <c r="BO234" s="572">
        <f t="shared" si="209"/>
        <v>2724557</v>
      </c>
      <c r="BP234" s="573">
        <f t="shared" ref="BP234:BP264" si="232">AL234*AH234</f>
        <v>5449114</v>
      </c>
      <c r="BQ234" s="574">
        <f t="shared" ref="BQ234:BQ264" si="233">AL234*AI234</f>
        <v>0</v>
      </c>
      <c r="BR234" s="575">
        <f t="shared" si="210"/>
        <v>5449114</v>
      </c>
      <c r="BS234" s="584">
        <f t="shared" si="211"/>
        <v>54491140</v>
      </c>
    </row>
    <row r="235" spans="1:71" ht="24" x14ac:dyDescent="0.25">
      <c r="A235" s="1045"/>
      <c r="B235" s="339">
        <v>202</v>
      </c>
      <c r="C235" s="228" t="s">
        <v>450</v>
      </c>
      <c r="D235" s="213" t="s">
        <v>451</v>
      </c>
      <c r="E235" s="213" t="s">
        <v>167</v>
      </c>
      <c r="F235" s="217" t="s">
        <v>38</v>
      </c>
      <c r="G235" s="340"/>
      <c r="H235" s="341"/>
      <c r="I235" s="342">
        <v>1</v>
      </c>
      <c r="J235" s="343">
        <f t="shared" si="212"/>
        <v>1</v>
      </c>
      <c r="K235" s="344"/>
      <c r="L235" s="342"/>
      <c r="M235" s="345">
        <f t="shared" si="196"/>
        <v>0</v>
      </c>
      <c r="N235" s="346"/>
      <c r="O235" s="347">
        <v>1</v>
      </c>
      <c r="P235" s="347">
        <f>SUM(N235:O235)</f>
        <v>1</v>
      </c>
      <c r="Q235" s="348">
        <f t="shared" si="197"/>
        <v>1</v>
      </c>
      <c r="R235" s="346">
        <v>1</v>
      </c>
      <c r="S235" s="347"/>
      <c r="T235" s="349">
        <f>SUM(R235:S235)</f>
        <v>1</v>
      </c>
      <c r="U235" s="350">
        <f t="shared" si="198"/>
        <v>1</v>
      </c>
      <c r="V235" s="351"/>
      <c r="W235" s="352"/>
      <c r="X235" s="353">
        <f t="shared" si="199"/>
        <v>0</v>
      </c>
      <c r="Y235" s="346"/>
      <c r="Z235" s="354"/>
      <c r="AA235" s="355">
        <f t="shared" si="200"/>
        <v>0</v>
      </c>
      <c r="AB235" s="340">
        <v>1</v>
      </c>
      <c r="AC235" s="341"/>
      <c r="AD235" s="356">
        <f t="shared" si="214"/>
        <v>1</v>
      </c>
      <c r="AE235" s="344"/>
      <c r="AF235" s="356"/>
      <c r="AG235" s="353">
        <f t="shared" si="201"/>
        <v>1</v>
      </c>
      <c r="AH235" s="344"/>
      <c r="AI235" s="357"/>
      <c r="AJ235" s="345">
        <f t="shared" si="202"/>
        <v>0</v>
      </c>
      <c r="AK235" s="585">
        <f t="shared" si="203"/>
        <v>4</v>
      </c>
      <c r="AL235" s="362">
        <v>15932629</v>
      </c>
      <c r="AM235" s="361">
        <f t="shared" si="195"/>
        <v>63730516</v>
      </c>
      <c r="AN235" s="1009"/>
      <c r="AO235" s="586">
        <f t="shared" si="216"/>
        <v>0</v>
      </c>
      <c r="AP235" s="587">
        <f t="shared" si="217"/>
        <v>0</v>
      </c>
      <c r="AQ235" s="588">
        <f t="shared" si="218"/>
        <v>15932629</v>
      </c>
      <c r="AR235" s="589">
        <f t="shared" si="213"/>
        <v>15932629</v>
      </c>
      <c r="AS235" s="590">
        <f t="shared" si="219"/>
        <v>0</v>
      </c>
      <c r="AT235" s="591">
        <f t="shared" si="220"/>
        <v>0</v>
      </c>
      <c r="AU235" s="592">
        <f t="shared" si="204"/>
        <v>0</v>
      </c>
      <c r="AV235" s="586">
        <f t="shared" si="221"/>
        <v>0</v>
      </c>
      <c r="AW235" s="587">
        <f t="shared" si="222"/>
        <v>15932629</v>
      </c>
      <c r="AX235" s="593">
        <f>SUM(AV235:AW235)</f>
        <v>15932629</v>
      </c>
      <c r="AY235" s="594">
        <f t="shared" si="205"/>
        <v>15932629</v>
      </c>
      <c r="AZ235" s="586">
        <f t="shared" si="223"/>
        <v>15932629</v>
      </c>
      <c r="BA235" s="587">
        <f t="shared" si="224"/>
        <v>0</v>
      </c>
      <c r="BB235" s="593">
        <f>SUM(AZ235:BA235)</f>
        <v>15932629</v>
      </c>
      <c r="BC235" s="595">
        <f t="shared" si="206"/>
        <v>15932629</v>
      </c>
      <c r="BD235" s="596">
        <f t="shared" si="225"/>
        <v>0</v>
      </c>
      <c r="BE235" s="597">
        <f t="shared" si="226"/>
        <v>0</v>
      </c>
      <c r="BF235" s="598">
        <f t="shared" si="207"/>
        <v>0</v>
      </c>
      <c r="BG235" s="586">
        <f t="shared" si="227"/>
        <v>0</v>
      </c>
      <c r="BH235" s="599"/>
      <c r="BI235" s="600">
        <f t="shared" si="208"/>
        <v>0</v>
      </c>
      <c r="BJ235" s="601">
        <f t="shared" si="228"/>
        <v>15932629</v>
      </c>
      <c r="BK235" s="587">
        <f t="shared" si="229"/>
        <v>0</v>
      </c>
      <c r="BL235" s="602">
        <f t="shared" si="230"/>
        <v>15932629</v>
      </c>
      <c r="BM235" s="590">
        <f t="shared" si="231"/>
        <v>0</v>
      </c>
      <c r="BN235" s="603"/>
      <c r="BO235" s="598">
        <f t="shared" si="209"/>
        <v>15932629</v>
      </c>
      <c r="BP235" s="590">
        <f t="shared" si="232"/>
        <v>0</v>
      </c>
      <c r="BQ235" s="591">
        <f t="shared" si="233"/>
        <v>0</v>
      </c>
      <c r="BR235" s="592">
        <f t="shared" si="210"/>
        <v>0</v>
      </c>
      <c r="BS235" s="604">
        <f t="shared" si="211"/>
        <v>63730516</v>
      </c>
    </row>
    <row r="236" spans="1:71" x14ac:dyDescent="0.25">
      <c r="A236" s="1045"/>
      <c r="B236" s="339">
        <v>203</v>
      </c>
      <c r="C236" s="228" t="s">
        <v>452</v>
      </c>
      <c r="D236" s="213" t="s">
        <v>453</v>
      </c>
      <c r="E236" s="213" t="s">
        <v>41</v>
      </c>
      <c r="F236" s="217" t="s">
        <v>38</v>
      </c>
      <c r="G236" s="340"/>
      <c r="H236" s="341"/>
      <c r="I236" s="342">
        <v>1</v>
      </c>
      <c r="J236" s="343">
        <f t="shared" si="212"/>
        <v>1</v>
      </c>
      <c r="K236" s="344"/>
      <c r="L236" s="342"/>
      <c r="M236" s="345">
        <f t="shared" si="196"/>
        <v>0</v>
      </c>
      <c r="N236" s="346">
        <v>1</v>
      </c>
      <c r="O236" s="347">
        <v>1</v>
      </c>
      <c r="P236" s="347">
        <f>SUM(N236:O236)</f>
        <v>2</v>
      </c>
      <c r="Q236" s="348">
        <f t="shared" si="197"/>
        <v>2</v>
      </c>
      <c r="R236" s="346">
        <v>1</v>
      </c>
      <c r="S236" s="347">
        <v>1</v>
      </c>
      <c r="T236" s="349">
        <f>SUM(R236:S236)</f>
        <v>2</v>
      </c>
      <c r="U236" s="350">
        <f t="shared" si="198"/>
        <v>2</v>
      </c>
      <c r="V236" s="351"/>
      <c r="W236" s="352"/>
      <c r="X236" s="353">
        <f t="shared" si="199"/>
        <v>0</v>
      </c>
      <c r="Y236" s="346"/>
      <c r="Z236" s="354"/>
      <c r="AA236" s="355">
        <f t="shared" si="200"/>
        <v>0</v>
      </c>
      <c r="AB236" s="340">
        <v>1</v>
      </c>
      <c r="AC236" s="341"/>
      <c r="AD236" s="356">
        <f t="shared" si="214"/>
        <v>1</v>
      </c>
      <c r="AE236" s="344"/>
      <c r="AF236" s="356"/>
      <c r="AG236" s="353">
        <f t="shared" si="201"/>
        <v>1</v>
      </c>
      <c r="AH236" s="344">
        <v>1</v>
      </c>
      <c r="AI236" s="357"/>
      <c r="AJ236" s="345">
        <f t="shared" si="202"/>
        <v>1</v>
      </c>
      <c r="AK236" s="585">
        <f t="shared" si="203"/>
        <v>7</v>
      </c>
      <c r="AL236" s="362">
        <v>6042964</v>
      </c>
      <c r="AM236" s="361">
        <f t="shared" si="195"/>
        <v>42300748</v>
      </c>
      <c r="AN236" s="1009"/>
      <c r="AO236" s="586">
        <f t="shared" si="216"/>
        <v>0</v>
      </c>
      <c r="AP236" s="587">
        <f t="shared" si="217"/>
        <v>0</v>
      </c>
      <c r="AQ236" s="588">
        <f t="shared" si="218"/>
        <v>6042964</v>
      </c>
      <c r="AR236" s="589">
        <f t="shared" si="213"/>
        <v>6042964</v>
      </c>
      <c r="AS236" s="590">
        <f t="shared" si="219"/>
        <v>0</v>
      </c>
      <c r="AT236" s="591">
        <f t="shared" si="220"/>
        <v>0</v>
      </c>
      <c r="AU236" s="592">
        <f t="shared" si="204"/>
        <v>0</v>
      </c>
      <c r="AV236" s="586">
        <f t="shared" si="221"/>
        <v>6042964</v>
      </c>
      <c r="AW236" s="587">
        <f t="shared" si="222"/>
        <v>6042964</v>
      </c>
      <c r="AX236" s="593">
        <f>SUM(AV236:AW236)</f>
        <v>12085928</v>
      </c>
      <c r="AY236" s="594">
        <f t="shared" si="205"/>
        <v>12085928</v>
      </c>
      <c r="AZ236" s="586">
        <f t="shared" si="223"/>
        <v>6042964</v>
      </c>
      <c r="BA236" s="587">
        <f t="shared" si="224"/>
        <v>6042964</v>
      </c>
      <c r="BB236" s="593">
        <f>SUM(AZ236:BA236)</f>
        <v>12085928</v>
      </c>
      <c r="BC236" s="595">
        <f t="shared" si="206"/>
        <v>12085928</v>
      </c>
      <c r="BD236" s="596">
        <f t="shared" si="225"/>
        <v>0</v>
      </c>
      <c r="BE236" s="597">
        <f t="shared" si="226"/>
        <v>0</v>
      </c>
      <c r="BF236" s="598">
        <f t="shared" si="207"/>
        <v>0</v>
      </c>
      <c r="BG236" s="586">
        <f t="shared" si="227"/>
        <v>0</v>
      </c>
      <c r="BH236" s="599"/>
      <c r="BI236" s="600">
        <f t="shared" si="208"/>
        <v>0</v>
      </c>
      <c r="BJ236" s="601">
        <f t="shared" si="228"/>
        <v>6042964</v>
      </c>
      <c r="BK236" s="587">
        <f t="shared" si="229"/>
        <v>0</v>
      </c>
      <c r="BL236" s="602">
        <f t="shared" si="230"/>
        <v>6042964</v>
      </c>
      <c r="BM236" s="590">
        <f t="shared" si="231"/>
        <v>0</v>
      </c>
      <c r="BN236" s="603"/>
      <c r="BO236" s="598">
        <f t="shared" si="209"/>
        <v>6042964</v>
      </c>
      <c r="BP236" s="590">
        <f t="shared" si="232"/>
        <v>6042964</v>
      </c>
      <c r="BQ236" s="591">
        <f t="shared" si="233"/>
        <v>0</v>
      </c>
      <c r="BR236" s="592">
        <f t="shared" si="210"/>
        <v>6042964</v>
      </c>
      <c r="BS236" s="604">
        <f t="shared" si="211"/>
        <v>42300748</v>
      </c>
    </row>
    <row r="237" spans="1:71" ht="24" x14ac:dyDescent="0.25">
      <c r="A237" s="1045"/>
      <c r="B237" s="363">
        <v>204</v>
      </c>
      <c r="C237" s="228" t="s">
        <v>454</v>
      </c>
      <c r="D237" s="213" t="s">
        <v>231</v>
      </c>
      <c r="E237" s="213" t="s">
        <v>29</v>
      </c>
      <c r="F237" s="217" t="s">
        <v>30</v>
      </c>
      <c r="G237" s="340"/>
      <c r="H237" s="341"/>
      <c r="I237" s="342"/>
      <c r="J237" s="343">
        <f t="shared" si="212"/>
        <v>0</v>
      </c>
      <c r="K237" s="344"/>
      <c r="L237" s="342"/>
      <c r="M237" s="345">
        <f t="shared" si="196"/>
        <v>0</v>
      </c>
      <c r="N237" s="346"/>
      <c r="O237" s="347">
        <v>1</v>
      </c>
      <c r="P237" s="347">
        <f>SUM(N237:O237)</f>
        <v>1</v>
      </c>
      <c r="Q237" s="348">
        <f t="shared" si="197"/>
        <v>1</v>
      </c>
      <c r="R237" s="346"/>
      <c r="S237" s="347"/>
      <c r="T237" s="349"/>
      <c r="U237" s="350">
        <f t="shared" si="198"/>
        <v>0</v>
      </c>
      <c r="V237" s="351"/>
      <c r="W237" s="352"/>
      <c r="X237" s="353">
        <f t="shared" si="199"/>
        <v>0</v>
      </c>
      <c r="Y237" s="346"/>
      <c r="Z237" s="354"/>
      <c r="AA237" s="355">
        <f t="shared" si="200"/>
        <v>0</v>
      </c>
      <c r="AB237" s="340"/>
      <c r="AC237" s="341"/>
      <c r="AD237" s="356"/>
      <c r="AE237" s="344"/>
      <c r="AF237" s="356"/>
      <c r="AG237" s="353">
        <f t="shared" si="201"/>
        <v>0</v>
      </c>
      <c r="AH237" s="344"/>
      <c r="AI237" s="357"/>
      <c r="AJ237" s="345">
        <f t="shared" si="202"/>
        <v>0</v>
      </c>
      <c r="AK237" s="585">
        <f t="shared" si="203"/>
        <v>1</v>
      </c>
      <c r="AL237" s="360">
        <v>2034900</v>
      </c>
      <c r="AM237" s="361">
        <f t="shared" si="195"/>
        <v>2034900</v>
      </c>
      <c r="AN237" s="1009"/>
      <c r="AO237" s="586">
        <f t="shared" si="216"/>
        <v>0</v>
      </c>
      <c r="AP237" s="587">
        <f t="shared" si="217"/>
        <v>0</v>
      </c>
      <c r="AQ237" s="588">
        <f t="shared" si="218"/>
        <v>0</v>
      </c>
      <c r="AR237" s="589">
        <f t="shared" si="213"/>
        <v>0</v>
      </c>
      <c r="AS237" s="590">
        <f t="shared" si="219"/>
        <v>0</v>
      </c>
      <c r="AT237" s="591">
        <f t="shared" si="220"/>
        <v>0</v>
      </c>
      <c r="AU237" s="592">
        <f t="shared" si="204"/>
        <v>0</v>
      </c>
      <c r="AV237" s="586">
        <f t="shared" si="221"/>
        <v>0</v>
      </c>
      <c r="AW237" s="587">
        <f t="shared" si="222"/>
        <v>2034900</v>
      </c>
      <c r="AX237" s="593">
        <f>SUM(AV237:AW237)</f>
        <v>2034900</v>
      </c>
      <c r="AY237" s="594">
        <f t="shared" si="205"/>
        <v>2034900</v>
      </c>
      <c r="AZ237" s="586">
        <f t="shared" si="223"/>
        <v>0</v>
      </c>
      <c r="BA237" s="587">
        <f t="shared" si="224"/>
        <v>0</v>
      </c>
      <c r="BB237" s="593"/>
      <c r="BC237" s="595">
        <f t="shared" si="206"/>
        <v>0</v>
      </c>
      <c r="BD237" s="596">
        <f t="shared" si="225"/>
        <v>0</v>
      </c>
      <c r="BE237" s="597">
        <f t="shared" si="226"/>
        <v>0</v>
      </c>
      <c r="BF237" s="598">
        <f t="shared" si="207"/>
        <v>0</v>
      </c>
      <c r="BG237" s="586">
        <f t="shared" si="227"/>
        <v>0</v>
      </c>
      <c r="BH237" s="599"/>
      <c r="BI237" s="600">
        <f t="shared" si="208"/>
        <v>0</v>
      </c>
      <c r="BJ237" s="601">
        <f t="shared" si="228"/>
        <v>0</v>
      </c>
      <c r="BK237" s="587">
        <f t="shared" si="229"/>
        <v>0</v>
      </c>
      <c r="BL237" s="602"/>
      <c r="BM237" s="590">
        <f t="shared" si="231"/>
        <v>0</v>
      </c>
      <c r="BN237" s="603"/>
      <c r="BO237" s="598">
        <f t="shared" si="209"/>
        <v>0</v>
      </c>
      <c r="BP237" s="590">
        <f t="shared" si="232"/>
        <v>0</v>
      </c>
      <c r="BQ237" s="591">
        <f t="shared" si="233"/>
        <v>0</v>
      </c>
      <c r="BR237" s="592">
        <f t="shared" si="210"/>
        <v>0</v>
      </c>
      <c r="BS237" s="604">
        <f t="shared" si="211"/>
        <v>2034900</v>
      </c>
    </row>
    <row r="238" spans="1:71" ht="24" x14ac:dyDescent="0.25">
      <c r="A238" s="1045"/>
      <c r="B238" s="339">
        <v>205</v>
      </c>
      <c r="C238" s="228" t="s">
        <v>455</v>
      </c>
      <c r="D238" s="213" t="s">
        <v>456</v>
      </c>
      <c r="E238" s="213" t="s">
        <v>167</v>
      </c>
      <c r="F238" s="214" t="s">
        <v>38</v>
      </c>
      <c r="G238" s="340"/>
      <c r="H238" s="341"/>
      <c r="I238" s="342">
        <v>1</v>
      </c>
      <c r="J238" s="343">
        <f t="shared" si="212"/>
        <v>1</v>
      </c>
      <c r="K238" s="344"/>
      <c r="L238" s="342"/>
      <c r="M238" s="345">
        <f t="shared" si="196"/>
        <v>0</v>
      </c>
      <c r="N238" s="346"/>
      <c r="O238" s="347"/>
      <c r="P238" s="347"/>
      <c r="Q238" s="348">
        <f t="shared" si="197"/>
        <v>0</v>
      </c>
      <c r="R238" s="346"/>
      <c r="S238" s="347">
        <v>1</v>
      </c>
      <c r="T238" s="349">
        <f>SUM(R238:S238)</f>
        <v>1</v>
      </c>
      <c r="U238" s="350">
        <f t="shared" si="198"/>
        <v>1</v>
      </c>
      <c r="V238" s="351"/>
      <c r="W238" s="352"/>
      <c r="X238" s="353">
        <f t="shared" si="199"/>
        <v>0</v>
      </c>
      <c r="Y238" s="346"/>
      <c r="Z238" s="354"/>
      <c r="AA238" s="355">
        <f t="shared" si="200"/>
        <v>0</v>
      </c>
      <c r="AB238" s="340"/>
      <c r="AC238" s="341"/>
      <c r="AD238" s="356"/>
      <c r="AE238" s="344"/>
      <c r="AF238" s="356"/>
      <c r="AG238" s="353">
        <f t="shared" si="201"/>
        <v>0</v>
      </c>
      <c r="AH238" s="344"/>
      <c r="AI238" s="357"/>
      <c r="AJ238" s="345">
        <f t="shared" si="202"/>
        <v>0</v>
      </c>
      <c r="AK238" s="585">
        <f t="shared" si="203"/>
        <v>2</v>
      </c>
      <c r="AL238" s="360">
        <v>749700</v>
      </c>
      <c r="AM238" s="361">
        <f t="shared" si="195"/>
        <v>1499400</v>
      </c>
      <c r="AN238" s="1009"/>
      <c r="AO238" s="586">
        <f t="shared" si="216"/>
        <v>0</v>
      </c>
      <c r="AP238" s="587">
        <f t="shared" si="217"/>
        <v>0</v>
      </c>
      <c r="AQ238" s="588">
        <f t="shared" si="218"/>
        <v>749700</v>
      </c>
      <c r="AR238" s="589">
        <f t="shared" si="213"/>
        <v>749700</v>
      </c>
      <c r="AS238" s="590">
        <f t="shared" si="219"/>
        <v>0</v>
      </c>
      <c r="AT238" s="591">
        <f t="shared" si="220"/>
        <v>0</v>
      </c>
      <c r="AU238" s="592">
        <f t="shared" si="204"/>
        <v>0</v>
      </c>
      <c r="AV238" s="586">
        <f t="shared" si="221"/>
        <v>0</v>
      </c>
      <c r="AW238" s="587">
        <f t="shared" si="222"/>
        <v>0</v>
      </c>
      <c r="AX238" s="593"/>
      <c r="AY238" s="594">
        <f t="shared" si="205"/>
        <v>0</v>
      </c>
      <c r="AZ238" s="586">
        <f t="shared" si="223"/>
        <v>0</v>
      </c>
      <c r="BA238" s="587">
        <f t="shared" si="224"/>
        <v>749700</v>
      </c>
      <c r="BB238" s="593">
        <f>SUM(AZ238:BA238)</f>
        <v>749700</v>
      </c>
      <c r="BC238" s="595">
        <f t="shared" si="206"/>
        <v>749700</v>
      </c>
      <c r="BD238" s="596">
        <f t="shared" si="225"/>
        <v>0</v>
      </c>
      <c r="BE238" s="597">
        <f t="shared" si="226"/>
        <v>0</v>
      </c>
      <c r="BF238" s="598">
        <f t="shared" si="207"/>
        <v>0</v>
      </c>
      <c r="BG238" s="586">
        <f t="shared" si="227"/>
        <v>0</v>
      </c>
      <c r="BH238" s="599"/>
      <c r="BI238" s="600">
        <f t="shared" si="208"/>
        <v>0</v>
      </c>
      <c r="BJ238" s="601">
        <f t="shared" si="228"/>
        <v>0</v>
      </c>
      <c r="BK238" s="587">
        <f t="shared" si="229"/>
        <v>0</v>
      </c>
      <c r="BL238" s="602"/>
      <c r="BM238" s="590">
        <f t="shared" si="231"/>
        <v>0</v>
      </c>
      <c r="BN238" s="603"/>
      <c r="BO238" s="598">
        <f t="shared" si="209"/>
        <v>0</v>
      </c>
      <c r="BP238" s="590">
        <f t="shared" si="232"/>
        <v>0</v>
      </c>
      <c r="BQ238" s="591">
        <f t="shared" si="233"/>
        <v>0</v>
      </c>
      <c r="BR238" s="592">
        <f t="shared" si="210"/>
        <v>0</v>
      </c>
      <c r="BS238" s="604">
        <f t="shared" si="211"/>
        <v>1499400</v>
      </c>
    </row>
    <row r="239" spans="1:71" ht="24" x14ac:dyDescent="0.25">
      <c r="A239" s="1045"/>
      <c r="B239" s="339">
        <v>206</v>
      </c>
      <c r="C239" s="228" t="s">
        <v>457</v>
      </c>
      <c r="D239" s="213" t="s">
        <v>458</v>
      </c>
      <c r="E239" s="213" t="s">
        <v>29</v>
      </c>
      <c r="F239" s="217" t="s">
        <v>30</v>
      </c>
      <c r="G239" s="340"/>
      <c r="H239" s="341"/>
      <c r="I239" s="342">
        <v>1</v>
      </c>
      <c r="J239" s="343">
        <f t="shared" si="212"/>
        <v>1</v>
      </c>
      <c r="K239" s="344"/>
      <c r="L239" s="342">
        <v>2</v>
      </c>
      <c r="M239" s="345">
        <f t="shared" si="196"/>
        <v>2</v>
      </c>
      <c r="N239" s="346"/>
      <c r="O239" s="347">
        <v>1</v>
      </c>
      <c r="P239" s="347">
        <f>SUM(N239:O239)</f>
        <v>1</v>
      </c>
      <c r="Q239" s="348">
        <f t="shared" si="197"/>
        <v>1</v>
      </c>
      <c r="R239" s="346"/>
      <c r="S239" s="347"/>
      <c r="T239" s="349"/>
      <c r="U239" s="350">
        <f t="shared" si="198"/>
        <v>0</v>
      </c>
      <c r="V239" s="351"/>
      <c r="W239" s="352">
        <v>1</v>
      </c>
      <c r="X239" s="353">
        <f t="shared" si="199"/>
        <v>1</v>
      </c>
      <c r="Y239" s="346"/>
      <c r="Z239" s="354"/>
      <c r="AA239" s="355">
        <f t="shared" si="200"/>
        <v>0</v>
      </c>
      <c r="AB239" s="340"/>
      <c r="AC239" s="341"/>
      <c r="AD239" s="356"/>
      <c r="AE239" s="344"/>
      <c r="AF239" s="356"/>
      <c r="AG239" s="353">
        <f t="shared" si="201"/>
        <v>0</v>
      </c>
      <c r="AH239" s="344"/>
      <c r="AI239" s="357"/>
      <c r="AJ239" s="345">
        <f t="shared" si="202"/>
        <v>0</v>
      </c>
      <c r="AK239" s="585">
        <f t="shared" si="203"/>
        <v>5</v>
      </c>
      <c r="AL239" s="362">
        <v>1402445</v>
      </c>
      <c r="AM239" s="361">
        <f t="shared" si="195"/>
        <v>7012225</v>
      </c>
      <c r="AN239" s="1009"/>
      <c r="AO239" s="586">
        <f t="shared" si="216"/>
        <v>0</v>
      </c>
      <c r="AP239" s="587">
        <f t="shared" si="217"/>
        <v>0</v>
      </c>
      <c r="AQ239" s="588">
        <f t="shared" si="218"/>
        <v>1402445</v>
      </c>
      <c r="AR239" s="589">
        <f t="shared" si="213"/>
        <v>1402445</v>
      </c>
      <c r="AS239" s="590">
        <f t="shared" si="219"/>
        <v>0</v>
      </c>
      <c r="AT239" s="591">
        <f t="shared" si="220"/>
        <v>2804890</v>
      </c>
      <c r="AU239" s="592">
        <f t="shared" si="204"/>
        <v>2804890</v>
      </c>
      <c r="AV239" s="586">
        <f t="shared" si="221"/>
        <v>0</v>
      </c>
      <c r="AW239" s="587">
        <f t="shared" si="222"/>
        <v>1402445</v>
      </c>
      <c r="AX239" s="593">
        <f>SUM(AV239:AW239)</f>
        <v>1402445</v>
      </c>
      <c r="AY239" s="594">
        <f t="shared" si="205"/>
        <v>1402445</v>
      </c>
      <c r="AZ239" s="586">
        <f t="shared" si="223"/>
        <v>0</v>
      </c>
      <c r="BA239" s="587">
        <f t="shared" si="224"/>
        <v>0</v>
      </c>
      <c r="BB239" s="593"/>
      <c r="BC239" s="595">
        <f t="shared" si="206"/>
        <v>0</v>
      </c>
      <c r="BD239" s="596">
        <f t="shared" si="225"/>
        <v>0</v>
      </c>
      <c r="BE239" s="597">
        <f t="shared" si="226"/>
        <v>1402445</v>
      </c>
      <c r="BF239" s="598">
        <f t="shared" si="207"/>
        <v>1402445</v>
      </c>
      <c r="BG239" s="586">
        <f t="shared" si="227"/>
        <v>0</v>
      </c>
      <c r="BH239" s="599"/>
      <c r="BI239" s="600">
        <f t="shared" si="208"/>
        <v>0</v>
      </c>
      <c r="BJ239" s="601">
        <f t="shared" si="228"/>
        <v>0</v>
      </c>
      <c r="BK239" s="587">
        <f t="shared" si="229"/>
        <v>0</v>
      </c>
      <c r="BL239" s="602"/>
      <c r="BM239" s="590">
        <f t="shared" si="231"/>
        <v>0</v>
      </c>
      <c r="BN239" s="603"/>
      <c r="BO239" s="598">
        <f t="shared" si="209"/>
        <v>0</v>
      </c>
      <c r="BP239" s="590">
        <f t="shared" si="232"/>
        <v>0</v>
      </c>
      <c r="BQ239" s="591">
        <f t="shared" si="233"/>
        <v>0</v>
      </c>
      <c r="BR239" s="592">
        <f t="shared" si="210"/>
        <v>0</v>
      </c>
      <c r="BS239" s="604">
        <f t="shared" si="211"/>
        <v>7012225</v>
      </c>
    </row>
    <row r="240" spans="1:71" ht="24" x14ac:dyDescent="0.25">
      <c r="A240" s="1045"/>
      <c r="B240" s="363">
        <v>207</v>
      </c>
      <c r="C240" s="228" t="s">
        <v>459</v>
      </c>
      <c r="D240" s="213" t="s">
        <v>460</v>
      </c>
      <c r="E240" s="213" t="s">
        <v>29</v>
      </c>
      <c r="F240" s="217" t="s">
        <v>30</v>
      </c>
      <c r="G240" s="340"/>
      <c r="H240" s="341"/>
      <c r="I240" s="342">
        <v>1</v>
      </c>
      <c r="J240" s="343">
        <f t="shared" si="212"/>
        <v>1</v>
      </c>
      <c r="K240" s="344"/>
      <c r="L240" s="342"/>
      <c r="M240" s="345">
        <f t="shared" si="196"/>
        <v>0</v>
      </c>
      <c r="N240" s="346"/>
      <c r="O240" s="347">
        <v>1</v>
      </c>
      <c r="P240" s="347">
        <f>SUM(N240:O240)</f>
        <v>1</v>
      </c>
      <c r="Q240" s="348">
        <f t="shared" si="197"/>
        <v>1</v>
      </c>
      <c r="R240" s="346"/>
      <c r="S240" s="347"/>
      <c r="T240" s="349"/>
      <c r="U240" s="350">
        <f t="shared" si="198"/>
        <v>0</v>
      </c>
      <c r="V240" s="351"/>
      <c r="W240" s="352"/>
      <c r="X240" s="353">
        <f t="shared" si="199"/>
        <v>0</v>
      </c>
      <c r="Y240" s="346"/>
      <c r="Z240" s="354"/>
      <c r="AA240" s="355">
        <f t="shared" si="200"/>
        <v>0</v>
      </c>
      <c r="AB240" s="340"/>
      <c r="AC240" s="341"/>
      <c r="AD240" s="356"/>
      <c r="AE240" s="344"/>
      <c r="AF240" s="356"/>
      <c r="AG240" s="353">
        <f t="shared" si="201"/>
        <v>0</v>
      </c>
      <c r="AH240" s="344"/>
      <c r="AI240" s="357"/>
      <c r="AJ240" s="345">
        <f t="shared" si="202"/>
        <v>0</v>
      </c>
      <c r="AK240" s="585">
        <f t="shared" si="203"/>
        <v>2</v>
      </c>
      <c r="AL240" s="362">
        <v>769664</v>
      </c>
      <c r="AM240" s="361">
        <f t="shared" si="195"/>
        <v>1539328</v>
      </c>
      <c r="AN240" s="1009"/>
      <c r="AO240" s="586">
        <f t="shared" si="216"/>
        <v>0</v>
      </c>
      <c r="AP240" s="587">
        <f t="shared" si="217"/>
        <v>0</v>
      </c>
      <c r="AQ240" s="588">
        <f t="shared" si="218"/>
        <v>769664</v>
      </c>
      <c r="AR240" s="589">
        <f t="shared" si="213"/>
        <v>769664</v>
      </c>
      <c r="AS240" s="590">
        <f t="shared" si="219"/>
        <v>0</v>
      </c>
      <c r="AT240" s="591">
        <f t="shared" si="220"/>
        <v>0</v>
      </c>
      <c r="AU240" s="592">
        <f t="shared" si="204"/>
        <v>0</v>
      </c>
      <c r="AV240" s="586">
        <f t="shared" si="221"/>
        <v>0</v>
      </c>
      <c r="AW240" s="587">
        <f t="shared" si="222"/>
        <v>769664</v>
      </c>
      <c r="AX240" s="593">
        <f>SUM(AV240:AW240)</f>
        <v>769664</v>
      </c>
      <c r="AY240" s="594">
        <f t="shared" si="205"/>
        <v>769664</v>
      </c>
      <c r="AZ240" s="586">
        <f t="shared" si="223"/>
        <v>0</v>
      </c>
      <c r="BA240" s="587">
        <f t="shared" si="224"/>
        <v>0</v>
      </c>
      <c r="BB240" s="593"/>
      <c r="BC240" s="595">
        <f t="shared" si="206"/>
        <v>0</v>
      </c>
      <c r="BD240" s="596">
        <f t="shared" si="225"/>
        <v>0</v>
      </c>
      <c r="BE240" s="597">
        <f t="shared" si="226"/>
        <v>0</v>
      </c>
      <c r="BF240" s="598">
        <f t="shared" si="207"/>
        <v>0</v>
      </c>
      <c r="BG240" s="586">
        <f t="shared" si="227"/>
        <v>0</v>
      </c>
      <c r="BH240" s="599"/>
      <c r="BI240" s="600">
        <f t="shared" si="208"/>
        <v>0</v>
      </c>
      <c r="BJ240" s="601">
        <f t="shared" si="228"/>
        <v>0</v>
      </c>
      <c r="BK240" s="587">
        <f t="shared" si="229"/>
        <v>0</v>
      </c>
      <c r="BL240" s="602"/>
      <c r="BM240" s="590">
        <f t="shared" si="231"/>
        <v>0</v>
      </c>
      <c r="BN240" s="603"/>
      <c r="BO240" s="598">
        <f t="shared" si="209"/>
        <v>0</v>
      </c>
      <c r="BP240" s="590">
        <f t="shared" si="232"/>
        <v>0</v>
      </c>
      <c r="BQ240" s="591">
        <f t="shared" si="233"/>
        <v>0</v>
      </c>
      <c r="BR240" s="592">
        <f t="shared" si="210"/>
        <v>0</v>
      </c>
      <c r="BS240" s="604">
        <f t="shared" si="211"/>
        <v>1539328</v>
      </c>
    </row>
    <row r="241" spans="1:71" ht="24" x14ac:dyDescent="0.25">
      <c r="A241" s="1045"/>
      <c r="B241" s="339">
        <v>208</v>
      </c>
      <c r="C241" s="228" t="s">
        <v>461</v>
      </c>
      <c r="D241" s="213" t="s">
        <v>462</v>
      </c>
      <c r="E241" s="213" t="s">
        <v>113</v>
      </c>
      <c r="F241" s="217" t="s">
        <v>38</v>
      </c>
      <c r="G241" s="340"/>
      <c r="H241" s="341"/>
      <c r="I241" s="342">
        <v>1</v>
      </c>
      <c r="J241" s="343">
        <f t="shared" si="212"/>
        <v>1</v>
      </c>
      <c r="K241" s="344"/>
      <c r="L241" s="342"/>
      <c r="M241" s="345">
        <f t="shared" si="196"/>
        <v>0</v>
      </c>
      <c r="N241" s="346"/>
      <c r="O241" s="347"/>
      <c r="P241" s="347"/>
      <c r="Q241" s="348">
        <f t="shared" si="197"/>
        <v>0</v>
      </c>
      <c r="R241" s="346">
        <v>1</v>
      </c>
      <c r="S241" s="347">
        <v>1</v>
      </c>
      <c r="T241" s="349">
        <f>SUM(R241:S241)</f>
        <v>2</v>
      </c>
      <c r="U241" s="350">
        <f t="shared" si="198"/>
        <v>2</v>
      </c>
      <c r="V241" s="351"/>
      <c r="W241" s="352">
        <v>1</v>
      </c>
      <c r="X241" s="353">
        <f t="shared" si="199"/>
        <v>1</v>
      </c>
      <c r="Y241" s="346">
        <v>1</v>
      </c>
      <c r="Z241" s="354">
        <f>SUM(Y241:Y241)</f>
        <v>1</v>
      </c>
      <c r="AA241" s="355">
        <f t="shared" si="200"/>
        <v>1</v>
      </c>
      <c r="AB241" s="340">
        <v>1</v>
      </c>
      <c r="AC241" s="341"/>
      <c r="AD241" s="356">
        <f t="shared" si="214"/>
        <v>1</v>
      </c>
      <c r="AE241" s="344"/>
      <c r="AF241" s="356"/>
      <c r="AG241" s="353">
        <f t="shared" si="201"/>
        <v>1</v>
      </c>
      <c r="AH241" s="344">
        <v>2</v>
      </c>
      <c r="AI241" s="357"/>
      <c r="AJ241" s="345">
        <f t="shared" si="202"/>
        <v>2</v>
      </c>
      <c r="AK241" s="585">
        <f t="shared" si="203"/>
        <v>8</v>
      </c>
      <c r="AL241" s="360">
        <v>2373005</v>
      </c>
      <c r="AM241" s="361">
        <f t="shared" si="195"/>
        <v>18984040</v>
      </c>
      <c r="AN241" s="1009"/>
      <c r="AO241" s="586">
        <f t="shared" si="216"/>
        <v>0</v>
      </c>
      <c r="AP241" s="587">
        <f t="shared" si="217"/>
        <v>0</v>
      </c>
      <c r="AQ241" s="588">
        <f t="shared" si="218"/>
        <v>2373005</v>
      </c>
      <c r="AR241" s="589">
        <f t="shared" si="213"/>
        <v>2373005</v>
      </c>
      <c r="AS241" s="590">
        <f t="shared" si="219"/>
        <v>0</v>
      </c>
      <c r="AT241" s="591">
        <f t="shared" si="220"/>
        <v>0</v>
      </c>
      <c r="AU241" s="592">
        <f t="shared" si="204"/>
        <v>0</v>
      </c>
      <c r="AV241" s="586">
        <f t="shared" si="221"/>
        <v>0</v>
      </c>
      <c r="AW241" s="587">
        <f t="shared" si="222"/>
        <v>0</v>
      </c>
      <c r="AX241" s="593"/>
      <c r="AY241" s="594">
        <f t="shared" si="205"/>
        <v>0</v>
      </c>
      <c r="AZ241" s="586">
        <f t="shared" si="223"/>
        <v>2373005</v>
      </c>
      <c r="BA241" s="587">
        <f t="shared" si="224"/>
        <v>2373005</v>
      </c>
      <c r="BB241" s="593">
        <f>SUM(AZ241:BA241)</f>
        <v>4746010</v>
      </c>
      <c r="BC241" s="595">
        <f t="shared" si="206"/>
        <v>4746010</v>
      </c>
      <c r="BD241" s="596">
        <f t="shared" si="225"/>
        <v>0</v>
      </c>
      <c r="BE241" s="597">
        <f t="shared" si="226"/>
        <v>2373005</v>
      </c>
      <c r="BF241" s="598">
        <f t="shared" si="207"/>
        <v>2373005</v>
      </c>
      <c r="BG241" s="586">
        <f t="shared" si="227"/>
        <v>2373005</v>
      </c>
      <c r="BH241" s="599">
        <f>SUM(BG241:BG241)</f>
        <v>2373005</v>
      </c>
      <c r="BI241" s="600">
        <f t="shared" si="208"/>
        <v>2373005</v>
      </c>
      <c r="BJ241" s="601">
        <f t="shared" si="228"/>
        <v>2373005</v>
      </c>
      <c r="BK241" s="587">
        <f t="shared" si="229"/>
        <v>0</v>
      </c>
      <c r="BL241" s="602">
        <f t="shared" ref="BL241:BL242" si="234">SUM(BJ241:BK241)</f>
        <v>2373005</v>
      </c>
      <c r="BM241" s="590">
        <f t="shared" si="231"/>
        <v>0</v>
      </c>
      <c r="BN241" s="603"/>
      <c r="BO241" s="598">
        <f t="shared" si="209"/>
        <v>2373005</v>
      </c>
      <c r="BP241" s="590">
        <f t="shared" si="232"/>
        <v>4746010</v>
      </c>
      <c r="BQ241" s="591">
        <f t="shared" si="233"/>
        <v>0</v>
      </c>
      <c r="BR241" s="592">
        <f t="shared" si="210"/>
        <v>4746010</v>
      </c>
      <c r="BS241" s="604">
        <f t="shared" si="211"/>
        <v>18984040</v>
      </c>
    </row>
    <row r="242" spans="1:71" ht="36" x14ac:dyDescent="0.25">
      <c r="A242" s="1045"/>
      <c r="B242" s="339">
        <v>209</v>
      </c>
      <c r="C242" s="228" t="s">
        <v>463</v>
      </c>
      <c r="D242" s="213" t="s">
        <v>464</v>
      </c>
      <c r="E242" s="213" t="s">
        <v>465</v>
      </c>
      <c r="F242" s="217" t="s">
        <v>30</v>
      </c>
      <c r="G242" s="340"/>
      <c r="H242" s="341"/>
      <c r="I242" s="342">
        <v>1</v>
      </c>
      <c r="J242" s="343">
        <f t="shared" si="212"/>
        <v>1</v>
      </c>
      <c r="K242" s="344"/>
      <c r="L242" s="342"/>
      <c r="M242" s="345">
        <f t="shared" si="196"/>
        <v>0</v>
      </c>
      <c r="N242" s="346"/>
      <c r="O242" s="347">
        <v>1</v>
      </c>
      <c r="P242" s="347">
        <f>SUM(N242:O242)</f>
        <v>1</v>
      </c>
      <c r="Q242" s="348">
        <f t="shared" si="197"/>
        <v>1</v>
      </c>
      <c r="R242" s="346">
        <v>1</v>
      </c>
      <c r="S242" s="347"/>
      <c r="T242" s="349">
        <f>SUM(R242:S242)</f>
        <v>1</v>
      </c>
      <c r="U242" s="350">
        <f t="shared" si="198"/>
        <v>1</v>
      </c>
      <c r="V242" s="351"/>
      <c r="W242" s="352"/>
      <c r="X242" s="353">
        <f t="shared" si="199"/>
        <v>0</v>
      </c>
      <c r="Y242" s="346"/>
      <c r="Z242" s="354"/>
      <c r="AA242" s="355">
        <f t="shared" si="200"/>
        <v>0</v>
      </c>
      <c r="AB242" s="340">
        <v>1</v>
      </c>
      <c r="AC242" s="341"/>
      <c r="AD242" s="356">
        <f t="shared" si="214"/>
        <v>1</v>
      </c>
      <c r="AE242" s="344"/>
      <c r="AF242" s="356"/>
      <c r="AG242" s="353">
        <f t="shared" si="201"/>
        <v>1</v>
      </c>
      <c r="AH242" s="344"/>
      <c r="AI242" s="357"/>
      <c r="AJ242" s="345">
        <f t="shared" si="202"/>
        <v>0</v>
      </c>
      <c r="AK242" s="585">
        <f t="shared" si="203"/>
        <v>4</v>
      </c>
      <c r="AL242" s="362">
        <v>2411534</v>
      </c>
      <c r="AM242" s="361">
        <f t="shared" si="195"/>
        <v>9646136</v>
      </c>
      <c r="AN242" s="1009"/>
      <c r="AO242" s="586">
        <f t="shared" si="216"/>
        <v>0</v>
      </c>
      <c r="AP242" s="587">
        <f t="shared" si="217"/>
        <v>0</v>
      </c>
      <c r="AQ242" s="588">
        <f t="shared" si="218"/>
        <v>2411534</v>
      </c>
      <c r="AR242" s="589">
        <f t="shared" si="213"/>
        <v>2411534</v>
      </c>
      <c r="AS242" s="590">
        <f t="shared" si="219"/>
        <v>0</v>
      </c>
      <c r="AT242" s="591">
        <f t="shared" si="220"/>
        <v>0</v>
      </c>
      <c r="AU242" s="592">
        <f t="shared" si="204"/>
        <v>0</v>
      </c>
      <c r="AV242" s="586">
        <f t="shared" si="221"/>
        <v>0</v>
      </c>
      <c r="AW242" s="587">
        <f t="shared" si="222"/>
        <v>2411534</v>
      </c>
      <c r="AX242" s="593">
        <f>SUM(AV242:AW242)</f>
        <v>2411534</v>
      </c>
      <c r="AY242" s="594">
        <f t="shared" si="205"/>
        <v>2411534</v>
      </c>
      <c r="AZ242" s="586">
        <f t="shared" si="223"/>
        <v>2411534</v>
      </c>
      <c r="BA242" s="587">
        <f t="shared" si="224"/>
        <v>0</v>
      </c>
      <c r="BB242" s="593">
        <f>SUM(AZ242:BA242)</f>
        <v>2411534</v>
      </c>
      <c r="BC242" s="595">
        <f t="shared" si="206"/>
        <v>2411534</v>
      </c>
      <c r="BD242" s="596">
        <f t="shared" si="225"/>
        <v>0</v>
      </c>
      <c r="BE242" s="597">
        <f t="shared" si="226"/>
        <v>0</v>
      </c>
      <c r="BF242" s="598">
        <f t="shared" si="207"/>
        <v>0</v>
      </c>
      <c r="BG242" s="586">
        <f t="shared" si="227"/>
        <v>0</v>
      </c>
      <c r="BH242" s="599"/>
      <c r="BI242" s="600">
        <f t="shared" si="208"/>
        <v>0</v>
      </c>
      <c r="BJ242" s="601">
        <f t="shared" si="228"/>
        <v>2411534</v>
      </c>
      <c r="BK242" s="587">
        <f t="shared" si="229"/>
        <v>0</v>
      </c>
      <c r="BL242" s="602">
        <f t="shared" si="234"/>
        <v>2411534</v>
      </c>
      <c r="BM242" s="590">
        <f t="shared" si="231"/>
        <v>0</v>
      </c>
      <c r="BN242" s="603"/>
      <c r="BO242" s="598">
        <f t="shared" si="209"/>
        <v>2411534</v>
      </c>
      <c r="BP242" s="590">
        <f t="shared" si="232"/>
        <v>0</v>
      </c>
      <c r="BQ242" s="591">
        <f t="shared" si="233"/>
        <v>0</v>
      </c>
      <c r="BR242" s="592">
        <f t="shared" si="210"/>
        <v>0</v>
      </c>
      <c r="BS242" s="604">
        <f t="shared" si="211"/>
        <v>9646136</v>
      </c>
    </row>
    <row r="243" spans="1:71" ht="24" x14ac:dyDescent="0.25">
      <c r="A243" s="1045"/>
      <c r="B243" s="363">
        <v>210</v>
      </c>
      <c r="C243" s="228" t="s">
        <v>466</v>
      </c>
      <c r="D243" s="213" t="s">
        <v>467</v>
      </c>
      <c r="E243" s="213" t="s">
        <v>468</v>
      </c>
      <c r="F243" s="217" t="s">
        <v>30</v>
      </c>
      <c r="G243" s="340"/>
      <c r="H243" s="341"/>
      <c r="I243" s="342">
        <v>1</v>
      </c>
      <c r="J243" s="343">
        <f t="shared" si="212"/>
        <v>1</v>
      </c>
      <c r="K243" s="344"/>
      <c r="L243" s="342">
        <v>1</v>
      </c>
      <c r="M243" s="345">
        <f t="shared" si="196"/>
        <v>1</v>
      </c>
      <c r="N243" s="346"/>
      <c r="O243" s="347">
        <v>1</v>
      </c>
      <c r="P243" s="347">
        <f>SUM(N243:O243)</f>
        <v>1</v>
      </c>
      <c r="Q243" s="348">
        <f t="shared" si="197"/>
        <v>1</v>
      </c>
      <c r="R243" s="346"/>
      <c r="S243" s="347"/>
      <c r="T243" s="349"/>
      <c r="U243" s="350">
        <f t="shared" si="198"/>
        <v>0</v>
      </c>
      <c r="V243" s="351"/>
      <c r="W243" s="352"/>
      <c r="X243" s="353">
        <f t="shared" si="199"/>
        <v>0</v>
      </c>
      <c r="Y243" s="346"/>
      <c r="Z243" s="354"/>
      <c r="AA243" s="355">
        <f t="shared" si="200"/>
        <v>0</v>
      </c>
      <c r="AB243" s="340"/>
      <c r="AC243" s="341"/>
      <c r="AD243" s="356"/>
      <c r="AE243" s="344"/>
      <c r="AF243" s="356"/>
      <c r="AG243" s="353">
        <f t="shared" si="201"/>
        <v>0</v>
      </c>
      <c r="AH243" s="344"/>
      <c r="AI243" s="357"/>
      <c r="AJ243" s="345">
        <f t="shared" si="202"/>
        <v>0</v>
      </c>
      <c r="AK243" s="585">
        <f t="shared" si="203"/>
        <v>3</v>
      </c>
      <c r="AL243" s="360">
        <v>186548</v>
      </c>
      <c r="AM243" s="361">
        <f t="shared" si="195"/>
        <v>559644</v>
      </c>
      <c r="AN243" s="1009"/>
      <c r="AO243" s="586">
        <f t="shared" si="216"/>
        <v>0</v>
      </c>
      <c r="AP243" s="587">
        <f t="shared" si="217"/>
        <v>0</v>
      </c>
      <c r="AQ243" s="588">
        <f t="shared" si="218"/>
        <v>186548</v>
      </c>
      <c r="AR243" s="589">
        <f t="shared" si="213"/>
        <v>186548</v>
      </c>
      <c r="AS243" s="590">
        <f t="shared" si="219"/>
        <v>0</v>
      </c>
      <c r="AT243" s="591">
        <f t="shared" si="220"/>
        <v>186548</v>
      </c>
      <c r="AU243" s="592">
        <f t="shared" si="204"/>
        <v>186548</v>
      </c>
      <c r="AV243" s="586">
        <f t="shared" si="221"/>
        <v>0</v>
      </c>
      <c r="AW243" s="587">
        <f t="shared" si="222"/>
        <v>186548</v>
      </c>
      <c r="AX243" s="593">
        <f>SUM(AV243:AW243)</f>
        <v>186548</v>
      </c>
      <c r="AY243" s="594">
        <f t="shared" si="205"/>
        <v>186548</v>
      </c>
      <c r="AZ243" s="586">
        <f t="shared" si="223"/>
        <v>0</v>
      </c>
      <c r="BA243" s="587">
        <f t="shared" si="224"/>
        <v>0</v>
      </c>
      <c r="BB243" s="593"/>
      <c r="BC243" s="595">
        <f t="shared" si="206"/>
        <v>0</v>
      </c>
      <c r="BD243" s="596">
        <f t="shared" si="225"/>
        <v>0</v>
      </c>
      <c r="BE243" s="597">
        <f t="shared" si="226"/>
        <v>0</v>
      </c>
      <c r="BF243" s="598">
        <f t="shared" si="207"/>
        <v>0</v>
      </c>
      <c r="BG243" s="586">
        <f t="shared" si="227"/>
        <v>0</v>
      </c>
      <c r="BH243" s="599"/>
      <c r="BI243" s="600">
        <f t="shared" si="208"/>
        <v>0</v>
      </c>
      <c r="BJ243" s="601">
        <f t="shared" si="228"/>
        <v>0</v>
      </c>
      <c r="BK243" s="587">
        <f t="shared" si="229"/>
        <v>0</v>
      </c>
      <c r="BL243" s="602"/>
      <c r="BM243" s="590">
        <f t="shared" si="231"/>
        <v>0</v>
      </c>
      <c r="BN243" s="603"/>
      <c r="BO243" s="598">
        <f t="shared" si="209"/>
        <v>0</v>
      </c>
      <c r="BP243" s="590">
        <f t="shared" si="232"/>
        <v>0</v>
      </c>
      <c r="BQ243" s="591">
        <f t="shared" si="233"/>
        <v>0</v>
      </c>
      <c r="BR243" s="592">
        <f t="shared" si="210"/>
        <v>0</v>
      </c>
      <c r="BS243" s="604">
        <f t="shared" si="211"/>
        <v>559644</v>
      </c>
    </row>
    <row r="244" spans="1:71" ht="24" x14ac:dyDescent="0.25">
      <c r="A244" s="1045"/>
      <c r="B244" s="339">
        <v>211</v>
      </c>
      <c r="C244" s="228" t="s">
        <v>469</v>
      </c>
      <c r="D244" s="213" t="s">
        <v>470</v>
      </c>
      <c r="E244" s="213" t="s">
        <v>167</v>
      </c>
      <c r="F244" s="217" t="s">
        <v>38</v>
      </c>
      <c r="G244" s="340"/>
      <c r="H244" s="341"/>
      <c r="I244" s="342">
        <v>1</v>
      </c>
      <c r="J244" s="343">
        <f t="shared" si="212"/>
        <v>1</v>
      </c>
      <c r="K244" s="344"/>
      <c r="L244" s="342"/>
      <c r="M244" s="345">
        <f t="shared" si="196"/>
        <v>0</v>
      </c>
      <c r="N244" s="346"/>
      <c r="O244" s="347"/>
      <c r="P244" s="347"/>
      <c r="Q244" s="348">
        <f t="shared" si="197"/>
        <v>0</v>
      </c>
      <c r="R244" s="346"/>
      <c r="S244" s="347">
        <v>1</v>
      </c>
      <c r="T244" s="349">
        <f>SUM(R244:S244)</f>
        <v>1</v>
      </c>
      <c r="U244" s="350">
        <f t="shared" si="198"/>
        <v>1</v>
      </c>
      <c r="V244" s="351"/>
      <c r="W244" s="352"/>
      <c r="X244" s="353">
        <f t="shared" si="199"/>
        <v>0</v>
      </c>
      <c r="Y244" s="346"/>
      <c r="Z244" s="354"/>
      <c r="AA244" s="355">
        <f t="shared" si="200"/>
        <v>0</v>
      </c>
      <c r="AB244" s="340"/>
      <c r="AC244" s="341"/>
      <c r="AD244" s="356"/>
      <c r="AE244" s="344"/>
      <c r="AF244" s="356"/>
      <c r="AG244" s="353">
        <f t="shared" si="201"/>
        <v>0</v>
      </c>
      <c r="AH244" s="344"/>
      <c r="AI244" s="357"/>
      <c r="AJ244" s="345">
        <f t="shared" si="202"/>
        <v>0</v>
      </c>
      <c r="AK244" s="585">
        <f t="shared" si="203"/>
        <v>2</v>
      </c>
      <c r="AL244" s="360">
        <v>749700</v>
      </c>
      <c r="AM244" s="361">
        <f t="shared" si="195"/>
        <v>1499400</v>
      </c>
      <c r="AN244" s="1009"/>
      <c r="AO244" s="586">
        <f t="shared" si="216"/>
        <v>0</v>
      </c>
      <c r="AP244" s="587">
        <f t="shared" si="217"/>
        <v>0</v>
      </c>
      <c r="AQ244" s="588">
        <f t="shared" si="218"/>
        <v>749700</v>
      </c>
      <c r="AR244" s="589">
        <f t="shared" si="213"/>
        <v>749700</v>
      </c>
      <c r="AS244" s="590">
        <f t="shared" si="219"/>
        <v>0</v>
      </c>
      <c r="AT244" s="591">
        <f t="shared" si="220"/>
        <v>0</v>
      </c>
      <c r="AU244" s="592">
        <f t="shared" si="204"/>
        <v>0</v>
      </c>
      <c r="AV244" s="586">
        <f t="shared" si="221"/>
        <v>0</v>
      </c>
      <c r="AW244" s="587">
        <f t="shared" si="222"/>
        <v>0</v>
      </c>
      <c r="AX244" s="593"/>
      <c r="AY244" s="594">
        <f t="shared" si="205"/>
        <v>0</v>
      </c>
      <c r="AZ244" s="586">
        <f t="shared" si="223"/>
        <v>0</v>
      </c>
      <c r="BA244" s="587">
        <f t="shared" si="224"/>
        <v>749700</v>
      </c>
      <c r="BB244" s="593">
        <f>SUM(AZ244:BA244)</f>
        <v>749700</v>
      </c>
      <c r="BC244" s="595">
        <f t="shared" si="206"/>
        <v>749700</v>
      </c>
      <c r="BD244" s="596">
        <f t="shared" si="225"/>
        <v>0</v>
      </c>
      <c r="BE244" s="597">
        <f t="shared" si="226"/>
        <v>0</v>
      </c>
      <c r="BF244" s="598">
        <f t="shared" si="207"/>
        <v>0</v>
      </c>
      <c r="BG244" s="586">
        <f t="shared" si="227"/>
        <v>0</v>
      </c>
      <c r="BH244" s="599"/>
      <c r="BI244" s="600">
        <f t="shared" si="208"/>
        <v>0</v>
      </c>
      <c r="BJ244" s="601">
        <f t="shared" si="228"/>
        <v>0</v>
      </c>
      <c r="BK244" s="587">
        <f t="shared" si="229"/>
        <v>0</v>
      </c>
      <c r="BL244" s="602"/>
      <c r="BM244" s="590">
        <f t="shared" si="231"/>
        <v>0</v>
      </c>
      <c r="BN244" s="603"/>
      <c r="BO244" s="598">
        <f t="shared" si="209"/>
        <v>0</v>
      </c>
      <c r="BP244" s="590">
        <f t="shared" si="232"/>
        <v>0</v>
      </c>
      <c r="BQ244" s="591">
        <f t="shared" si="233"/>
        <v>0</v>
      </c>
      <c r="BR244" s="592">
        <f t="shared" si="210"/>
        <v>0</v>
      </c>
      <c r="BS244" s="604">
        <f t="shared" si="211"/>
        <v>1499400</v>
      </c>
    </row>
    <row r="245" spans="1:71" ht="24" x14ac:dyDescent="0.25">
      <c r="A245" s="1045"/>
      <c r="B245" s="339">
        <v>212</v>
      </c>
      <c r="C245" s="228" t="s">
        <v>471</v>
      </c>
      <c r="D245" s="213" t="s">
        <v>472</v>
      </c>
      <c r="E245" s="213" t="s">
        <v>167</v>
      </c>
      <c r="F245" s="217" t="s">
        <v>38</v>
      </c>
      <c r="G245" s="340"/>
      <c r="H245" s="341"/>
      <c r="I245" s="342">
        <v>1</v>
      </c>
      <c r="J245" s="343">
        <f t="shared" si="212"/>
        <v>1</v>
      </c>
      <c r="K245" s="344"/>
      <c r="L245" s="342"/>
      <c r="M245" s="345">
        <f t="shared" si="196"/>
        <v>0</v>
      </c>
      <c r="N245" s="346"/>
      <c r="O245" s="347">
        <v>1</v>
      </c>
      <c r="P245" s="347">
        <f>SUM(N245:O245)</f>
        <v>1</v>
      </c>
      <c r="Q245" s="348">
        <f t="shared" si="197"/>
        <v>1</v>
      </c>
      <c r="R245" s="346"/>
      <c r="S245" s="347"/>
      <c r="T245" s="349"/>
      <c r="U245" s="350">
        <f t="shared" si="198"/>
        <v>0</v>
      </c>
      <c r="V245" s="351"/>
      <c r="W245" s="352">
        <v>1</v>
      </c>
      <c r="X245" s="353">
        <f t="shared" si="199"/>
        <v>1</v>
      </c>
      <c r="Y245" s="346"/>
      <c r="Z245" s="354"/>
      <c r="AA245" s="355">
        <f t="shared" si="200"/>
        <v>0</v>
      </c>
      <c r="AB245" s="340">
        <v>1</v>
      </c>
      <c r="AC245" s="341">
        <v>1</v>
      </c>
      <c r="AD245" s="356">
        <f t="shared" si="214"/>
        <v>2</v>
      </c>
      <c r="AE245" s="344"/>
      <c r="AF245" s="356"/>
      <c r="AG245" s="353">
        <f t="shared" si="201"/>
        <v>2</v>
      </c>
      <c r="AH245" s="344">
        <v>1</v>
      </c>
      <c r="AI245" s="357"/>
      <c r="AJ245" s="345">
        <f t="shared" si="202"/>
        <v>1</v>
      </c>
      <c r="AK245" s="585">
        <f t="shared" si="203"/>
        <v>6</v>
      </c>
      <c r="AL245" s="362">
        <v>992943</v>
      </c>
      <c r="AM245" s="361">
        <f t="shared" si="195"/>
        <v>5957658</v>
      </c>
      <c r="AN245" s="1009"/>
      <c r="AO245" s="586">
        <f t="shared" si="216"/>
        <v>0</v>
      </c>
      <c r="AP245" s="587">
        <f t="shared" si="217"/>
        <v>0</v>
      </c>
      <c r="AQ245" s="588">
        <f t="shared" si="218"/>
        <v>992943</v>
      </c>
      <c r="AR245" s="589">
        <f t="shared" si="213"/>
        <v>992943</v>
      </c>
      <c r="AS245" s="590">
        <f t="shared" si="219"/>
        <v>0</v>
      </c>
      <c r="AT245" s="591">
        <f t="shared" si="220"/>
        <v>0</v>
      </c>
      <c r="AU245" s="592">
        <f t="shared" si="204"/>
        <v>0</v>
      </c>
      <c r="AV245" s="586">
        <f t="shared" si="221"/>
        <v>0</v>
      </c>
      <c r="AW245" s="587">
        <f t="shared" si="222"/>
        <v>992943</v>
      </c>
      <c r="AX245" s="593">
        <f>SUM(AV245:AW245)</f>
        <v>992943</v>
      </c>
      <c r="AY245" s="594">
        <f t="shared" si="205"/>
        <v>992943</v>
      </c>
      <c r="AZ245" s="586">
        <f t="shared" si="223"/>
        <v>0</v>
      </c>
      <c r="BA245" s="587">
        <f t="shared" si="224"/>
        <v>0</v>
      </c>
      <c r="BB245" s="593"/>
      <c r="BC245" s="595">
        <f t="shared" si="206"/>
        <v>0</v>
      </c>
      <c r="BD245" s="596">
        <f t="shared" si="225"/>
        <v>0</v>
      </c>
      <c r="BE245" s="597">
        <f t="shared" si="226"/>
        <v>992943</v>
      </c>
      <c r="BF245" s="598">
        <f t="shared" si="207"/>
        <v>992943</v>
      </c>
      <c r="BG245" s="586">
        <f t="shared" si="227"/>
        <v>0</v>
      </c>
      <c r="BH245" s="599"/>
      <c r="BI245" s="600">
        <f t="shared" si="208"/>
        <v>0</v>
      </c>
      <c r="BJ245" s="601">
        <f t="shared" si="228"/>
        <v>992943</v>
      </c>
      <c r="BK245" s="587">
        <f t="shared" si="229"/>
        <v>992943</v>
      </c>
      <c r="BL245" s="602">
        <f t="shared" ref="BL245:BL246" si="235">SUM(BJ245:BK245)</f>
        <v>1985886</v>
      </c>
      <c r="BM245" s="590">
        <f t="shared" si="231"/>
        <v>0</v>
      </c>
      <c r="BN245" s="603"/>
      <c r="BO245" s="598">
        <f t="shared" si="209"/>
        <v>1985886</v>
      </c>
      <c r="BP245" s="590">
        <f t="shared" si="232"/>
        <v>992943</v>
      </c>
      <c r="BQ245" s="591">
        <f t="shared" si="233"/>
        <v>0</v>
      </c>
      <c r="BR245" s="592">
        <f t="shared" si="210"/>
        <v>992943</v>
      </c>
      <c r="BS245" s="604">
        <f t="shared" si="211"/>
        <v>5957658</v>
      </c>
    </row>
    <row r="246" spans="1:71" ht="24" x14ac:dyDescent="0.25">
      <c r="A246" s="1045"/>
      <c r="B246" s="363">
        <v>213</v>
      </c>
      <c r="C246" s="228" t="s">
        <v>473</v>
      </c>
      <c r="D246" s="213" t="s">
        <v>474</v>
      </c>
      <c r="E246" s="213" t="s">
        <v>167</v>
      </c>
      <c r="F246" s="214" t="s">
        <v>38</v>
      </c>
      <c r="G246" s="340"/>
      <c r="H246" s="341"/>
      <c r="I246" s="342">
        <v>1</v>
      </c>
      <c r="J246" s="343">
        <f t="shared" si="212"/>
        <v>1</v>
      </c>
      <c r="K246" s="344"/>
      <c r="L246" s="342"/>
      <c r="M246" s="345">
        <f t="shared" si="196"/>
        <v>0</v>
      </c>
      <c r="N246" s="346"/>
      <c r="O246" s="347"/>
      <c r="P246" s="347"/>
      <c r="Q246" s="348">
        <f t="shared" si="197"/>
        <v>0</v>
      </c>
      <c r="R246" s="346">
        <v>2</v>
      </c>
      <c r="S246" s="347"/>
      <c r="T246" s="349">
        <f>SUM(R246:S246)</f>
        <v>2</v>
      </c>
      <c r="U246" s="350">
        <f t="shared" si="198"/>
        <v>2</v>
      </c>
      <c r="V246" s="351"/>
      <c r="W246" s="352"/>
      <c r="X246" s="353">
        <f t="shared" si="199"/>
        <v>0</v>
      </c>
      <c r="Y246" s="346"/>
      <c r="Z246" s="354"/>
      <c r="AA246" s="355">
        <f t="shared" si="200"/>
        <v>0</v>
      </c>
      <c r="AB246" s="340">
        <v>1</v>
      </c>
      <c r="AC246" s="341"/>
      <c r="AD246" s="356">
        <f t="shared" si="214"/>
        <v>1</v>
      </c>
      <c r="AE246" s="344"/>
      <c r="AF246" s="356"/>
      <c r="AG246" s="353">
        <f t="shared" si="201"/>
        <v>1</v>
      </c>
      <c r="AH246" s="344"/>
      <c r="AI246" s="357"/>
      <c r="AJ246" s="345">
        <f t="shared" si="202"/>
        <v>0</v>
      </c>
      <c r="AK246" s="585">
        <f t="shared" si="203"/>
        <v>4</v>
      </c>
      <c r="AL246" s="362">
        <v>2677500</v>
      </c>
      <c r="AM246" s="361">
        <f t="shared" si="195"/>
        <v>10710000</v>
      </c>
      <c r="AN246" s="1009"/>
      <c r="AO246" s="586">
        <f t="shared" si="216"/>
        <v>0</v>
      </c>
      <c r="AP246" s="587">
        <f t="shared" si="217"/>
        <v>0</v>
      </c>
      <c r="AQ246" s="588">
        <f t="shared" si="218"/>
        <v>2677500</v>
      </c>
      <c r="AR246" s="589">
        <f t="shared" si="213"/>
        <v>2677500</v>
      </c>
      <c r="AS246" s="590">
        <f t="shared" si="219"/>
        <v>0</v>
      </c>
      <c r="AT246" s="591">
        <f t="shared" si="220"/>
        <v>0</v>
      </c>
      <c r="AU246" s="592">
        <f t="shared" si="204"/>
        <v>0</v>
      </c>
      <c r="AV246" s="586">
        <f t="shared" si="221"/>
        <v>0</v>
      </c>
      <c r="AW246" s="587">
        <f t="shared" si="222"/>
        <v>0</v>
      </c>
      <c r="AX246" s="593"/>
      <c r="AY246" s="594">
        <f t="shared" si="205"/>
        <v>0</v>
      </c>
      <c r="AZ246" s="586">
        <f t="shared" si="223"/>
        <v>5355000</v>
      </c>
      <c r="BA246" s="587">
        <f t="shared" si="224"/>
        <v>0</v>
      </c>
      <c r="BB246" s="593">
        <f>SUM(AZ246:BA246)</f>
        <v>5355000</v>
      </c>
      <c r="BC246" s="595">
        <f t="shared" si="206"/>
        <v>5355000</v>
      </c>
      <c r="BD246" s="596">
        <f t="shared" si="225"/>
        <v>0</v>
      </c>
      <c r="BE246" s="597">
        <f t="shared" si="226"/>
        <v>0</v>
      </c>
      <c r="BF246" s="598">
        <f t="shared" si="207"/>
        <v>0</v>
      </c>
      <c r="BG246" s="586">
        <f t="shared" si="227"/>
        <v>0</v>
      </c>
      <c r="BH246" s="599"/>
      <c r="BI246" s="600">
        <f t="shared" si="208"/>
        <v>0</v>
      </c>
      <c r="BJ246" s="601">
        <f t="shared" si="228"/>
        <v>2677500</v>
      </c>
      <c r="BK246" s="587">
        <f t="shared" si="229"/>
        <v>0</v>
      </c>
      <c r="BL246" s="602">
        <f t="shared" si="235"/>
        <v>2677500</v>
      </c>
      <c r="BM246" s="590">
        <f t="shared" si="231"/>
        <v>0</v>
      </c>
      <c r="BN246" s="603"/>
      <c r="BO246" s="598">
        <f t="shared" si="209"/>
        <v>2677500</v>
      </c>
      <c r="BP246" s="590">
        <f t="shared" si="232"/>
        <v>0</v>
      </c>
      <c r="BQ246" s="591">
        <f t="shared" si="233"/>
        <v>0</v>
      </c>
      <c r="BR246" s="592">
        <f t="shared" si="210"/>
        <v>0</v>
      </c>
      <c r="BS246" s="604">
        <f t="shared" si="211"/>
        <v>10710000</v>
      </c>
    </row>
    <row r="247" spans="1:71" x14ac:dyDescent="0.25">
      <c r="A247" s="1045"/>
      <c r="B247" s="339">
        <v>214</v>
      </c>
      <c r="C247" s="228" t="s">
        <v>475</v>
      </c>
      <c r="D247" s="213" t="s">
        <v>476</v>
      </c>
      <c r="E247" s="213" t="s">
        <v>477</v>
      </c>
      <c r="F247" s="217" t="s">
        <v>38</v>
      </c>
      <c r="G247" s="340"/>
      <c r="H247" s="341"/>
      <c r="I247" s="342">
        <v>1</v>
      </c>
      <c r="J247" s="343">
        <f t="shared" si="212"/>
        <v>1</v>
      </c>
      <c r="K247" s="344"/>
      <c r="L247" s="342"/>
      <c r="M247" s="345">
        <f t="shared" si="196"/>
        <v>0</v>
      </c>
      <c r="N247" s="346"/>
      <c r="O247" s="347">
        <v>1</v>
      </c>
      <c r="P247" s="347">
        <f>SUM(N247:O247)</f>
        <v>1</v>
      </c>
      <c r="Q247" s="348">
        <f t="shared" si="197"/>
        <v>1</v>
      </c>
      <c r="R247" s="346"/>
      <c r="S247" s="347">
        <v>1</v>
      </c>
      <c r="T247" s="349">
        <f>SUM(R247:S247)</f>
        <v>1</v>
      </c>
      <c r="U247" s="350">
        <f t="shared" si="198"/>
        <v>1</v>
      </c>
      <c r="V247" s="351"/>
      <c r="W247" s="352"/>
      <c r="X247" s="353">
        <f t="shared" si="199"/>
        <v>0</v>
      </c>
      <c r="Y247" s="346"/>
      <c r="Z247" s="354"/>
      <c r="AA247" s="355">
        <f t="shared" si="200"/>
        <v>0</v>
      </c>
      <c r="AB247" s="340"/>
      <c r="AC247" s="341"/>
      <c r="AD247" s="356"/>
      <c r="AE247" s="344"/>
      <c r="AF247" s="356"/>
      <c r="AG247" s="353">
        <f t="shared" si="201"/>
        <v>0</v>
      </c>
      <c r="AH247" s="344">
        <v>1</v>
      </c>
      <c r="AI247" s="357">
        <v>1</v>
      </c>
      <c r="AJ247" s="345">
        <f t="shared" si="202"/>
        <v>2</v>
      </c>
      <c r="AK247" s="585">
        <f t="shared" si="203"/>
        <v>5</v>
      </c>
      <c r="AL247" s="362">
        <v>701116</v>
      </c>
      <c r="AM247" s="361">
        <f t="shared" si="195"/>
        <v>3505580</v>
      </c>
      <c r="AN247" s="1009"/>
      <c r="AO247" s="586">
        <f t="shared" si="216"/>
        <v>0</v>
      </c>
      <c r="AP247" s="587">
        <f t="shared" si="217"/>
        <v>0</v>
      </c>
      <c r="AQ247" s="588">
        <f t="shared" si="218"/>
        <v>701116</v>
      </c>
      <c r="AR247" s="589">
        <f t="shared" si="213"/>
        <v>701116</v>
      </c>
      <c r="AS247" s="590">
        <f t="shared" si="219"/>
        <v>0</v>
      </c>
      <c r="AT247" s="591">
        <f t="shared" si="220"/>
        <v>0</v>
      </c>
      <c r="AU247" s="592">
        <f t="shared" si="204"/>
        <v>0</v>
      </c>
      <c r="AV247" s="586">
        <f t="shared" si="221"/>
        <v>0</v>
      </c>
      <c r="AW247" s="587">
        <f t="shared" si="222"/>
        <v>701116</v>
      </c>
      <c r="AX247" s="593">
        <f>SUM(AV247:AW247)</f>
        <v>701116</v>
      </c>
      <c r="AY247" s="594">
        <f t="shared" si="205"/>
        <v>701116</v>
      </c>
      <c r="AZ247" s="586">
        <f t="shared" si="223"/>
        <v>0</v>
      </c>
      <c r="BA247" s="587">
        <f t="shared" si="224"/>
        <v>701116</v>
      </c>
      <c r="BB247" s="593">
        <f>SUM(AZ247:BA247)</f>
        <v>701116</v>
      </c>
      <c r="BC247" s="595">
        <f t="shared" si="206"/>
        <v>701116</v>
      </c>
      <c r="BD247" s="596">
        <f t="shared" si="225"/>
        <v>0</v>
      </c>
      <c r="BE247" s="597">
        <f t="shared" si="226"/>
        <v>0</v>
      </c>
      <c r="BF247" s="598">
        <f t="shared" si="207"/>
        <v>0</v>
      </c>
      <c r="BG247" s="586">
        <f t="shared" si="227"/>
        <v>0</v>
      </c>
      <c r="BH247" s="599"/>
      <c r="BI247" s="600">
        <f t="shared" si="208"/>
        <v>0</v>
      </c>
      <c r="BJ247" s="601">
        <f t="shared" si="228"/>
        <v>0</v>
      </c>
      <c r="BK247" s="587">
        <f t="shared" si="229"/>
        <v>0</v>
      </c>
      <c r="BL247" s="602"/>
      <c r="BM247" s="590">
        <f t="shared" si="231"/>
        <v>0</v>
      </c>
      <c r="BN247" s="603"/>
      <c r="BO247" s="598">
        <f t="shared" si="209"/>
        <v>0</v>
      </c>
      <c r="BP247" s="590">
        <f t="shared" si="232"/>
        <v>701116</v>
      </c>
      <c r="BQ247" s="591">
        <f t="shared" si="233"/>
        <v>701116</v>
      </c>
      <c r="BR247" s="592">
        <f t="shared" si="210"/>
        <v>1402232</v>
      </c>
      <c r="BS247" s="604">
        <f t="shared" si="211"/>
        <v>3505580</v>
      </c>
    </row>
    <row r="248" spans="1:71" x14ac:dyDescent="0.25">
      <c r="A248" s="1045"/>
      <c r="B248" s="339">
        <v>215</v>
      </c>
      <c r="C248" s="228" t="s">
        <v>478</v>
      </c>
      <c r="D248" s="213" t="s">
        <v>479</v>
      </c>
      <c r="E248" s="213" t="s">
        <v>113</v>
      </c>
      <c r="F248" s="217" t="s">
        <v>38</v>
      </c>
      <c r="G248" s="340"/>
      <c r="H248" s="341"/>
      <c r="I248" s="342">
        <v>1</v>
      </c>
      <c r="J248" s="343">
        <f t="shared" si="212"/>
        <v>1</v>
      </c>
      <c r="K248" s="344"/>
      <c r="L248" s="342"/>
      <c r="M248" s="345">
        <f t="shared" si="196"/>
        <v>0</v>
      </c>
      <c r="N248" s="346"/>
      <c r="O248" s="347">
        <v>1</v>
      </c>
      <c r="P248" s="347">
        <f>SUM(N248:O248)</f>
        <v>1</v>
      </c>
      <c r="Q248" s="348">
        <f t="shared" si="197"/>
        <v>1</v>
      </c>
      <c r="R248" s="346"/>
      <c r="S248" s="347">
        <v>1</v>
      </c>
      <c r="T248" s="349">
        <f>SUM(R248:S248)</f>
        <v>1</v>
      </c>
      <c r="U248" s="350">
        <f t="shared" si="198"/>
        <v>1</v>
      </c>
      <c r="V248" s="351"/>
      <c r="W248" s="352"/>
      <c r="X248" s="353">
        <f t="shared" si="199"/>
        <v>0</v>
      </c>
      <c r="Y248" s="346"/>
      <c r="Z248" s="354"/>
      <c r="AA248" s="355">
        <f t="shared" si="200"/>
        <v>0</v>
      </c>
      <c r="AB248" s="340"/>
      <c r="AC248" s="341"/>
      <c r="AD248" s="356"/>
      <c r="AE248" s="344"/>
      <c r="AF248" s="356"/>
      <c r="AG248" s="353">
        <f t="shared" si="201"/>
        <v>0</v>
      </c>
      <c r="AH248" s="344">
        <v>1</v>
      </c>
      <c r="AI248" s="357">
        <v>1</v>
      </c>
      <c r="AJ248" s="345">
        <f t="shared" si="202"/>
        <v>2</v>
      </c>
      <c r="AK248" s="585">
        <f t="shared" si="203"/>
        <v>5</v>
      </c>
      <c r="AL248" s="362">
        <v>2070113</v>
      </c>
      <c r="AM248" s="361">
        <f t="shared" si="195"/>
        <v>10350565</v>
      </c>
      <c r="AN248" s="1009"/>
      <c r="AO248" s="586">
        <f t="shared" si="216"/>
        <v>0</v>
      </c>
      <c r="AP248" s="587">
        <f t="shared" si="217"/>
        <v>0</v>
      </c>
      <c r="AQ248" s="588">
        <f t="shared" si="218"/>
        <v>2070113</v>
      </c>
      <c r="AR248" s="589">
        <f t="shared" si="213"/>
        <v>2070113</v>
      </c>
      <c r="AS248" s="590">
        <f t="shared" si="219"/>
        <v>0</v>
      </c>
      <c r="AT248" s="591">
        <f t="shared" si="220"/>
        <v>0</v>
      </c>
      <c r="AU248" s="592">
        <f t="shared" si="204"/>
        <v>0</v>
      </c>
      <c r="AV248" s="586">
        <f t="shared" si="221"/>
        <v>0</v>
      </c>
      <c r="AW248" s="587">
        <f t="shared" si="222"/>
        <v>2070113</v>
      </c>
      <c r="AX248" s="593">
        <f>SUM(AV248:AW248)</f>
        <v>2070113</v>
      </c>
      <c r="AY248" s="594">
        <f t="shared" si="205"/>
        <v>2070113</v>
      </c>
      <c r="AZ248" s="586">
        <f t="shared" si="223"/>
        <v>0</v>
      </c>
      <c r="BA248" s="587">
        <f t="shared" si="224"/>
        <v>2070113</v>
      </c>
      <c r="BB248" s="593">
        <f>SUM(AZ248:BA248)</f>
        <v>2070113</v>
      </c>
      <c r="BC248" s="595">
        <f t="shared" si="206"/>
        <v>2070113</v>
      </c>
      <c r="BD248" s="596">
        <f t="shared" si="225"/>
        <v>0</v>
      </c>
      <c r="BE248" s="597">
        <f t="shared" si="226"/>
        <v>0</v>
      </c>
      <c r="BF248" s="598">
        <f t="shared" si="207"/>
        <v>0</v>
      </c>
      <c r="BG248" s="586">
        <f t="shared" si="227"/>
        <v>0</v>
      </c>
      <c r="BH248" s="599"/>
      <c r="BI248" s="600">
        <f t="shared" si="208"/>
        <v>0</v>
      </c>
      <c r="BJ248" s="601">
        <f t="shared" si="228"/>
        <v>0</v>
      </c>
      <c r="BK248" s="587">
        <f t="shared" si="229"/>
        <v>0</v>
      </c>
      <c r="BL248" s="602"/>
      <c r="BM248" s="590">
        <f t="shared" si="231"/>
        <v>0</v>
      </c>
      <c r="BN248" s="603"/>
      <c r="BO248" s="598">
        <f t="shared" si="209"/>
        <v>0</v>
      </c>
      <c r="BP248" s="590">
        <f t="shared" si="232"/>
        <v>2070113</v>
      </c>
      <c r="BQ248" s="591">
        <f t="shared" si="233"/>
        <v>2070113</v>
      </c>
      <c r="BR248" s="592">
        <f t="shared" si="210"/>
        <v>4140226</v>
      </c>
      <c r="BS248" s="604">
        <f t="shared" si="211"/>
        <v>10350565</v>
      </c>
    </row>
    <row r="249" spans="1:71" ht="24" x14ac:dyDescent="0.25">
      <c r="A249" s="1045"/>
      <c r="B249" s="363">
        <v>216</v>
      </c>
      <c r="C249" s="228" t="s">
        <v>480</v>
      </c>
      <c r="D249" s="213" t="s">
        <v>481</v>
      </c>
      <c r="E249" s="213" t="s">
        <v>113</v>
      </c>
      <c r="F249" s="217" t="s">
        <v>38</v>
      </c>
      <c r="G249" s="340"/>
      <c r="H249" s="341"/>
      <c r="I249" s="342">
        <v>1</v>
      </c>
      <c r="J249" s="343">
        <f t="shared" si="212"/>
        <v>1</v>
      </c>
      <c r="K249" s="344"/>
      <c r="L249" s="342"/>
      <c r="M249" s="345">
        <f t="shared" si="196"/>
        <v>0</v>
      </c>
      <c r="N249" s="346">
        <v>1</v>
      </c>
      <c r="O249" s="347"/>
      <c r="P249" s="347">
        <f>SUM(N249:O249)</f>
        <v>1</v>
      </c>
      <c r="Q249" s="348">
        <f t="shared" si="197"/>
        <v>1</v>
      </c>
      <c r="R249" s="346">
        <v>1</v>
      </c>
      <c r="S249" s="347">
        <v>1</v>
      </c>
      <c r="T249" s="349">
        <f>SUM(R249:S249)</f>
        <v>2</v>
      </c>
      <c r="U249" s="350">
        <f t="shared" si="198"/>
        <v>2</v>
      </c>
      <c r="V249" s="351"/>
      <c r="W249" s="352"/>
      <c r="X249" s="353">
        <f t="shared" si="199"/>
        <v>0</v>
      </c>
      <c r="Y249" s="346"/>
      <c r="Z249" s="354"/>
      <c r="AA249" s="355">
        <f t="shared" si="200"/>
        <v>0</v>
      </c>
      <c r="AB249" s="340">
        <v>1</v>
      </c>
      <c r="AC249" s="341"/>
      <c r="AD249" s="356">
        <f t="shared" si="214"/>
        <v>1</v>
      </c>
      <c r="AE249" s="344"/>
      <c r="AF249" s="356"/>
      <c r="AG249" s="353">
        <f t="shared" si="201"/>
        <v>1</v>
      </c>
      <c r="AH249" s="344"/>
      <c r="AI249" s="357"/>
      <c r="AJ249" s="345">
        <f t="shared" si="202"/>
        <v>0</v>
      </c>
      <c r="AK249" s="585">
        <f t="shared" si="203"/>
        <v>5</v>
      </c>
      <c r="AL249" s="362">
        <v>2356200</v>
      </c>
      <c r="AM249" s="361">
        <f t="shared" si="195"/>
        <v>11781000</v>
      </c>
      <c r="AN249" s="1009"/>
      <c r="AO249" s="586">
        <f t="shared" si="216"/>
        <v>0</v>
      </c>
      <c r="AP249" s="587">
        <f t="shared" si="217"/>
        <v>0</v>
      </c>
      <c r="AQ249" s="588">
        <f t="shared" si="218"/>
        <v>2356200</v>
      </c>
      <c r="AR249" s="589">
        <f t="shared" si="213"/>
        <v>2356200</v>
      </c>
      <c r="AS249" s="590">
        <f t="shared" si="219"/>
        <v>0</v>
      </c>
      <c r="AT249" s="591">
        <f t="shared" si="220"/>
        <v>0</v>
      </c>
      <c r="AU249" s="592">
        <f t="shared" si="204"/>
        <v>0</v>
      </c>
      <c r="AV249" s="586">
        <f t="shared" si="221"/>
        <v>2356200</v>
      </c>
      <c r="AW249" s="587">
        <f t="shared" si="222"/>
        <v>0</v>
      </c>
      <c r="AX249" s="593">
        <f>SUM(AV249:AW249)</f>
        <v>2356200</v>
      </c>
      <c r="AY249" s="594">
        <f t="shared" si="205"/>
        <v>2356200</v>
      </c>
      <c r="AZ249" s="586">
        <f t="shared" si="223"/>
        <v>2356200</v>
      </c>
      <c r="BA249" s="587">
        <f t="shared" si="224"/>
        <v>2356200</v>
      </c>
      <c r="BB249" s="593">
        <f>SUM(AZ249:BA249)</f>
        <v>4712400</v>
      </c>
      <c r="BC249" s="595">
        <f t="shared" si="206"/>
        <v>4712400</v>
      </c>
      <c r="BD249" s="596">
        <f t="shared" si="225"/>
        <v>0</v>
      </c>
      <c r="BE249" s="597">
        <f t="shared" si="226"/>
        <v>0</v>
      </c>
      <c r="BF249" s="598">
        <f t="shared" si="207"/>
        <v>0</v>
      </c>
      <c r="BG249" s="586">
        <f t="shared" si="227"/>
        <v>0</v>
      </c>
      <c r="BH249" s="599"/>
      <c r="BI249" s="600">
        <f t="shared" si="208"/>
        <v>0</v>
      </c>
      <c r="BJ249" s="601">
        <f t="shared" si="228"/>
        <v>2356200</v>
      </c>
      <c r="BK249" s="587">
        <f t="shared" si="229"/>
        <v>0</v>
      </c>
      <c r="BL249" s="602">
        <f t="shared" ref="BL249" si="236">SUM(BJ249:BK249)</f>
        <v>2356200</v>
      </c>
      <c r="BM249" s="590">
        <f t="shared" si="231"/>
        <v>0</v>
      </c>
      <c r="BN249" s="603"/>
      <c r="BO249" s="598">
        <f t="shared" si="209"/>
        <v>2356200</v>
      </c>
      <c r="BP249" s="590">
        <f t="shared" si="232"/>
        <v>0</v>
      </c>
      <c r="BQ249" s="591">
        <f t="shared" si="233"/>
        <v>0</v>
      </c>
      <c r="BR249" s="592">
        <f t="shared" si="210"/>
        <v>0</v>
      </c>
      <c r="BS249" s="604">
        <f t="shared" si="211"/>
        <v>11781000</v>
      </c>
    </row>
    <row r="250" spans="1:71" x14ac:dyDescent="0.25">
      <c r="A250" s="1045"/>
      <c r="B250" s="339">
        <v>217</v>
      </c>
      <c r="C250" s="228" t="s">
        <v>482</v>
      </c>
      <c r="D250" s="213" t="s">
        <v>483</v>
      </c>
      <c r="E250" s="213" t="s">
        <v>484</v>
      </c>
      <c r="F250" s="217" t="s">
        <v>30</v>
      </c>
      <c r="G250" s="340"/>
      <c r="H250" s="341"/>
      <c r="I250" s="342"/>
      <c r="J250" s="343">
        <f t="shared" si="212"/>
        <v>0</v>
      </c>
      <c r="K250" s="344"/>
      <c r="L250" s="342"/>
      <c r="M250" s="345">
        <f t="shared" si="196"/>
        <v>0</v>
      </c>
      <c r="N250" s="346"/>
      <c r="O250" s="347"/>
      <c r="P250" s="347"/>
      <c r="Q250" s="348">
        <f t="shared" si="197"/>
        <v>0</v>
      </c>
      <c r="R250" s="346"/>
      <c r="S250" s="347">
        <v>1</v>
      </c>
      <c r="T250" s="349">
        <f>SUM(R250:S250)</f>
        <v>1</v>
      </c>
      <c r="U250" s="350">
        <f t="shared" si="198"/>
        <v>1</v>
      </c>
      <c r="V250" s="351"/>
      <c r="W250" s="352"/>
      <c r="X250" s="353">
        <f t="shared" si="199"/>
        <v>0</v>
      </c>
      <c r="Y250" s="346"/>
      <c r="Z250" s="354"/>
      <c r="AA250" s="355">
        <f t="shared" si="200"/>
        <v>0</v>
      </c>
      <c r="AB250" s="340"/>
      <c r="AC250" s="341"/>
      <c r="AD250" s="356"/>
      <c r="AE250" s="344"/>
      <c r="AF250" s="356"/>
      <c r="AG250" s="353">
        <f t="shared" si="201"/>
        <v>0</v>
      </c>
      <c r="AH250" s="344"/>
      <c r="AI250" s="357"/>
      <c r="AJ250" s="345">
        <f t="shared" si="202"/>
        <v>0</v>
      </c>
      <c r="AK250" s="585">
        <f t="shared" si="203"/>
        <v>1</v>
      </c>
      <c r="AL250" s="362">
        <v>739826</v>
      </c>
      <c r="AM250" s="361">
        <f t="shared" si="195"/>
        <v>739826</v>
      </c>
      <c r="AN250" s="1009"/>
      <c r="AO250" s="586">
        <f t="shared" si="216"/>
        <v>0</v>
      </c>
      <c r="AP250" s="587">
        <f t="shared" si="217"/>
        <v>0</v>
      </c>
      <c r="AQ250" s="588">
        <f t="shared" si="218"/>
        <v>0</v>
      </c>
      <c r="AR250" s="589">
        <f t="shared" si="213"/>
        <v>0</v>
      </c>
      <c r="AS250" s="590">
        <f t="shared" si="219"/>
        <v>0</v>
      </c>
      <c r="AT250" s="591">
        <f t="shared" si="220"/>
        <v>0</v>
      </c>
      <c r="AU250" s="592">
        <f t="shared" si="204"/>
        <v>0</v>
      </c>
      <c r="AV250" s="586">
        <f t="shared" si="221"/>
        <v>0</v>
      </c>
      <c r="AW250" s="587">
        <f t="shared" si="222"/>
        <v>0</v>
      </c>
      <c r="AX250" s="593"/>
      <c r="AY250" s="594">
        <f t="shared" si="205"/>
        <v>0</v>
      </c>
      <c r="AZ250" s="586">
        <f t="shared" si="223"/>
        <v>0</v>
      </c>
      <c r="BA250" s="587">
        <f t="shared" si="224"/>
        <v>739826</v>
      </c>
      <c r="BB250" s="593">
        <f>SUM(AZ250:BA250)</f>
        <v>739826</v>
      </c>
      <c r="BC250" s="595">
        <f t="shared" si="206"/>
        <v>739826</v>
      </c>
      <c r="BD250" s="596">
        <f t="shared" si="225"/>
        <v>0</v>
      </c>
      <c r="BE250" s="597">
        <f t="shared" si="226"/>
        <v>0</v>
      </c>
      <c r="BF250" s="598">
        <f t="shared" si="207"/>
        <v>0</v>
      </c>
      <c r="BG250" s="586">
        <f t="shared" si="227"/>
        <v>0</v>
      </c>
      <c r="BH250" s="599"/>
      <c r="BI250" s="600">
        <f t="shared" si="208"/>
        <v>0</v>
      </c>
      <c r="BJ250" s="601">
        <f t="shared" si="228"/>
        <v>0</v>
      </c>
      <c r="BK250" s="587">
        <f t="shared" si="229"/>
        <v>0</v>
      </c>
      <c r="BL250" s="602"/>
      <c r="BM250" s="590">
        <f t="shared" si="231"/>
        <v>0</v>
      </c>
      <c r="BN250" s="603"/>
      <c r="BO250" s="598">
        <f t="shared" si="209"/>
        <v>0</v>
      </c>
      <c r="BP250" s="590">
        <f t="shared" si="232"/>
        <v>0</v>
      </c>
      <c r="BQ250" s="591">
        <f t="shared" si="233"/>
        <v>0</v>
      </c>
      <c r="BR250" s="592">
        <f t="shared" si="210"/>
        <v>0</v>
      </c>
      <c r="BS250" s="604">
        <f t="shared" si="211"/>
        <v>739826</v>
      </c>
    </row>
    <row r="251" spans="1:71" x14ac:dyDescent="0.25">
      <c r="A251" s="1045"/>
      <c r="B251" s="339">
        <v>218</v>
      </c>
      <c r="C251" s="228" t="s">
        <v>485</v>
      </c>
      <c r="D251" s="213" t="s">
        <v>129</v>
      </c>
      <c r="E251" s="213" t="s">
        <v>113</v>
      </c>
      <c r="F251" s="214" t="s">
        <v>38</v>
      </c>
      <c r="G251" s="340"/>
      <c r="H251" s="341"/>
      <c r="I251" s="342">
        <v>1</v>
      </c>
      <c r="J251" s="343">
        <f t="shared" si="212"/>
        <v>1</v>
      </c>
      <c r="K251" s="344"/>
      <c r="L251" s="342"/>
      <c r="M251" s="345">
        <f t="shared" si="196"/>
        <v>0</v>
      </c>
      <c r="N251" s="346"/>
      <c r="O251" s="347"/>
      <c r="P251" s="347"/>
      <c r="Q251" s="348">
        <f t="shared" si="197"/>
        <v>0</v>
      </c>
      <c r="R251" s="346"/>
      <c r="S251" s="347"/>
      <c r="T251" s="349"/>
      <c r="U251" s="350">
        <f t="shared" si="198"/>
        <v>0</v>
      </c>
      <c r="V251" s="351"/>
      <c r="W251" s="352"/>
      <c r="X251" s="353">
        <f t="shared" si="199"/>
        <v>0</v>
      </c>
      <c r="Y251" s="346"/>
      <c r="Z251" s="354"/>
      <c r="AA251" s="355">
        <f t="shared" si="200"/>
        <v>0</v>
      </c>
      <c r="AB251" s="340"/>
      <c r="AC251" s="341"/>
      <c r="AD251" s="356"/>
      <c r="AE251" s="344"/>
      <c r="AF251" s="356"/>
      <c r="AG251" s="353">
        <f t="shared" si="201"/>
        <v>0</v>
      </c>
      <c r="AH251" s="344"/>
      <c r="AI251" s="357"/>
      <c r="AJ251" s="345">
        <f t="shared" si="202"/>
        <v>0</v>
      </c>
      <c r="AK251" s="585">
        <f t="shared" si="203"/>
        <v>1</v>
      </c>
      <c r="AL251" s="362">
        <v>1394406</v>
      </c>
      <c r="AM251" s="361">
        <f t="shared" si="195"/>
        <v>1394406</v>
      </c>
      <c r="AN251" s="1009"/>
      <c r="AO251" s="586">
        <f t="shared" si="216"/>
        <v>0</v>
      </c>
      <c r="AP251" s="587">
        <f t="shared" si="217"/>
        <v>0</v>
      </c>
      <c r="AQ251" s="588">
        <f t="shared" si="218"/>
        <v>1394406</v>
      </c>
      <c r="AR251" s="589">
        <f t="shared" si="213"/>
        <v>1394406</v>
      </c>
      <c r="AS251" s="590">
        <f t="shared" si="219"/>
        <v>0</v>
      </c>
      <c r="AT251" s="591">
        <f t="shared" si="220"/>
        <v>0</v>
      </c>
      <c r="AU251" s="592">
        <f t="shared" si="204"/>
        <v>0</v>
      </c>
      <c r="AV251" s="586">
        <f t="shared" si="221"/>
        <v>0</v>
      </c>
      <c r="AW251" s="587">
        <f t="shared" si="222"/>
        <v>0</v>
      </c>
      <c r="AX251" s="593"/>
      <c r="AY251" s="594">
        <f t="shared" si="205"/>
        <v>0</v>
      </c>
      <c r="AZ251" s="586">
        <f t="shared" si="223"/>
        <v>0</v>
      </c>
      <c r="BA251" s="587">
        <f t="shared" si="224"/>
        <v>0</v>
      </c>
      <c r="BB251" s="593"/>
      <c r="BC251" s="595">
        <f t="shared" si="206"/>
        <v>0</v>
      </c>
      <c r="BD251" s="596">
        <f t="shared" si="225"/>
        <v>0</v>
      </c>
      <c r="BE251" s="597">
        <f t="shared" si="226"/>
        <v>0</v>
      </c>
      <c r="BF251" s="598">
        <f t="shared" si="207"/>
        <v>0</v>
      </c>
      <c r="BG251" s="586">
        <f t="shared" si="227"/>
        <v>0</v>
      </c>
      <c r="BH251" s="599"/>
      <c r="BI251" s="600">
        <f t="shared" si="208"/>
        <v>0</v>
      </c>
      <c r="BJ251" s="601">
        <f t="shared" si="228"/>
        <v>0</v>
      </c>
      <c r="BK251" s="587">
        <f t="shared" si="229"/>
        <v>0</v>
      </c>
      <c r="BL251" s="602"/>
      <c r="BM251" s="590">
        <f t="shared" si="231"/>
        <v>0</v>
      </c>
      <c r="BN251" s="603"/>
      <c r="BO251" s="598">
        <f t="shared" si="209"/>
        <v>0</v>
      </c>
      <c r="BP251" s="590">
        <f t="shared" si="232"/>
        <v>0</v>
      </c>
      <c r="BQ251" s="591">
        <f t="shared" si="233"/>
        <v>0</v>
      </c>
      <c r="BR251" s="592">
        <f t="shared" si="210"/>
        <v>0</v>
      </c>
      <c r="BS251" s="604">
        <f t="shared" si="211"/>
        <v>1394406</v>
      </c>
    </row>
    <row r="252" spans="1:71" x14ac:dyDescent="0.25">
      <c r="A252" s="1045"/>
      <c r="B252" s="363">
        <v>219</v>
      </c>
      <c r="C252" s="228" t="s">
        <v>486</v>
      </c>
      <c r="D252" s="213" t="s">
        <v>487</v>
      </c>
      <c r="E252" s="213" t="s">
        <v>196</v>
      </c>
      <c r="F252" s="217" t="s">
        <v>38</v>
      </c>
      <c r="G252" s="340"/>
      <c r="H252" s="341"/>
      <c r="I252" s="342">
        <v>1</v>
      </c>
      <c r="J252" s="343">
        <f t="shared" si="212"/>
        <v>1</v>
      </c>
      <c r="K252" s="344"/>
      <c r="L252" s="342"/>
      <c r="M252" s="345">
        <f t="shared" si="196"/>
        <v>0</v>
      </c>
      <c r="N252" s="346"/>
      <c r="O252" s="347">
        <v>1</v>
      </c>
      <c r="P252" s="347">
        <f>SUM(N252:O252)</f>
        <v>1</v>
      </c>
      <c r="Q252" s="348">
        <f t="shared" si="197"/>
        <v>1</v>
      </c>
      <c r="R252" s="346"/>
      <c r="S252" s="347">
        <v>1</v>
      </c>
      <c r="T252" s="349">
        <f>SUM(R252:S252)</f>
        <v>1</v>
      </c>
      <c r="U252" s="350">
        <f t="shared" si="198"/>
        <v>1</v>
      </c>
      <c r="V252" s="351"/>
      <c r="W252" s="352"/>
      <c r="X252" s="353">
        <f t="shared" si="199"/>
        <v>0</v>
      </c>
      <c r="Y252" s="346"/>
      <c r="Z252" s="354"/>
      <c r="AA252" s="355">
        <f t="shared" si="200"/>
        <v>0</v>
      </c>
      <c r="AB252" s="340"/>
      <c r="AC252" s="341"/>
      <c r="AD252" s="356"/>
      <c r="AE252" s="344"/>
      <c r="AF252" s="356"/>
      <c r="AG252" s="353">
        <f t="shared" si="201"/>
        <v>0</v>
      </c>
      <c r="AH252" s="344"/>
      <c r="AI252" s="357"/>
      <c r="AJ252" s="345">
        <f t="shared" si="202"/>
        <v>0</v>
      </c>
      <c r="AK252" s="585">
        <f t="shared" si="203"/>
        <v>3</v>
      </c>
      <c r="AL252" s="362">
        <v>753893</v>
      </c>
      <c r="AM252" s="361">
        <f t="shared" si="195"/>
        <v>2261679</v>
      </c>
      <c r="AN252" s="1009"/>
      <c r="AO252" s="586">
        <f t="shared" si="216"/>
        <v>0</v>
      </c>
      <c r="AP252" s="587">
        <f t="shared" si="217"/>
        <v>0</v>
      </c>
      <c r="AQ252" s="588">
        <f t="shared" si="218"/>
        <v>753893</v>
      </c>
      <c r="AR252" s="589">
        <f t="shared" si="213"/>
        <v>753893</v>
      </c>
      <c r="AS252" s="590">
        <f t="shared" si="219"/>
        <v>0</v>
      </c>
      <c r="AT252" s="591">
        <f t="shared" si="220"/>
        <v>0</v>
      </c>
      <c r="AU252" s="592">
        <f t="shared" si="204"/>
        <v>0</v>
      </c>
      <c r="AV252" s="586">
        <f t="shared" si="221"/>
        <v>0</v>
      </c>
      <c r="AW252" s="587">
        <f t="shared" si="222"/>
        <v>753893</v>
      </c>
      <c r="AX252" s="593">
        <f>SUM(AV252:AW252)</f>
        <v>753893</v>
      </c>
      <c r="AY252" s="594">
        <f t="shared" si="205"/>
        <v>753893</v>
      </c>
      <c r="AZ252" s="586">
        <f t="shared" si="223"/>
        <v>0</v>
      </c>
      <c r="BA252" s="587">
        <f t="shared" si="224"/>
        <v>753893</v>
      </c>
      <c r="BB252" s="593">
        <f>SUM(AZ252:BA252)</f>
        <v>753893</v>
      </c>
      <c r="BC252" s="595">
        <f t="shared" si="206"/>
        <v>753893</v>
      </c>
      <c r="BD252" s="596">
        <f t="shared" si="225"/>
        <v>0</v>
      </c>
      <c r="BE252" s="597">
        <f t="shared" si="226"/>
        <v>0</v>
      </c>
      <c r="BF252" s="598">
        <f t="shared" si="207"/>
        <v>0</v>
      </c>
      <c r="BG252" s="586">
        <f t="shared" si="227"/>
        <v>0</v>
      </c>
      <c r="BH252" s="599"/>
      <c r="BI252" s="600">
        <f t="shared" si="208"/>
        <v>0</v>
      </c>
      <c r="BJ252" s="601">
        <f t="shared" si="228"/>
        <v>0</v>
      </c>
      <c r="BK252" s="587">
        <f t="shared" si="229"/>
        <v>0</v>
      </c>
      <c r="BL252" s="602"/>
      <c r="BM252" s="590">
        <f t="shared" si="231"/>
        <v>0</v>
      </c>
      <c r="BN252" s="603"/>
      <c r="BO252" s="598">
        <f t="shared" si="209"/>
        <v>0</v>
      </c>
      <c r="BP252" s="590">
        <f t="shared" si="232"/>
        <v>0</v>
      </c>
      <c r="BQ252" s="591">
        <f t="shared" si="233"/>
        <v>0</v>
      </c>
      <c r="BR252" s="592">
        <f t="shared" si="210"/>
        <v>0</v>
      </c>
      <c r="BS252" s="604">
        <f t="shared" si="211"/>
        <v>2261679</v>
      </c>
    </row>
    <row r="253" spans="1:71" x14ac:dyDescent="0.25">
      <c r="A253" s="1045"/>
      <c r="B253" s="339">
        <v>220</v>
      </c>
      <c r="C253" s="228" t="s">
        <v>488</v>
      </c>
      <c r="D253" s="213" t="s">
        <v>489</v>
      </c>
      <c r="E253" s="213" t="s">
        <v>81</v>
      </c>
      <c r="F253" s="217" t="s">
        <v>38</v>
      </c>
      <c r="G253" s="340"/>
      <c r="H253" s="341"/>
      <c r="I253" s="342">
        <v>1</v>
      </c>
      <c r="J253" s="343">
        <f t="shared" si="212"/>
        <v>1</v>
      </c>
      <c r="K253" s="344"/>
      <c r="L253" s="342"/>
      <c r="M253" s="345">
        <f t="shared" si="196"/>
        <v>0</v>
      </c>
      <c r="N253" s="346"/>
      <c r="O253" s="347"/>
      <c r="P253" s="347"/>
      <c r="Q253" s="348">
        <f t="shared" si="197"/>
        <v>0</v>
      </c>
      <c r="R253" s="346"/>
      <c r="S253" s="347"/>
      <c r="T253" s="349"/>
      <c r="U253" s="350">
        <f t="shared" si="198"/>
        <v>0</v>
      </c>
      <c r="V253" s="351"/>
      <c r="W253" s="352"/>
      <c r="X253" s="353">
        <f t="shared" si="199"/>
        <v>0</v>
      </c>
      <c r="Y253" s="346"/>
      <c r="Z253" s="354"/>
      <c r="AA253" s="355">
        <f t="shared" si="200"/>
        <v>0</v>
      </c>
      <c r="AB253" s="340"/>
      <c r="AC253" s="341"/>
      <c r="AD253" s="356"/>
      <c r="AE253" s="344"/>
      <c r="AF253" s="356"/>
      <c r="AG253" s="353">
        <f t="shared" si="201"/>
        <v>0</v>
      </c>
      <c r="AH253" s="344"/>
      <c r="AI253" s="357">
        <v>1</v>
      </c>
      <c r="AJ253" s="345">
        <f t="shared" si="202"/>
        <v>1</v>
      </c>
      <c r="AK253" s="585">
        <f t="shared" si="203"/>
        <v>2</v>
      </c>
      <c r="AL253" s="362">
        <v>331697</v>
      </c>
      <c r="AM253" s="361">
        <f t="shared" si="195"/>
        <v>663394</v>
      </c>
      <c r="AN253" s="1009"/>
      <c r="AO253" s="586">
        <f t="shared" si="216"/>
        <v>0</v>
      </c>
      <c r="AP253" s="587">
        <f t="shared" si="217"/>
        <v>0</v>
      </c>
      <c r="AQ253" s="588">
        <f t="shared" si="218"/>
        <v>331697</v>
      </c>
      <c r="AR253" s="589">
        <f t="shared" si="213"/>
        <v>331697</v>
      </c>
      <c r="AS253" s="590">
        <f t="shared" si="219"/>
        <v>0</v>
      </c>
      <c r="AT253" s="591">
        <f t="shared" si="220"/>
        <v>0</v>
      </c>
      <c r="AU253" s="592">
        <f t="shared" si="204"/>
        <v>0</v>
      </c>
      <c r="AV253" s="586">
        <f t="shared" si="221"/>
        <v>0</v>
      </c>
      <c r="AW253" s="587">
        <f t="shared" si="222"/>
        <v>0</v>
      </c>
      <c r="AX253" s="593"/>
      <c r="AY253" s="594">
        <f t="shared" si="205"/>
        <v>0</v>
      </c>
      <c r="AZ253" s="586">
        <f t="shared" si="223"/>
        <v>0</v>
      </c>
      <c r="BA253" s="587">
        <f t="shared" si="224"/>
        <v>0</v>
      </c>
      <c r="BB253" s="593"/>
      <c r="BC253" s="595">
        <f t="shared" si="206"/>
        <v>0</v>
      </c>
      <c r="BD253" s="596">
        <f t="shared" si="225"/>
        <v>0</v>
      </c>
      <c r="BE253" s="597">
        <f t="shared" si="226"/>
        <v>0</v>
      </c>
      <c r="BF253" s="598">
        <f t="shared" si="207"/>
        <v>0</v>
      </c>
      <c r="BG253" s="586">
        <f t="shared" si="227"/>
        <v>0</v>
      </c>
      <c r="BH253" s="599"/>
      <c r="BI253" s="600">
        <f t="shared" si="208"/>
        <v>0</v>
      </c>
      <c r="BJ253" s="601">
        <f t="shared" si="228"/>
        <v>0</v>
      </c>
      <c r="BK253" s="587">
        <f t="shared" si="229"/>
        <v>0</v>
      </c>
      <c r="BL253" s="602"/>
      <c r="BM253" s="590">
        <f t="shared" si="231"/>
        <v>0</v>
      </c>
      <c r="BN253" s="603"/>
      <c r="BO253" s="598">
        <f t="shared" si="209"/>
        <v>0</v>
      </c>
      <c r="BP253" s="590">
        <f t="shared" si="232"/>
        <v>0</v>
      </c>
      <c r="BQ253" s="591">
        <f t="shared" si="233"/>
        <v>331697</v>
      </c>
      <c r="BR253" s="592">
        <f t="shared" si="210"/>
        <v>331697</v>
      </c>
      <c r="BS253" s="604">
        <f t="shared" si="211"/>
        <v>663394</v>
      </c>
    </row>
    <row r="254" spans="1:71" x14ac:dyDescent="0.25">
      <c r="A254" s="1045"/>
      <c r="B254" s="339">
        <v>221</v>
      </c>
      <c r="C254" s="228" t="s">
        <v>490</v>
      </c>
      <c r="D254" s="213" t="s">
        <v>491</v>
      </c>
      <c r="E254" s="213" t="s">
        <v>37</v>
      </c>
      <c r="F254" s="217" t="s">
        <v>38</v>
      </c>
      <c r="G254" s="340"/>
      <c r="H254" s="341"/>
      <c r="I254" s="342">
        <v>1</v>
      </c>
      <c r="J254" s="343">
        <f t="shared" si="212"/>
        <v>1</v>
      </c>
      <c r="K254" s="344"/>
      <c r="L254" s="342"/>
      <c r="M254" s="345">
        <f t="shared" si="196"/>
        <v>0</v>
      </c>
      <c r="N254" s="346"/>
      <c r="O254" s="347"/>
      <c r="P254" s="347"/>
      <c r="Q254" s="348">
        <f t="shared" si="197"/>
        <v>0</v>
      </c>
      <c r="R254" s="346"/>
      <c r="S254" s="347">
        <v>1</v>
      </c>
      <c r="T254" s="349">
        <f>SUM(R254:S254)</f>
        <v>1</v>
      </c>
      <c r="U254" s="350">
        <f t="shared" si="198"/>
        <v>1</v>
      </c>
      <c r="V254" s="351"/>
      <c r="W254" s="352">
        <v>1</v>
      </c>
      <c r="X254" s="353">
        <f t="shared" si="199"/>
        <v>1</v>
      </c>
      <c r="Y254" s="346"/>
      <c r="Z254" s="354"/>
      <c r="AA254" s="355">
        <f t="shared" si="200"/>
        <v>0</v>
      </c>
      <c r="AB254" s="340"/>
      <c r="AC254" s="341"/>
      <c r="AD254" s="356"/>
      <c r="AE254" s="344"/>
      <c r="AF254" s="356"/>
      <c r="AG254" s="353">
        <f t="shared" si="201"/>
        <v>0</v>
      </c>
      <c r="AH254" s="344"/>
      <c r="AI254" s="357"/>
      <c r="AJ254" s="345">
        <f t="shared" si="202"/>
        <v>0</v>
      </c>
      <c r="AK254" s="585">
        <f t="shared" si="203"/>
        <v>3</v>
      </c>
      <c r="AL254" s="362">
        <v>926163</v>
      </c>
      <c r="AM254" s="361">
        <f t="shared" si="195"/>
        <v>2778489</v>
      </c>
      <c r="AN254" s="1009"/>
      <c r="AO254" s="586">
        <f t="shared" si="216"/>
        <v>0</v>
      </c>
      <c r="AP254" s="587">
        <f t="shared" si="217"/>
        <v>0</v>
      </c>
      <c r="AQ254" s="588">
        <f t="shared" si="218"/>
        <v>926163</v>
      </c>
      <c r="AR254" s="589">
        <f t="shared" si="213"/>
        <v>926163</v>
      </c>
      <c r="AS254" s="590">
        <f t="shared" si="219"/>
        <v>0</v>
      </c>
      <c r="AT254" s="591">
        <f t="shared" si="220"/>
        <v>0</v>
      </c>
      <c r="AU254" s="592">
        <f t="shared" si="204"/>
        <v>0</v>
      </c>
      <c r="AV254" s="586">
        <f t="shared" si="221"/>
        <v>0</v>
      </c>
      <c r="AW254" s="587">
        <f t="shared" si="222"/>
        <v>0</v>
      </c>
      <c r="AX254" s="593"/>
      <c r="AY254" s="594">
        <f t="shared" si="205"/>
        <v>0</v>
      </c>
      <c r="AZ254" s="586">
        <f t="shared" si="223"/>
        <v>0</v>
      </c>
      <c r="BA254" s="587">
        <f t="shared" si="224"/>
        <v>926163</v>
      </c>
      <c r="BB254" s="593">
        <f>SUM(AZ254:BA254)</f>
        <v>926163</v>
      </c>
      <c r="BC254" s="595">
        <f t="shared" si="206"/>
        <v>926163</v>
      </c>
      <c r="BD254" s="596">
        <f t="shared" si="225"/>
        <v>0</v>
      </c>
      <c r="BE254" s="597">
        <f t="shared" si="226"/>
        <v>926163</v>
      </c>
      <c r="BF254" s="598">
        <f t="shared" si="207"/>
        <v>926163</v>
      </c>
      <c r="BG254" s="586">
        <f t="shared" si="227"/>
        <v>0</v>
      </c>
      <c r="BH254" s="599"/>
      <c r="BI254" s="600">
        <f t="shared" si="208"/>
        <v>0</v>
      </c>
      <c r="BJ254" s="601">
        <f t="shared" si="228"/>
        <v>0</v>
      </c>
      <c r="BK254" s="587">
        <f t="shared" si="229"/>
        <v>0</v>
      </c>
      <c r="BL254" s="602"/>
      <c r="BM254" s="590">
        <f t="shared" si="231"/>
        <v>0</v>
      </c>
      <c r="BN254" s="603"/>
      <c r="BO254" s="598">
        <f t="shared" si="209"/>
        <v>0</v>
      </c>
      <c r="BP254" s="590">
        <f t="shared" si="232"/>
        <v>0</v>
      </c>
      <c r="BQ254" s="591">
        <f t="shared" si="233"/>
        <v>0</v>
      </c>
      <c r="BR254" s="592">
        <f t="shared" si="210"/>
        <v>0</v>
      </c>
      <c r="BS254" s="604">
        <f t="shared" si="211"/>
        <v>2778489</v>
      </c>
    </row>
    <row r="255" spans="1:71" x14ac:dyDescent="0.25">
      <c r="A255" s="1045"/>
      <c r="B255" s="363">
        <v>222</v>
      </c>
      <c r="C255" s="228" t="s">
        <v>492</v>
      </c>
      <c r="D255" s="213" t="s">
        <v>493</v>
      </c>
      <c r="E255" s="213" t="s">
        <v>167</v>
      </c>
      <c r="F255" s="214" t="s">
        <v>38</v>
      </c>
      <c r="G255" s="340"/>
      <c r="H255" s="341"/>
      <c r="I255" s="342">
        <v>1</v>
      </c>
      <c r="J255" s="343">
        <f t="shared" si="212"/>
        <v>1</v>
      </c>
      <c r="K255" s="344"/>
      <c r="L255" s="342"/>
      <c r="M255" s="345">
        <f t="shared" si="196"/>
        <v>0</v>
      </c>
      <c r="N255" s="346"/>
      <c r="O255" s="347">
        <v>1</v>
      </c>
      <c r="P255" s="347">
        <f>SUM(N255:O255)</f>
        <v>1</v>
      </c>
      <c r="Q255" s="348">
        <f t="shared" si="197"/>
        <v>1</v>
      </c>
      <c r="R255" s="346"/>
      <c r="S255" s="347"/>
      <c r="T255" s="349"/>
      <c r="U255" s="350">
        <f t="shared" si="198"/>
        <v>0</v>
      </c>
      <c r="V255" s="351"/>
      <c r="W255" s="352"/>
      <c r="X255" s="353">
        <f t="shared" si="199"/>
        <v>0</v>
      </c>
      <c r="Y255" s="346"/>
      <c r="Z255" s="354"/>
      <c r="AA255" s="355">
        <f t="shared" si="200"/>
        <v>0</v>
      </c>
      <c r="AB255" s="340"/>
      <c r="AC255" s="341"/>
      <c r="AD255" s="356"/>
      <c r="AE255" s="344"/>
      <c r="AF255" s="356"/>
      <c r="AG255" s="353">
        <f t="shared" si="201"/>
        <v>0</v>
      </c>
      <c r="AH255" s="344"/>
      <c r="AI255" s="357"/>
      <c r="AJ255" s="345">
        <f t="shared" si="202"/>
        <v>0</v>
      </c>
      <c r="AK255" s="585">
        <f t="shared" si="203"/>
        <v>2</v>
      </c>
      <c r="AL255" s="362">
        <v>856800</v>
      </c>
      <c r="AM255" s="361">
        <f t="shared" si="195"/>
        <v>1713600</v>
      </c>
      <c r="AN255" s="1009"/>
      <c r="AO255" s="586">
        <f t="shared" si="216"/>
        <v>0</v>
      </c>
      <c r="AP255" s="587">
        <f t="shared" si="217"/>
        <v>0</v>
      </c>
      <c r="AQ255" s="588">
        <f t="shared" si="218"/>
        <v>856800</v>
      </c>
      <c r="AR255" s="589">
        <f t="shared" si="213"/>
        <v>856800</v>
      </c>
      <c r="AS255" s="590">
        <f t="shared" si="219"/>
        <v>0</v>
      </c>
      <c r="AT255" s="591">
        <f t="shared" si="220"/>
        <v>0</v>
      </c>
      <c r="AU255" s="592">
        <f t="shared" si="204"/>
        <v>0</v>
      </c>
      <c r="AV255" s="586">
        <f t="shared" si="221"/>
        <v>0</v>
      </c>
      <c r="AW255" s="587">
        <f t="shared" si="222"/>
        <v>856800</v>
      </c>
      <c r="AX255" s="593">
        <f>SUM(AV255:AW255)</f>
        <v>856800</v>
      </c>
      <c r="AY255" s="594">
        <f t="shared" si="205"/>
        <v>856800</v>
      </c>
      <c r="AZ255" s="586">
        <f t="shared" si="223"/>
        <v>0</v>
      </c>
      <c r="BA255" s="587">
        <f t="shared" si="224"/>
        <v>0</v>
      </c>
      <c r="BB255" s="593"/>
      <c r="BC255" s="595">
        <f t="shared" si="206"/>
        <v>0</v>
      </c>
      <c r="BD255" s="596">
        <f t="shared" si="225"/>
        <v>0</v>
      </c>
      <c r="BE255" s="597">
        <f t="shared" si="226"/>
        <v>0</v>
      </c>
      <c r="BF255" s="598">
        <f t="shared" si="207"/>
        <v>0</v>
      </c>
      <c r="BG255" s="586">
        <f t="shared" si="227"/>
        <v>0</v>
      </c>
      <c r="BH255" s="599"/>
      <c r="BI255" s="600">
        <f t="shared" si="208"/>
        <v>0</v>
      </c>
      <c r="BJ255" s="601">
        <f t="shared" si="228"/>
        <v>0</v>
      </c>
      <c r="BK255" s="587">
        <f t="shared" si="229"/>
        <v>0</v>
      </c>
      <c r="BL255" s="602"/>
      <c r="BM255" s="590">
        <f t="shared" si="231"/>
        <v>0</v>
      </c>
      <c r="BN255" s="603"/>
      <c r="BO255" s="598">
        <f t="shared" si="209"/>
        <v>0</v>
      </c>
      <c r="BP255" s="590">
        <f t="shared" si="232"/>
        <v>0</v>
      </c>
      <c r="BQ255" s="591">
        <f t="shared" si="233"/>
        <v>0</v>
      </c>
      <c r="BR255" s="592">
        <f t="shared" si="210"/>
        <v>0</v>
      </c>
      <c r="BS255" s="604">
        <f t="shared" si="211"/>
        <v>1713600</v>
      </c>
    </row>
    <row r="256" spans="1:71" ht="24" x14ac:dyDescent="0.25">
      <c r="A256" s="1045"/>
      <c r="B256" s="339">
        <v>223</v>
      </c>
      <c r="C256" s="228" t="s">
        <v>494</v>
      </c>
      <c r="D256" s="213" t="s">
        <v>495</v>
      </c>
      <c r="E256" s="213" t="s">
        <v>496</v>
      </c>
      <c r="F256" s="217" t="s">
        <v>30</v>
      </c>
      <c r="G256" s="340"/>
      <c r="H256" s="341"/>
      <c r="I256" s="342">
        <v>1</v>
      </c>
      <c r="J256" s="343">
        <f t="shared" si="212"/>
        <v>1</v>
      </c>
      <c r="K256" s="344"/>
      <c r="L256" s="342"/>
      <c r="M256" s="345">
        <f t="shared" si="196"/>
        <v>0</v>
      </c>
      <c r="N256" s="346"/>
      <c r="O256" s="347">
        <v>1</v>
      </c>
      <c r="P256" s="347">
        <f>SUM(N256:O256)</f>
        <v>1</v>
      </c>
      <c r="Q256" s="348">
        <f t="shared" si="197"/>
        <v>1</v>
      </c>
      <c r="R256" s="346">
        <v>1</v>
      </c>
      <c r="S256" s="347">
        <v>2</v>
      </c>
      <c r="T256" s="349">
        <f>SUM(R256:S256)</f>
        <v>3</v>
      </c>
      <c r="U256" s="350">
        <f t="shared" si="198"/>
        <v>3</v>
      </c>
      <c r="V256" s="351"/>
      <c r="W256" s="352">
        <v>1</v>
      </c>
      <c r="X256" s="353">
        <f t="shared" si="199"/>
        <v>1</v>
      </c>
      <c r="Y256" s="346"/>
      <c r="Z256" s="354"/>
      <c r="AA256" s="355">
        <f t="shared" si="200"/>
        <v>0</v>
      </c>
      <c r="AB256" s="340"/>
      <c r="AC256" s="341"/>
      <c r="AD256" s="356"/>
      <c r="AE256" s="344"/>
      <c r="AF256" s="356"/>
      <c r="AG256" s="353">
        <f t="shared" si="201"/>
        <v>0</v>
      </c>
      <c r="AH256" s="344"/>
      <c r="AI256" s="357"/>
      <c r="AJ256" s="345">
        <f t="shared" si="202"/>
        <v>0</v>
      </c>
      <c r="AK256" s="585">
        <f t="shared" si="203"/>
        <v>6</v>
      </c>
      <c r="AL256" s="360">
        <v>1019539</v>
      </c>
      <c r="AM256" s="361">
        <f t="shared" si="195"/>
        <v>6117234</v>
      </c>
      <c r="AN256" s="1009"/>
      <c r="AO256" s="586">
        <f t="shared" si="216"/>
        <v>0</v>
      </c>
      <c r="AP256" s="587">
        <f t="shared" si="217"/>
        <v>0</v>
      </c>
      <c r="AQ256" s="588">
        <f t="shared" si="218"/>
        <v>1019539</v>
      </c>
      <c r="AR256" s="589">
        <f t="shared" si="213"/>
        <v>1019539</v>
      </c>
      <c r="AS256" s="590">
        <f t="shared" si="219"/>
        <v>0</v>
      </c>
      <c r="AT256" s="591">
        <f t="shared" si="220"/>
        <v>0</v>
      </c>
      <c r="AU256" s="592">
        <f t="shared" si="204"/>
        <v>0</v>
      </c>
      <c r="AV256" s="586">
        <f t="shared" si="221"/>
        <v>0</v>
      </c>
      <c r="AW256" s="587">
        <f t="shared" si="222"/>
        <v>1019539</v>
      </c>
      <c r="AX256" s="593">
        <f>SUM(AV256:AW256)</f>
        <v>1019539</v>
      </c>
      <c r="AY256" s="594">
        <f t="shared" si="205"/>
        <v>1019539</v>
      </c>
      <c r="AZ256" s="586">
        <f t="shared" si="223"/>
        <v>1019539</v>
      </c>
      <c r="BA256" s="587">
        <f t="shared" si="224"/>
        <v>2039078</v>
      </c>
      <c r="BB256" s="593">
        <f>SUM(AZ256:BA256)</f>
        <v>3058617</v>
      </c>
      <c r="BC256" s="595">
        <f t="shared" si="206"/>
        <v>3058617</v>
      </c>
      <c r="BD256" s="596">
        <f t="shared" si="225"/>
        <v>0</v>
      </c>
      <c r="BE256" s="597">
        <f t="shared" si="226"/>
        <v>1019539</v>
      </c>
      <c r="BF256" s="598">
        <f t="shared" si="207"/>
        <v>1019539</v>
      </c>
      <c r="BG256" s="586">
        <f t="shared" si="227"/>
        <v>0</v>
      </c>
      <c r="BH256" s="599"/>
      <c r="BI256" s="600">
        <f t="shared" si="208"/>
        <v>0</v>
      </c>
      <c r="BJ256" s="601">
        <f t="shared" si="228"/>
        <v>0</v>
      </c>
      <c r="BK256" s="587">
        <f t="shared" si="229"/>
        <v>0</v>
      </c>
      <c r="BL256" s="602"/>
      <c r="BM256" s="590">
        <f t="shared" si="231"/>
        <v>0</v>
      </c>
      <c r="BN256" s="603"/>
      <c r="BO256" s="598">
        <f t="shared" si="209"/>
        <v>0</v>
      </c>
      <c r="BP256" s="590">
        <f t="shared" si="232"/>
        <v>0</v>
      </c>
      <c r="BQ256" s="591">
        <f t="shared" si="233"/>
        <v>0</v>
      </c>
      <c r="BR256" s="592">
        <f t="shared" si="210"/>
        <v>0</v>
      </c>
      <c r="BS256" s="604">
        <f t="shared" si="211"/>
        <v>6117234</v>
      </c>
    </row>
    <row r="257" spans="1:71" ht="24" x14ac:dyDescent="0.25">
      <c r="A257" s="1045"/>
      <c r="B257" s="339">
        <v>224</v>
      </c>
      <c r="C257" s="228" t="s">
        <v>497</v>
      </c>
      <c r="D257" s="213" t="s">
        <v>212</v>
      </c>
      <c r="E257" s="213" t="s">
        <v>167</v>
      </c>
      <c r="F257" s="217" t="s">
        <v>38</v>
      </c>
      <c r="G257" s="340"/>
      <c r="H257" s="341"/>
      <c r="I257" s="342">
        <v>1</v>
      </c>
      <c r="J257" s="343">
        <f t="shared" si="212"/>
        <v>1</v>
      </c>
      <c r="K257" s="344"/>
      <c r="L257" s="342"/>
      <c r="M257" s="345">
        <f t="shared" si="196"/>
        <v>0</v>
      </c>
      <c r="N257" s="346"/>
      <c r="O257" s="347"/>
      <c r="P257" s="347"/>
      <c r="Q257" s="348">
        <f t="shared" si="197"/>
        <v>0</v>
      </c>
      <c r="R257" s="346">
        <v>1</v>
      </c>
      <c r="S257" s="347"/>
      <c r="T257" s="349">
        <f>SUM(R257:S257)</f>
        <v>1</v>
      </c>
      <c r="U257" s="350">
        <f t="shared" si="198"/>
        <v>1</v>
      </c>
      <c r="V257" s="351"/>
      <c r="W257" s="352"/>
      <c r="X257" s="353">
        <f t="shared" si="199"/>
        <v>0</v>
      </c>
      <c r="Y257" s="346"/>
      <c r="Z257" s="354"/>
      <c r="AA257" s="355">
        <f t="shared" si="200"/>
        <v>0</v>
      </c>
      <c r="AB257" s="340"/>
      <c r="AC257" s="341"/>
      <c r="AD257" s="356"/>
      <c r="AE257" s="344"/>
      <c r="AF257" s="356"/>
      <c r="AG257" s="353">
        <f t="shared" si="201"/>
        <v>0</v>
      </c>
      <c r="AH257" s="344"/>
      <c r="AI257" s="357"/>
      <c r="AJ257" s="345">
        <f t="shared" si="202"/>
        <v>0</v>
      </c>
      <c r="AK257" s="585">
        <f t="shared" si="203"/>
        <v>2</v>
      </c>
      <c r="AL257" s="360">
        <v>749700</v>
      </c>
      <c r="AM257" s="361">
        <f t="shared" si="195"/>
        <v>1499400</v>
      </c>
      <c r="AN257" s="1009"/>
      <c r="AO257" s="586">
        <f t="shared" si="216"/>
        <v>0</v>
      </c>
      <c r="AP257" s="587">
        <f t="shared" si="217"/>
        <v>0</v>
      </c>
      <c r="AQ257" s="588">
        <f t="shared" si="218"/>
        <v>749700</v>
      </c>
      <c r="AR257" s="589">
        <f t="shared" si="213"/>
        <v>749700</v>
      </c>
      <c r="AS257" s="590">
        <f t="shared" si="219"/>
        <v>0</v>
      </c>
      <c r="AT257" s="591">
        <f t="shared" si="220"/>
        <v>0</v>
      </c>
      <c r="AU257" s="592">
        <f t="shared" si="204"/>
        <v>0</v>
      </c>
      <c r="AV257" s="586">
        <f t="shared" si="221"/>
        <v>0</v>
      </c>
      <c r="AW257" s="587">
        <f t="shared" si="222"/>
        <v>0</v>
      </c>
      <c r="AX257" s="593"/>
      <c r="AY257" s="594">
        <f t="shared" si="205"/>
        <v>0</v>
      </c>
      <c r="AZ257" s="586">
        <f t="shared" si="223"/>
        <v>749700</v>
      </c>
      <c r="BA257" s="587">
        <f t="shared" si="224"/>
        <v>0</v>
      </c>
      <c r="BB257" s="593">
        <f>SUM(AZ257:BA257)</f>
        <v>749700</v>
      </c>
      <c r="BC257" s="595">
        <f t="shared" si="206"/>
        <v>749700</v>
      </c>
      <c r="BD257" s="596">
        <f t="shared" si="225"/>
        <v>0</v>
      </c>
      <c r="BE257" s="597">
        <f t="shared" si="226"/>
        <v>0</v>
      </c>
      <c r="BF257" s="598">
        <f t="shared" si="207"/>
        <v>0</v>
      </c>
      <c r="BG257" s="586">
        <f t="shared" si="227"/>
        <v>0</v>
      </c>
      <c r="BH257" s="599"/>
      <c r="BI257" s="600">
        <f t="shared" si="208"/>
        <v>0</v>
      </c>
      <c r="BJ257" s="601">
        <f t="shared" si="228"/>
        <v>0</v>
      </c>
      <c r="BK257" s="587">
        <f t="shared" si="229"/>
        <v>0</v>
      </c>
      <c r="BL257" s="602"/>
      <c r="BM257" s="590">
        <f t="shared" si="231"/>
        <v>0</v>
      </c>
      <c r="BN257" s="603"/>
      <c r="BO257" s="598">
        <f t="shared" si="209"/>
        <v>0</v>
      </c>
      <c r="BP257" s="590">
        <f t="shared" si="232"/>
        <v>0</v>
      </c>
      <c r="BQ257" s="591">
        <f t="shared" si="233"/>
        <v>0</v>
      </c>
      <c r="BR257" s="592">
        <f t="shared" si="210"/>
        <v>0</v>
      </c>
      <c r="BS257" s="604">
        <f t="shared" si="211"/>
        <v>1499400</v>
      </c>
    </row>
    <row r="258" spans="1:71" x14ac:dyDescent="0.25">
      <c r="A258" s="1045"/>
      <c r="B258" s="363">
        <v>225</v>
      </c>
      <c r="C258" s="228" t="s">
        <v>498</v>
      </c>
      <c r="D258" s="213" t="s">
        <v>499</v>
      </c>
      <c r="E258" s="213" t="s">
        <v>81</v>
      </c>
      <c r="F258" s="217" t="s">
        <v>38</v>
      </c>
      <c r="G258" s="340"/>
      <c r="H258" s="341"/>
      <c r="I258" s="342"/>
      <c r="J258" s="343">
        <f t="shared" si="212"/>
        <v>0</v>
      </c>
      <c r="K258" s="344"/>
      <c r="L258" s="342"/>
      <c r="M258" s="345">
        <f t="shared" si="196"/>
        <v>0</v>
      </c>
      <c r="N258" s="346"/>
      <c r="O258" s="347"/>
      <c r="P258" s="347"/>
      <c r="Q258" s="348">
        <f t="shared" si="197"/>
        <v>0</v>
      </c>
      <c r="R258" s="346"/>
      <c r="S258" s="347"/>
      <c r="T258" s="349"/>
      <c r="U258" s="350">
        <f t="shared" si="198"/>
        <v>0</v>
      </c>
      <c r="V258" s="351"/>
      <c r="W258" s="352"/>
      <c r="X258" s="353">
        <f t="shared" si="199"/>
        <v>0</v>
      </c>
      <c r="Y258" s="346"/>
      <c r="Z258" s="354"/>
      <c r="AA258" s="355">
        <f t="shared" si="200"/>
        <v>0</v>
      </c>
      <c r="AB258" s="340"/>
      <c r="AC258" s="341"/>
      <c r="AD258" s="356"/>
      <c r="AE258" s="344"/>
      <c r="AF258" s="356"/>
      <c r="AG258" s="353">
        <f t="shared" si="201"/>
        <v>0</v>
      </c>
      <c r="AH258" s="344"/>
      <c r="AI258" s="357">
        <v>1</v>
      </c>
      <c r="AJ258" s="345">
        <f t="shared" si="202"/>
        <v>1</v>
      </c>
      <c r="AK258" s="585">
        <f t="shared" si="203"/>
        <v>1</v>
      </c>
      <c r="AL258" s="362">
        <v>296786</v>
      </c>
      <c r="AM258" s="361">
        <f t="shared" si="195"/>
        <v>296786</v>
      </c>
      <c r="AN258" s="1009"/>
      <c r="AO258" s="586">
        <f t="shared" si="216"/>
        <v>0</v>
      </c>
      <c r="AP258" s="587">
        <f t="shared" si="217"/>
        <v>0</v>
      </c>
      <c r="AQ258" s="588">
        <f t="shared" si="218"/>
        <v>0</v>
      </c>
      <c r="AR258" s="589">
        <f t="shared" si="213"/>
        <v>0</v>
      </c>
      <c r="AS258" s="590">
        <f t="shared" si="219"/>
        <v>0</v>
      </c>
      <c r="AT258" s="591">
        <f t="shared" si="220"/>
        <v>0</v>
      </c>
      <c r="AU258" s="592">
        <f t="shared" si="204"/>
        <v>0</v>
      </c>
      <c r="AV258" s="586">
        <f t="shared" si="221"/>
        <v>0</v>
      </c>
      <c r="AW258" s="587">
        <f t="shared" si="222"/>
        <v>0</v>
      </c>
      <c r="AX258" s="593"/>
      <c r="AY258" s="594">
        <f t="shared" si="205"/>
        <v>0</v>
      </c>
      <c r="AZ258" s="586">
        <f t="shared" si="223"/>
        <v>0</v>
      </c>
      <c r="BA258" s="587">
        <f t="shared" si="224"/>
        <v>0</v>
      </c>
      <c r="BB258" s="593"/>
      <c r="BC258" s="595">
        <f t="shared" si="206"/>
        <v>0</v>
      </c>
      <c r="BD258" s="596">
        <f t="shared" si="225"/>
        <v>0</v>
      </c>
      <c r="BE258" s="597">
        <f t="shared" si="226"/>
        <v>0</v>
      </c>
      <c r="BF258" s="598">
        <f t="shared" si="207"/>
        <v>0</v>
      </c>
      <c r="BG258" s="586">
        <f t="shared" si="227"/>
        <v>0</v>
      </c>
      <c r="BH258" s="599"/>
      <c r="BI258" s="600">
        <f t="shared" si="208"/>
        <v>0</v>
      </c>
      <c r="BJ258" s="601">
        <f t="shared" si="228"/>
        <v>0</v>
      </c>
      <c r="BK258" s="587">
        <f t="shared" si="229"/>
        <v>0</v>
      </c>
      <c r="BL258" s="602"/>
      <c r="BM258" s="590">
        <f t="shared" si="231"/>
        <v>0</v>
      </c>
      <c r="BN258" s="603"/>
      <c r="BO258" s="598">
        <f t="shared" si="209"/>
        <v>0</v>
      </c>
      <c r="BP258" s="590">
        <f t="shared" si="232"/>
        <v>0</v>
      </c>
      <c r="BQ258" s="591">
        <f t="shared" si="233"/>
        <v>296786</v>
      </c>
      <c r="BR258" s="592">
        <f t="shared" si="210"/>
        <v>296786</v>
      </c>
      <c r="BS258" s="604">
        <f t="shared" si="211"/>
        <v>296786</v>
      </c>
    </row>
    <row r="259" spans="1:71" ht="24" x14ac:dyDescent="0.25">
      <c r="A259" s="1045"/>
      <c r="B259" s="339">
        <v>226</v>
      </c>
      <c r="C259" s="228" t="s">
        <v>500</v>
      </c>
      <c r="D259" s="213" t="s">
        <v>501</v>
      </c>
      <c r="E259" s="213" t="s">
        <v>29</v>
      </c>
      <c r="F259" s="217" t="s">
        <v>30</v>
      </c>
      <c r="G259" s="340"/>
      <c r="H259" s="341"/>
      <c r="I259" s="342">
        <v>1</v>
      </c>
      <c r="J259" s="343">
        <f t="shared" si="212"/>
        <v>1</v>
      </c>
      <c r="K259" s="344"/>
      <c r="L259" s="342">
        <v>2</v>
      </c>
      <c r="M259" s="345">
        <f t="shared" si="196"/>
        <v>2</v>
      </c>
      <c r="N259" s="346"/>
      <c r="O259" s="347">
        <v>1</v>
      </c>
      <c r="P259" s="347">
        <f>SUM(N259:O259)</f>
        <v>1</v>
      </c>
      <c r="Q259" s="348">
        <f t="shared" si="197"/>
        <v>1</v>
      </c>
      <c r="R259" s="346"/>
      <c r="S259" s="347">
        <v>1</v>
      </c>
      <c r="T259" s="349">
        <f>SUM(R259:S259)</f>
        <v>1</v>
      </c>
      <c r="U259" s="350">
        <f t="shared" si="198"/>
        <v>1</v>
      </c>
      <c r="V259" s="351"/>
      <c r="W259" s="352"/>
      <c r="X259" s="353">
        <f t="shared" si="199"/>
        <v>0</v>
      </c>
      <c r="Y259" s="346"/>
      <c r="Z259" s="354"/>
      <c r="AA259" s="355">
        <f t="shared" si="200"/>
        <v>0</v>
      </c>
      <c r="AB259" s="340"/>
      <c r="AC259" s="341"/>
      <c r="AD259" s="356"/>
      <c r="AE259" s="344"/>
      <c r="AF259" s="356"/>
      <c r="AG259" s="353">
        <f t="shared" si="201"/>
        <v>0</v>
      </c>
      <c r="AH259" s="344"/>
      <c r="AI259" s="357">
        <v>5</v>
      </c>
      <c r="AJ259" s="345">
        <f t="shared" si="202"/>
        <v>5</v>
      </c>
      <c r="AK259" s="585">
        <f t="shared" si="203"/>
        <v>10</v>
      </c>
      <c r="AL259" s="360">
        <v>637840</v>
      </c>
      <c r="AM259" s="361">
        <f t="shared" si="195"/>
        <v>6378400</v>
      </c>
      <c r="AN259" s="1009"/>
      <c r="AO259" s="586">
        <f t="shared" si="216"/>
        <v>0</v>
      </c>
      <c r="AP259" s="587">
        <f t="shared" si="217"/>
        <v>0</v>
      </c>
      <c r="AQ259" s="588">
        <f t="shared" si="218"/>
        <v>637840</v>
      </c>
      <c r="AR259" s="589">
        <f t="shared" si="213"/>
        <v>637840</v>
      </c>
      <c r="AS259" s="590">
        <f t="shared" si="219"/>
        <v>0</v>
      </c>
      <c r="AT259" s="591">
        <f t="shared" si="220"/>
        <v>1275680</v>
      </c>
      <c r="AU259" s="592">
        <f t="shared" si="204"/>
        <v>1275680</v>
      </c>
      <c r="AV259" s="586">
        <f t="shared" si="221"/>
        <v>0</v>
      </c>
      <c r="AW259" s="587">
        <f t="shared" si="222"/>
        <v>637840</v>
      </c>
      <c r="AX259" s="593">
        <f>SUM(AV259:AW259)</f>
        <v>637840</v>
      </c>
      <c r="AY259" s="594">
        <f t="shared" si="205"/>
        <v>637840</v>
      </c>
      <c r="AZ259" s="586">
        <f t="shared" si="223"/>
        <v>0</v>
      </c>
      <c r="BA259" s="587">
        <f t="shared" si="224"/>
        <v>637840</v>
      </c>
      <c r="BB259" s="593">
        <f>SUM(AZ259:BA259)</f>
        <v>637840</v>
      </c>
      <c r="BC259" s="595">
        <f t="shared" si="206"/>
        <v>637840</v>
      </c>
      <c r="BD259" s="596">
        <f t="shared" si="225"/>
        <v>0</v>
      </c>
      <c r="BE259" s="597">
        <f t="shared" si="226"/>
        <v>0</v>
      </c>
      <c r="BF259" s="598">
        <f t="shared" si="207"/>
        <v>0</v>
      </c>
      <c r="BG259" s="586">
        <f t="shared" si="227"/>
        <v>0</v>
      </c>
      <c r="BH259" s="599"/>
      <c r="BI259" s="600">
        <f t="shared" si="208"/>
        <v>0</v>
      </c>
      <c r="BJ259" s="601">
        <f t="shared" si="228"/>
        <v>0</v>
      </c>
      <c r="BK259" s="587">
        <f t="shared" si="229"/>
        <v>0</v>
      </c>
      <c r="BL259" s="602"/>
      <c r="BM259" s="590">
        <f t="shared" si="231"/>
        <v>0</v>
      </c>
      <c r="BN259" s="603"/>
      <c r="BO259" s="598">
        <f t="shared" si="209"/>
        <v>0</v>
      </c>
      <c r="BP259" s="590">
        <f t="shared" si="232"/>
        <v>0</v>
      </c>
      <c r="BQ259" s="591">
        <f t="shared" si="233"/>
        <v>3189200</v>
      </c>
      <c r="BR259" s="592">
        <f t="shared" si="210"/>
        <v>3189200</v>
      </c>
      <c r="BS259" s="604">
        <f t="shared" si="211"/>
        <v>6378400</v>
      </c>
    </row>
    <row r="260" spans="1:71" x14ac:dyDescent="0.25">
      <c r="A260" s="1045"/>
      <c r="B260" s="339">
        <v>227</v>
      </c>
      <c r="C260" s="228" t="s">
        <v>502</v>
      </c>
      <c r="D260" s="213" t="s">
        <v>503</v>
      </c>
      <c r="E260" s="213" t="s">
        <v>113</v>
      </c>
      <c r="F260" s="217" t="s">
        <v>38</v>
      </c>
      <c r="G260" s="340"/>
      <c r="H260" s="341"/>
      <c r="I260" s="342">
        <v>1</v>
      </c>
      <c r="J260" s="343">
        <f t="shared" si="212"/>
        <v>1</v>
      </c>
      <c r="K260" s="344"/>
      <c r="L260" s="342"/>
      <c r="M260" s="345">
        <f t="shared" si="196"/>
        <v>0</v>
      </c>
      <c r="N260" s="346"/>
      <c r="O260" s="347"/>
      <c r="P260" s="347"/>
      <c r="Q260" s="348">
        <f t="shared" si="197"/>
        <v>0</v>
      </c>
      <c r="R260" s="346"/>
      <c r="S260" s="347"/>
      <c r="T260" s="349"/>
      <c r="U260" s="350">
        <f t="shared" si="198"/>
        <v>0</v>
      </c>
      <c r="V260" s="351"/>
      <c r="W260" s="352"/>
      <c r="X260" s="353">
        <f t="shared" si="199"/>
        <v>0</v>
      </c>
      <c r="Y260" s="346"/>
      <c r="Z260" s="354"/>
      <c r="AA260" s="355">
        <f t="shared" si="200"/>
        <v>0</v>
      </c>
      <c r="AB260" s="340"/>
      <c r="AC260" s="341"/>
      <c r="AD260" s="356"/>
      <c r="AE260" s="344"/>
      <c r="AF260" s="356"/>
      <c r="AG260" s="353">
        <f t="shared" si="201"/>
        <v>0</v>
      </c>
      <c r="AH260" s="344"/>
      <c r="AI260" s="357"/>
      <c r="AJ260" s="345">
        <f t="shared" si="202"/>
        <v>0</v>
      </c>
      <c r="AK260" s="585">
        <f t="shared" si="203"/>
        <v>1</v>
      </c>
      <c r="AL260" s="360">
        <v>1606500</v>
      </c>
      <c r="AM260" s="361">
        <f t="shared" si="195"/>
        <v>1606500</v>
      </c>
      <c r="AN260" s="1009"/>
      <c r="AO260" s="586">
        <f t="shared" si="216"/>
        <v>0</v>
      </c>
      <c r="AP260" s="587">
        <f t="shared" si="217"/>
        <v>0</v>
      </c>
      <c r="AQ260" s="588">
        <f t="shared" si="218"/>
        <v>1606500</v>
      </c>
      <c r="AR260" s="589">
        <f t="shared" si="213"/>
        <v>1606500</v>
      </c>
      <c r="AS260" s="590">
        <f t="shared" si="219"/>
        <v>0</v>
      </c>
      <c r="AT260" s="591">
        <f t="shared" si="220"/>
        <v>0</v>
      </c>
      <c r="AU260" s="592">
        <f t="shared" si="204"/>
        <v>0</v>
      </c>
      <c r="AV260" s="586">
        <f t="shared" si="221"/>
        <v>0</v>
      </c>
      <c r="AW260" s="587">
        <f t="shared" si="222"/>
        <v>0</v>
      </c>
      <c r="AX260" s="593"/>
      <c r="AY260" s="594">
        <f t="shared" si="205"/>
        <v>0</v>
      </c>
      <c r="AZ260" s="586">
        <f t="shared" si="223"/>
        <v>0</v>
      </c>
      <c r="BA260" s="587">
        <f t="shared" si="224"/>
        <v>0</v>
      </c>
      <c r="BB260" s="593"/>
      <c r="BC260" s="595">
        <f t="shared" si="206"/>
        <v>0</v>
      </c>
      <c r="BD260" s="596">
        <f t="shared" si="225"/>
        <v>0</v>
      </c>
      <c r="BE260" s="597">
        <f t="shared" si="226"/>
        <v>0</v>
      </c>
      <c r="BF260" s="598">
        <f t="shared" si="207"/>
        <v>0</v>
      </c>
      <c r="BG260" s="586">
        <f t="shared" si="227"/>
        <v>0</v>
      </c>
      <c r="BH260" s="599"/>
      <c r="BI260" s="600">
        <f t="shared" si="208"/>
        <v>0</v>
      </c>
      <c r="BJ260" s="601">
        <f t="shared" si="228"/>
        <v>0</v>
      </c>
      <c r="BK260" s="587">
        <f t="shared" si="229"/>
        <v>0</v>
      </c>
      <c r="BL260" s="602"/>
      <c r="BM260" s="590">
        <f t="shared" si="231"/>
        <v>0</v>
      </c>
      <c r="BN260" s="603"/>
      <c r="BO260" s="598">
        <f t="shared" si="209"/>
        <v>0</v>
      </c>
      <c r="BP260" s="590">
        <f t="shared" si="232"/>
        <v>0</v>
      </c>
      <c r="BQ260" s="591">
        <f t="shared" si="233"/>
        <v>0</v>
      </c>
      <c r="BR260" s="592">
        <f t="shared" si="210"/>
        <v>0</v>
      </c>
      <c r="BS260" s="604">
        <f t="shared" si="211"/>
        <v>1606500</v>
      </c>
    </row>
    <row r="261" spans="1:71" x14ac:dyDescent="0.25">
      <c r="A261" s="1045"/>
      <c r="B261" s="363">
        <v>228</v>
      </c>
      <c r="C261" s="228" t="s">
        <v>504</v>
      </c>
      <c r="D261" s="213" t="s">
        <v>505</v>
      </c>
      <c r="E261" s="213" t="s">
        <v>167</v>
      </c>
      <c r="F261" s="217" t="s">
        <v>38</v>
      </c>
      <c r="G261" s="340"/>
      <c r="H261" s="341"/>
      <c r="I261" s="342">
        <v>1</v>
      </c>
      <c r="J261" s="343">
        <f t="shared" si="212"/>
        <v>1</v>
      </c>
      <c r="K261" s="344"/>
      <c r="L261" s="342"/>
      <c r="M261" s="345">
        <f t="shared" si="196"/>
        <v>0</v>
      </c>
      <c r="N261" s="346"/>
      <c r="O261" s="347"/>
      <c r="P261" s="347"/>
      <c r="Q261" s="348">
        <f t="shared" si="197"/>
        <v>0</v>
      </c>
      <c r="R261" s="346"/>
      <c r="S261" s="347"/>
      <c r="T261" s="349"/>
      <c r="U261" s="350">
        <f t="shared" si="198"/>
        <v>0</v>
      </c>
      <c r="V261" s="351"/>
      <c r="W261" s="352"/>
      <c r="X261" s="353">
        <f t="shared" si="199"/>
        <v>0</v>
      </c>
      <c r="Y261" s="346"/>
      <c r="Z261" s="354"/>
      <c r="AA261" s="355">
        <f t="shared" si="200"/>
        <v>0</v>
      </c>
      <c r="AB261" s="340"/>
      <c r="AC261" s="341"/>
      <c r="AD261" s="356"/>
      <c r="AE261" s="344"/>
      <c r="AF261" s="356"/>
      <c r="AG261" s="353">
        <f t="shared" si="201"/>
        <v>0</v>
      </c>
      <c r="AH261" s="344"/>
      <c r="AI261" s="357"/>
      <c r="AJ261" s="345">
        <f t="shared" si="202"/>
        <v>0</v>
      </c>
      <c r="AK261" s="585">
        <f t="shared" si="203"/>
        <v>1</v>
      </c>
      <c r="AL261" s="362">
        <v>676623</v>
      </c>
      <c r="AM261" s="361">
        <f t="shared" si="195"/>
        <v>676623</v>
      </c>
      <c r="AN261" s="1009"/>
      <c r="AO261" s="586">
        <f t="shared" si="216"/>
        <v>0</v>
      </c>
      <c r="AP261" s="587">
        <f t="shared" si="217"/>
        <v>0</v>
      </c>
      <c r="AQ261" s="588">
        <f t="shared" si="218"/>
        <v>676623</v>
      </c>
      <c r="AR261" s="589">
        <f t="shared" si="213"/>
        <v>676623</v>
      </c>
      <c r="AS261" s="590">
        <f t="shared" si="219"/>
        <v>0</v>
      </c>
      <c r="AT261" s="591">
        <f t="shared" si="220"/>
        <v>0</v>
      </c>
      <c r="AU261" s="592">
        <f t="shared" si="204"/>
        <v>0</v>
      </c>
      <c r="AV261" s="586">
        <f t="shared" si="221"/>
        <v>0</v>
      </c>
      <c r="AW261" s="587">
        <f t="shared" si="222"/>
        <v>0</v>
      </c>
      <c r="AX261" s="593"/>
      <c r="AY261" s="594">
        <f t="shared" si="205"/>
        <v>0</v>
      </c>
      <c r="AZ261" s="586">
        <f t="shared" si="223"/>
        <v>0</v>
      </c>
      <c r="BA261" s="587">
        <f t="shared" si="224"/>
        <v>0</v>
      </c>
      <c r="BB261" s="593"/>
      <c r="BC261" s="595">
        <f t="shared" si="206"/>
        <v>0</v>
      </c>
      <c r="BD261" s="596">
        <f t="shared" si="225"/>
        <v>0</v>
      </c>
      <c r="BE261" s="597">
        <f t="shared" si="226"/>
        <v>0</v>
      </c>
      <c r="BF261" s="598">
        <f t="shared" si="207"/>
        <v>0</v>
      </c>
      <c r="BG261" s="586">
        <f t="shared" si="227"/>
        <v>0</v>
      </c>
      <c r="BH261" s="599"/>
      <c r="BI261" s="600">
        <f t="shared" si="208"/>
        <v>0</v>
      </c>
      <c r="BJ261" s="601">
        <f t="shared" si="228"/>
        <v>0</v>
      </c>
      <c r="BK261" s="587">
        <f t="shared" si="229"/>
        <v>0</v>
      </c>
      <c r="BL261" s="602"/>
      <c r="BM261" s="590">
        <f t="shared" si="231"/>
        <v>0</v>
      </c>
      <c r="BN261" s="603"/>
      <c r="BO261" s="598">
        <f t="shared" si="209"/>
        <v>0</v>
      </c>
      <c r="BP261" s="590">
        <f t="shared" si="232"/>
        <v>0</v>
      </c>
      <c r="BQ261" s="591">
        <f t="shared" si="233"/>
        <v>0</v>
      </c>
      <c r="BR261" s="592">
        <f t="shared" si="210"/>
        <v>0</v>
      </c>
      <c r="BS261" s="604">
        <f t="shared" si="211"/>
        <v>676623</v>
      </c>
    </row>
    <row r="262" spans="1:71" ht="24" x14ac:dyDescent="0.25">
      <c r="A262" s="1045"/>
      <c r="B262" s="339">
        <v>229</v>
      </c>
      <c r="C262" s="228" t="s">
        <v>506</v>
      </c>
      <c r="D262" s="213" t="s">
        <v>507</v>
      </c>
      <c r="E262" s="213" t="s">
        <v>29</v>
      </c>
      <c r="F262" s="217" t="s">
        <v>30</v>
      </c>
      <c r="G262" s="340"/>
      <c r="H262" s="341"/>
      <c r="I262" s="342">
        <v>1</v>
      </c>
      <c r="J262" s="343">
        <f t="shared" si="212"/>
        <v>1</v>
      </c>
      <c r="K262" s="344"/>
      <c r="L262" s="342"/>
      <c r="M262" s="345">
        <f t="shared" si="196"/>
        <v>0</v>
      </c>
      <c r="N262" s="346"/>
      <c r="O262" s="347">
        <v>1</v>
      </c>
      <c r="P262" s="347">
        <f t="shared" ref="P262:P273" si="237">SUM(N262:O262)</f>
        <v>1</v>
      </c>
      <c r="Q262" s="348">
        <f t="shared" si="197"/>
        <v>1</v>
      </c>
      <c r="R262" s="346"/>
      <c r="S262" s="347"/>
      <c r="T262" s="349"/>
      <c r="U262" s="350">
        <f t="shared" si="198"/>
        <v>0</v>
      </c>
      <c r="V262" s="351"/>
      <c r="W262" s="352"/>
      <c r="X262" s="353">
        <f t="shared" si="199"/>
        <v>0</v>
      </c>
      <c r="Y262" s="346"/>
      <c r="Z262" s="354"/>
      <c r="AA262" s="355">
        <f t="shared" si="200"/>
        <v>0</v>
      </c>
      <c r="AB262" s="340"/>
      <c r="AC262" s="341"/>
      <c r="AD262" s="356"/>
      <c r="AE262" s="344"/>
      <c r="AF262" s="356"/>
      <c r="AG262" s="353">
        <f t="shared" si="201"/>
        <v>0</v>
      </c>
      <c r="AH262" s="344"/>
      <c r="AI262" s="357"/>
      <c r="AJ262" s="345">
        <f t="shared" si="202"/>
        <v>0</v>
      </c>
      <c r="AK262" s="585">
        <f t="shared" si="203"/>
        <v>2</v>
      </c>
      <c r="AL262" s="360">
        <v>2482773</v>
      </c>
      <c r="AM262" s="361">
        <f t="shared" si="195"/>
        <v>4965546</v>
      </c>
      <c r="AN262" s="1009"/>
      <c r="AO262" s="586">
        <f t="shared" si="216"/>
        <v>0</v>
      </c>
      <c r="AP262" s="587">
        <f t="shared" si="217"/>
        <v>0</v>
      </c>
      <c r="AQ262" s="588">
        <f t="shared" si="218"/>
        <v>2482773</v>
      </c>
      <c r="AR262" s="589">
        <f t="shared" si="213"/>
        <v>2482773</v>
      </c>
      <c r="AS262" s="590">
        <f t="shared" si="219"/>
        <v>0</v>
      </c>
      <c r="AT262" s="591">
        <f t="shared" si="220"/>
        <v>0</v>
      </c>
      <c r="AU262" s="592">
        <f t="shared" si="204"/>
        <v>0</v>
      </c>
      <c r="AV262" s="586">
        <f t="shared" si="221"/>
        <v>0</v>
      </c>
      <c r="AW262" s="587">
        <f t="shared" si="222"/>
        <v>2482773</v>
      </c>
      <c r="AX262" s="593">
        <f t="shared" ref="AX262:AX273" si="238">SUM(AV262:AW262)</f>
        <v>2482773</v>
      </c>
      <c r="AY262" s="594">
        <f t="shared" si="205"/>
        <v>2482773</v>
      </c>
      <c r="AZ262" s="586">
        <f t="shared" si="223"/>
        <v>0</v>
      </c>
      <c r="BA262" s="587">
        <f t="shared" si="224"/>
        <v>0</v>
      </c>
      <c r="BB262" s="593"/>
      <c r="BC262" s="595">
        <f t="shared" si="206"/>
        <v>0</v>
      </c>
      <c r="BD262" s="596">
        <f t="shared" si="225"/>
        <v>0</v>
      </c>
      <c r="BE262" s="597">
        <f t="shared" si="226"/>
        <v>0</v>
      </c>
      <c r="BF262" s="598">
        <f t="shared" si="207"/>
        <v>0</v>
      </c>
      <c r="BG262" s="586">
        <f t="shared" si="227"/>
        <v>0</v>
      </c>
      <c r="BH262" s="599"/>
      <c r="BI262" s="600">
        <f t="shared" si="208"/>
        <v>0</v>
      </c>
      <c r="BJ262" s="601">
        <f t="shared" si="228"/>
        <v>0</v>
      </c>
      <c r="BK262" s="587">
        <f t="shared" si="229"/>
        <v>0</v>
      </c>
      <c r="BL262" s="602"/>
      <c r="BM262" s="590">
        <f t="shared" si="231"/>
        <v>0</v>
      </c>
      <c r="BN262" s="603"/>
      <c r="BO262" s="598">
        <f t="shared" si="209"/>
        <v>0</v>
      </c>
      <c r="BP262" s="590">
        <f t="shared" si="232"/>
        <v>0</v>
      </c>
      <c r="BQ262" s="591">
        <f t="shared" si="233"/>
        <v>0</v>
      </c>
      <c r="BR262" s="592">
        <f t="shared" si="210"/>
        <v>0</v>
      </c>
      <c r="BS262" s="604">
        <f t="shared" si="211"/>
        <v>4965546</v>
      </c>
    </row>
    <row r="263" spans="1:71" ht="24" x14ac:dyDescent="0.25">
      <c r="A263" s="1045"/>
      <c r="B263" s="339">
        <v>230</v>
      </c>
      <c r="C263" s="228" t="s">
        <v>508</v>
      </c>
      <c r="D263" s="213" t="s">
        <v>509</v>
      </c>
      <c r="E263" s="213" t="s">
        <v>29</v>
      </c>
      <c r="F263" s="217" t="s">
        <v>30</v>
      </c>
      <c r="G263" s="340"/>
      <c r="H263" s="341"/>
      <c r="I263" s="342">
        <v>1</v>
      </c>
      <c r="J263" s="343">
        <f t="shared" si="212"/>
        <v>1</v>
      </c>
      <c r="K263" s="344"/>
      <c r="L263" s="342">
        <v>2</v>
      </c>
      <c r="M263" s="345">
        <f t="shared" si="196"/>
        <v>2</v>
      </c>
      <c r="N263" s="346"/>
      <c r="O263" s="347">
        <v>1</v>
      </c>
      <c r="P263" s="347">
        <f t="shared" si="237"/>
        <v>1</v>
      </c>
      <c r="Q263" s="348">
        <f t="shared" si="197"/>
        <v>1</v>
      </c>
      <c r="R263" s="346"/>
      <c r="S263" s="347">
        <v>2</v>
      </c>
      <c r="T263" s="349">
        <f>SUM(R263:S263)</f>
        <v>2</v>
      </c>
      <c r="U263" s="350">
        <f t="shared" si="198"/>
        <v>2</v>
      </c>
      <c r="V263" s="351"/>
      <c r="W263" s="352"/>
      <c r="X263" s="353">
        <f t="shared" si="199"/>
        <v>0</v>
      </c>
      <c r="Y263" s="346"/>
      <c r="Z263" s="354"/>
      <c r="AA263" s="355">
        <f t="shared" si="200"/>
        <v>0</v>
      </c>
      <c r="AB263" s="340"/>
      <c r="AC263" s="341"/>
      <c r="AD263" s="356"/>
      <c r="AE263" s="344"/>
      <c r="AF263" s="356"/>
      <c r="AG263" s="353">
        <f t="shared" si="201"/>
        <v>0</v>
      </c>
      <c r="AH263" s="344"/>
      <c r="AI263" s="357"/>
      <c r="AJ263" s="345">
        <f t="shared" si="202"/>
        <v>0</v>
      </c>
      <c r="AK263" s="585">
        <f t="shared" si="203"/>
        <v>6</v>
      </c>
      <c r="AL263" s="362">
        <v>3738471</v>
      </c>
      <c r="AM263" s="361">
        <f t="shared" si="195"/>
        <v>22430826</v>
      </c>
      <c r="AN263" s="1009"/>
      <c r="AO263" s="586">
        <f t="shared" si="216"/>
        <v>0</v>
      </c>
      <c r="AP263" s="587">
        <f t="shared" si="217"/>
        <v>0</v>
      </c>
      <c r="AQ263" s="588">
        <f t="shared" si="218"/>
        <v>3738471</v>
      </c>
      <c r="AR263" s="589">
        <f t="shared" si="213"/>
        <v>3738471</v>
      </c>
      <c r="AS263" s="590">
        <f t="shared" si="219"/>
        <v>0</v>
      </c>
      <c r="AT263" s="591">
        <f t="shared" si="220"/>
        <v>7476942</v>
      </c>
      <c r="AU263" s="592">
        <f t="shared" si="204"/>
        <v>7476942</v>
      </c>
      <c r="AV263" s="586">
        <f t="shared" si="221"/>
        <v>0</v>
      </c>
      <c r="AW263" s="587">
        <f t="shared" si="222"/>
        <v>3738471</v>
      </c>
      <c r="AX263" s="593">
        <f t="shared" si="238"/>
        <v>3738471</v>
      </c>
      <c r="AY263" s="594">
        <f t="shared" si="205"/>
        <v>3738471</v>
      </c>
      <c r="AZ263" s="586">
        <f t="shared" si="223"/>
        <v>0</v>
      </c>
      <c r="BA263" s="587">
        <f t="shared" si="224"/>
        <v>7476942</v>
      </c>
      <c r="BB263" s="593">
        <f>SUM(AZ263:BA263)</f>
        <v>7476942</v>
      </c>
      <c r="BC263" s="595">
        <f t="shared" si="206"/>
        <v>7476942</v>
      </c>
      <c r="BD263" s="596">
        <f t="shared" si="225"/>
        <v>0</v>
      </c>
      <c r="BE263" s="597">
        <f t="shared" si="226"/>
        <v>0</v>
      </c>
      <c r="BF263" s="598">
        <f t="shared" si="207"/>
        <v>0</v>
      </c>
      <c r="BG263" s="586">
        <f t="shared" si="227"/>
        <v>0</v>
      </c>
      <c r="BH263" s="599"/>
      <c r="BI263" s="600">
        <f t="shared" si="208"/>
        <v>0</v>
      </c>
      <c r="BJ263" s="601">
        <f t="shared" si="228"/>
        <v>0</v>
      </c>
      <c r="BK263" s="587">
        <f t="shared" si="229"/>
        <v>0</v>
      </c>
      <c r="BL263" s="602"/>
      <c r="BM263" s="590">
        <f t="shared" si="231"/>
        <v>0</v>
      </c>
      <c r="BN263" s="603"/>
      <c r="BO263" s="598">
        <f t="shared" si="209"/>
        <v>0</v>
      </c>
      <c r="BP263" s="590">
        <f t="shared" si="232"/>
        <v>0</v>
      </c>
      <c r="BQ263" s="591">
        <f t="shared" si="233"/>
        <v>0</v>
      </c>
      <c r="BR263" s="592">
        <f t="shared" si="210"/>
        <v>0</v>
      </c>
      <c r="BS263" s="604">
        <f t="shared" si="211"/>
        <v>22430826</v>
      </c>
    </row>
    <row r="264" spans="1:71" ht="24.75" thickBot="1" x14ac:dyDescent="0.3">
      <c r="A264" s="1046"/>
      <c r="B264" s="408">
        <v>231</v>
      </c>
      <c r="C264" s="258" t="s">
        <v>510</v>
      </c>
      <c r="D264" s="259" t="s">
        <v>511</v>
      </c>
      <c r="E264" s="259" t="s">
        <v>167</v>
      </c>
      <c r="F264" s="268" t="s">
        <v>38</v>
      </c>
      <c r="G264" s="396"/>
      <c r="H264" s="397"/>
      <c r="I264" s="398">
        <v>1</v>
      </c>
      <c r="J264" s="399">
        <f t="shared" si="212"/>
        <v>1</v>
      </c>
      <c r="K264" s="400"/>
      <c r="L264" s="398"/>
      <c r="M264" s="401">
        <f t="shared" si="196"/>
        <v>0</v>
      </c>
      <c r="N264" s="375"/>
      <c r="O264" s="376">
        <v>1</v>
      </c>
      <c r="P264" s="376">
        <f t="shared" si="237"/>
        <v>1</v>
      </c>
      <c r="Q264" s="377">
        <f t="shared" si="197"/>
        <v>1</v>
      </c>
      <c r="R264" s="375"/>
      <c r="S264" s="376">
        <v>1</v>
      </c>
      <c r="T264" s="378">
        <f>SUM(R264:S264)</f>
        <v>1</v>
      </c>
      <c r="U264" s="379">
        <f t="shared" si="198"/>
        <v>1</v>
      </c>
      <c r="V264" s="402"/>
      <c r="W264" s="403"/>
      <c r="X264" s="404">
        <f t="shared" si="199"/>
        <v>0</v>
      </c>
      <c r="Y264" s="375"/>
      <c r="Z264" s="380"/>
      <c r="AA264" s="374">
        <f t="shared" si="200"/>
        <v>0</v>
      </c>
      <c r="AB264" s="396"/>
      <c r="AC264" s="397"/>
      <c r="AD264" s="405"/>
      <c r="AE264" s="400"/>
      <c r="AF264" s="405"/>
      <c r="AG264" s="404">
        <f t="shared" si="201"/>
        <v>0</v>
      </c>
      <c r="AH264" s="400"/>
      <c r="AI264" s="406"/>
      <c r="AJ264" s="401">
        <f t="shared" si="202"/>
        <v>0</v>
      </c>
      <c r="AK264" s="605">
        <f t="shared" si="203"/>
        <v>3</v>
      </c>
      <c r="AL264" s="410">
        <v>2249100</v>
      </c>
      <c r="AM264" s="384">
        <f t="shared" si="195"/>
        <v>6747300</v>
      </c>
      <c r="AN264" s="1010"/>
      <c r="AO264" s="606">
        <f t="shared" si="216"/>
        <v>0</v>
      </c>
      <c r="AP264" s="607">
        <f t="shared" si="217"/>
        <v>0</v>
      </c>
      <c r="AQ264" s="608">
        <f t="shared" si="218"/>
        <v>2249100</v>
      </c>
      <c r="AR264" s="609">
        <f t="shared" si="213"/>
        <v>2249100</v>
      </c>
      <c r="AS264" s="610">
        <f t="shared" si="219"/>
        <v>0</v>
      </c>
      <c r="AT264" s="611">
        <f t="shared" si="220"/>
        <v>0</v>
      </c>
      <c r="AU264" s="612">
        <f t="shared" si="204"/>
        <v>0</v>
      </c>
      <c r="AV264" s="606">
        <f t="shared" si="221"/>
        <v>0</v>
      </c>
      <c r="AW264" s="607">
        <f t="shared" si="222"/>
        <v>2249100</v>
      </c>
      <c r="AX264" s="613">
        <f t="shared" si="238"/>
        <v>2249100</v>
      </c>
      <c r="AY264" s="614">
        <f t="shared" si="205"/>
        <v>2249100</v>
      </c>
      <c r="AZ264" s="606">
        <f t="shared" si="223"/>
        <v>0</v>
      </c>
      <c r="BA264" s="607">
        <f t="shared" si="224"/>
        <v>2249100</v>
      </c>
      <c r="BB264" s="613">
        <f>SUM(AZ264:BA264)</f>
        <v>2249100</v>
      </c>
      <c r="BC264" s="615">
        <f t="shared" si="206"/>
        <v>2249100</v>
      </c>
      <c r="BD264" s="616">
        <f t="shared" si="225"/>
        <v>0</v>
      </c>
      <c r="BE264" s="617">
        <f t="shared" si="226"/>
        <v>0</v>
      </c>
      <c r="BF264" s="618">
        <f t="shared" si="207"/>
        <v>0</v>
      </c>
      <c r="BG264" s="606">
        <f t="shared" si="227"/>
        <v>0</v>
      </c>
      <c r="BH264" s="619"/>
      <c r="BI264" s="620">
        <f t="shared" si="208"/>
        <v>0</v>
      </c>
      <c r="BJ264" s="621">
        <f t="shared" si="228"/>
        <v>0</v>
      </c>
      <c r="BK264" s="607">
        <f t="shared" si="229"/>
        <v>0</v>
      </c>
      <c r="BL264" s="622"/>
      <c r="BM264" s="610">
        <f t="shared" si="231"/>
        <v>0</v>
      </c>
      <c r="BN264" s="623"/>
      <c r="BO264" s="618">
        <f t="shared" si="209"/>
        <v>0</v>
      </c>
      <c r="BP264" s="610">
        <f t="shared" si="232"/>
        <v>0</v>
      </c>
      <c r="BQ264" s="611">
        <f t="shared" si="233"/>
        <v>0</v>
      </c>
      <c r="BR264" s="612">
        <f t="shared" si="210"/>
        <v>0</v>
      </c>
      <c r="BS264" s="624">
        <f t="shared" si="211"/>
        <v>6747300</v>
      </c>
    </row>
    <row r="265" spans="1:71" ht="15.75" thickBot="1" x14ac:dyDescent="0.3">
      <c r="A265" s="455"/>
      <c r="B265" s="385"/>
      <c r="C265" s="253"/>
      <c r="D265" s="253"/>
      <c r="E265" s="253"/>
      <c r="F265" s="261"/>
      <c r="G265" s="387"/>
      <c r="H265" s="387"/>
      <c r="I265" s="387"/>
      <c r="J265" s="388"/>
      <c r="K265" s="387"/>
      <c r="L265" s="387"/>
      <c r="M265" s="388"/>
      <c r="N265" s="387"/>
      <c r="O265" s="387"/>
      <c r="P265" s="387"/>
      <c r="Q265" s="388"/>
      <c r="R265" s="387"/>
      <c r="S265" s="387"/>
      <c r="T265" s="387"/>
      <c r="U265" s="388"/>
      <c r="V265" s="387"/>
      <c r="W265" s="387"/>
      <c r="X265" s="388"/>
      <c r="Y265" s="387"/>
      <c r="Z265" s="387"/>
      <c r="AA265" s="388"/>
      <c r="AB265" s="387"/>
      <c r="AC265" s="387"/>
      <c r="AD265" s="387"/>
      <c r="AE265" s="387"/>
      <c r="AF265" s="387"/>
      <c r="AG265" s="388"/>
      <c r="AH265" s="387"/>
      <c r="AI265" s="387"/>
      <c r="AJ265" s="388"/>
      <c r="AK265" s="389"/>
      <c r="AL265" s="939" t="s">
        <v>683</v>
      </c>
      <c r="AM265" s="940"/>
      <c r="AN265" s="941"/>
      <c r="AO265" s="1013">
        <f>SUM(AR234:AR264)</f>
        <v>86809693</v>
      </c>
      <c r="AP265" s="1014"/>
      <c r="AQ265" s="1014"/>
      <c r="AR265" s="1015"/>
      <c r="AS265" s="1013">
        <f>SUM(AU234:AU264)</f>
        <v>11744060</v>
      </c>
      <c r="AT265" s="1014"/>
      <c r="AU265" s="1015"/>
      <c r="AV265" s="1013">
        <f>SUM(AY234:AY264)</f>
        <v>55406993</v>
      </c>
      <c r="AW265" s="1014"/>
      <c r="AX265" s="1014"/>
      <c r="AY265" s="1015"/>
      <c r="AZ265" s="1013">
        <f>SUM(BC234:BC264)</f>
        <v>71555325</v>
      </c>
      <c r="BA265" s="1014"/>
      <c r="BB265" s="1014"/>
      <c r="BC265" s="1015"/>
      <c r="BD265" s="1013">
        <f>SUM(BF234:BF264)</f>
        <v>14887766</v>
      </c>
      <c r="BE265" s="1014"/>
      <c r="BF265" s="1015"/>
      <c r="BG265" s="1013">
        <f>SUM(BI234:BI264)</f>
        <v>2373005</v>
      </c>
      <c r="BH265" s="1014"/>
      <c r="BI265" s="1015"/>
      <c r="BJ265" s="1013">
        <f>SUM(BO234:BO264)</f>
        <v>36504275</v>
      </c>
      <c r="BK265" s="1014"/>
      <c r="BL265" s="1014"/>
      <c r="BM265" s="1014"/>
      <c r="BN265" s="1014"/>
      <c r="BO265" s="1015"/>
      <c r="BP265" s="1013">
        <f>SUM(BR234:BR264)</f>
        <v>26591172</v>
      </c>
      <c r="BQ265" s="1014"/>
      <c r="BR265" s="1015"/>
      <c r="BS265" s="625">
        <f>SUM(BS234:BS264)</f>
        <v>305872289</v>
      </c>
    </row>
    <row r="266" spans="1:71" x14ac:dyDescent="0.25">
      <c r="A266" s="455"/>
      <c r="B266" s="385"/>
      <c r="C266" s="253"/>
      <c r="D266" s="253"/>
      <c r="E266" s="253"/>
      <c r="F266" s="261"/>
      <c r="G266" s="387"/>
      <c r="H266" s="387"/>
      <c r="I266" s="387"/>
      <c r="J266" s="388"/>
      <c r="K266" s="387"/>
      <c r="L266" s="387"/>
      <c r="M266" s="388"/>
      <c r="N266" s="387"/>
      <c r="O266" s="387"/>
      <c r="P266" s="387"/>
      <c r="Q266" s="388"/>
      <c r="R266" s="387"/>
      <c r="S266" s="387"/>
      <c r="T266" s="387"/>
      <c r="U266" s="388"/>
      <c r="V266" s="387"/>
      <c r="W266" s="387"/>
      <c r="X266" s="388"/>
      <c r="Y266" s="387"/>
      <c r="Z266" s="387"/>
      <c r="AA266" s="388"/>
      <c r="AB266" s="387"/>
      <c r="AC266" s="387"/>
      <c r="AD266" s="387"/>
      <c r="AE266" s="387"/>
      <c r="AF266" s="387"/>
      <c r="AG266" s="388"/>
      <c r="AH266" s="387"/>
      <c r="AI266" s="387"/>
      <c r="AJ266" s="388"/>
      <c r="AK266" s="389"/>
      <c r="AL266" s="392"/>
      <c r="AM266" s="392"/>
      <c r="AN266" s="626"/>
      <c r="AO266" s="627"/>
      <c r="AP266" s="627"/>
      <c r="AQ266" s="627"/>
      <c r="AR266" s="628"/>
      <c r="AS266" s="627"/>
      <c r="AT266" s="627"/>
      <c r="AU266" s="628"/>
      <c r="AV266" s="627"/>
      <c r="AW266" s="627"/>
      <c r="AX266" s="629"/>
      <c r="AY266" s="628"/>
      <c r="AZ266" s="627"/>
      <c r="BA266" s="627"/>
      <c r="BB266" s="629"/>
      <c r="BC266" s="628"/>
      <c r="BD266" s="627"/>
      <c r="BE266" s="627"/>
      <c r="BF266" s="628"/>
      <c r="BG266" s="627"/>
      <c r="BH266" s="629"/>
      <c r="BI266" s="628"/>
      <c r="BJ266" s="627"/>
      <c r="BK266" s="627"/>
      <c r="BL266" s="629"/>
      <c r="BM266" s="627"/>
      <c r="BN266" s="629"/>
      <c r="BO266" s="628"/>
      <c r="BP266" s="627"/>
      <c r="BQ266" s="627"/>
      <c r="BR266" s="628"/>
      <c r="BS266" s="630"/>
    </row>
    <row r="267" spans="1:71" ht="15.75" thickBot="1" x14ac:dyDescent="0.3">
      <c r="A267" s="455"/>
      <c r="B267" s="385"/>
      <c r="C267" s="253"/>
      <c r="D267" s="253"/>
      <c r="E267" s="253"/>
      <c r="F267" s="261"/>
      <c r="G267" s="387"/>
      <c r="H267" s="387"/>
      <c r="I267" s="387"/>
      <c r="J267" s="388"/>
      <c r="K267" s="387"/>
      <c r="L267" s="387"/>
      <c r="M267" s="388"/>
      <c r="N267" s="387"/>
      <c r="O267" s="387"/>
      <c r="P267" s="387"/>
      <c r="Q267" s="388"/>
      <c r="R267" s="387"/>
      <c r="S267" s="387"/>
      <c r="T267" s="387"/>
      <c r="U267" s="388"/>
      <c r="V267" s="387"/>
      <c r="W267" s="387"/>
      <c r="X267" s="388"/>
      <c r="Y267" s="387"/>
      <c r="Z267" s="387"/>
      <c r="AA267" s="388"/>
      <c r="AB267" s="387"/>
      <c r="AC267" s="387"/>
      <c r="AD267" s="387"/>
      <c r="AE267" s="387"/>
      <c r="AF267" s="387"/>
      <c r="AG267" s="388"/>
      <c r="AH267" s="387"/>
      <c r="AI267" s="387"/>
      <c r="AJ267" s="388"/>
      <c r="AK267" s="389"/>
      <c r="AL267" s="392"/>
      <c r="AM267" s="392"/>
      <c r="AN267" s="626"/>
      <c r="AO267" s="627"/>
      <c r="AP267" s="627"/>
      <c r="AQ267" s="627"/>
      <c r="AR267" s="628"/>
      <c r="AS267" s="627"/>
      <c r="AT267" s="627"/>
      <c r="AU267" s="628"/>
      <c r="AV267" s="627"/>
      <c r="AW267" s="627"/>
      <c r="AX267" s="629"/>
      <c r="AY267" s="628"/>
      <c r="AZ267" s="627"/>
      <c r="BA267" s="627"/>
      <c r="BB267" s="629"/>
      <c r="BC267" s="628"/>
      <c r="BD267" s="627"/>
      <c r="BE267" s="627"/>
      <c r="BF267" s="628"/>
      <c r="BG267" s="627"/>
      <c r="BH267" s="629"/>
      <c r="BI267" s="628"/>
      <c r="BJ267" s="627"/>
      <c r="BK267" s="627"/>
      <c r="BL267" s="629"/>
      <c r="BM267" s="627"/>
      <c r="BN267" s="629"/>
      <c r="BO267" s="628"/>
      <c r="BP267" s="627"/>
      <c r="BQ267" s="627"/>
      <c r="BR267" s="628"/>
      <c r="BS267" s="630"/>
    </row>
    <row r="268" spans="1:71" ht="12.75" customHeight="1" thickBot="1" x14ac:dyDescent="0.3">
      <c r="A268" s="919" t="s">
        <v>512</v>
      </c>
      <c r="B268" s="920"/>
      <c r="C268" s="920"/>
      <c r="D268" s="920"/>
      <c r="E268" s="920"/>
      <c r="F268" s="920"/>
      <c r="G268" s="933" t="s">
        <v>1</v>
      </c>
      <c r="H268" s="934"/>
      <c r="I268" s="934"/>
      <c r="J268" s="935"/>
      <c r="K268" s="982" t="s">
        <v>2</v>
      </c>
      <c r="L268" s="982"/>
      <c r="M268" s="983"/>
      <c r="N268" s="957" t="s">
        <v>3</v>
      </c>
      <c r="O268" s="958"/>
      <c r="P268" s="959"/>
      <c r="Q268" s="951" t="s">
        <v>4</v>
      </c>
      <c r="R268" s="969" t="s">
        <v>5</v>
      </c>
      <c r="S268" s="970"/>
      <c r="T268" s="971"/>
      <c r="U268" s="951" t="s">
        <v>4</v>
      </c>
      <c r="V268" s="972" t="s">
        <v>6</v>
      </c>
      <c r="W268" s="972"/>
      <c r="X268" s="973"/>
      <c r="Y268" s="976" t="s">
        <v>7</v>
      </c>
      <c r="Z268" s="977"/>
      <c r="AA268" s="951" t="s">
        <v>4</v>
      </c>
      <c r="AB268" s="978" t="s">
        <v>8</v>
      </c>
      <c r="AC268" s="979"/>
      <c r="AD268" s="979"/>
      <c r="AE268" s="979"/>
      <c r="AF268" s="980"/>
      <c r="AG268" s="951" t="s">
        <v>4</v>
      </c>
      <c r="AH268" s="953" t="s">
        <v>9</v>
      </c>
      <c r="AI268" s="953"/>
      <c r="AJ268" s="954"/>
      <c r="AK268" s="948" t="s">
        <v>10</v>
      </c>
      <c r="AO268" s="933" t="s">
        <v>1</v>
      </c>
      <c r="AP268" s="934"/>
      <c r="AQ268" s="934"/>
      <c r="AR268" s="935"/>
      <c r="AS268" s="981" t="s">
        <v>2</v>
      </c>
      <c r="AT268" s="982"/>
      <c r="AU268" s="983"/>
      <c r="AV268" s="957" t="s">
        <v>3</v>
      </c>
      <c r="AW268" s="958"/>
      <c r="AX268" s="959"/>
      <c r="AY268" s="951" t="s">
        <v>4</v>
      </c>
      <c r="AZ268" s="969" t="s">
        <v>5</v>
      </c>
      <c r="BA268" s="970"/>
      <c r="BB268" s="971"/>
      <c r="BC268" s="951" t="s">
        <v>4</v>
      </c>
      <c r="BD268" s="972" t="s">
        <v>6</v>
      </c>
      <c r="BE268" s="972"/>
      <c r="BF268" s="973"/>
      <c r="BG268" s="976" t="s">
        <v>7</v>
      </c>
      <c r="BH268" s="977"/>
      <c r="BI268" s="951" t="s">
        <v>4</v>
      </c>
      <c r="BJ268" s="978" t="s">
        <v>8</v>
      </c>
      <c r="BK268" s="979"/>
      <c r="BL268" s="979"/>
      <c r="BM268" s="979"/>
      <c r="BN268" s="980"/>
      <c r="BO268" s="951" t="s">
        <v>4</v>
      </c>
      <c r="BP268" s="953" t="s">
        <v>9</v>
      </c>
      <c r="BQ268" s="953"/>
      <c r="BR268" s="954"/>
      <c r="BS268" s="948" t="s">
        <v>680</v>
      </c>
    </row>
    <row r="269" spans="1:71" ht="12.75" customHeight="1" thickBot="1" x14ac:dyDescent="0.3">
      <c r="A269" s="922"/>
      <c r="B269" s="923"/>
      <c r="C269" s="923"/>
      <c r="D269" s="923"/>
      <c r="E269" s="923"/>
      <c r="F269" s="923"/>
      <c r="G269" s="936"/>
      <c r="H269" s="937"/>
      <c r="I269" s="937"/>
      <c r="J269" s="938"/>
      <c r="K269" s="985"/>
      <c r="L269" s="985"/>
      <c r="M269" s="986"/>
      <c r="N269" s="966" t="s">
        <v>12</v>
      </c>
      <c r="O269" s="967"/>
      <c r="P269" s="968"/>
      <c r="Q269" s="952"/>
      <c r="R269" s="970" t="s">
        <v>13</v>
      </c>
      <c r="S269" s="970"/>
      <c r="T269" s="970"/>
      <c r="U269" s="952"/>
      <c r="V269" s="974"/>
      <c r="W269" s="974"/>
      <c r="X269" s="975"/>
      <c r="Y269" s="963" t="s">
        <v>14</v>
      </c>
      <c r="Z269" s="964"/>
      <c r="AA269" s="952"/>
      <c r="AB269" s="950" t="s">
        <v>15</v>
      </c>
      <c r="AC269" s="950"/>
      <c r="AD269" s="965"/>
      <c r="AE269" s="950" t="s">
        <v>16</v>
      </c>
      <c r="AF269" s="965"/>
      <c r="AG269" s="952"/>
      <c r="AH269" s="955"/>
      <c r="AI269" s="955"/>
      <c r="AJ269" s="956"/>
      <c r="AK269" s="949"/>
      <c r="AO269" s="936"/>
      <c r="AP269" s="937"/>
      <c r="AQ269" s="937"/>
      <c r="AR269" s="938"/>
      <c r="AS269" s="984"/>
      <c r="AT269" s="985"/>
      <c r="AU269" s="986"/>
      <c r="AV269" s="966" t="s">
        <v>12</v>
      </c>
      <c r="AW269" s="967"/>
      <c r="AX269" s="968"/>
      <c r="AY269" s="952"/>
      <c r="AZ269" s="969" t="s">
        <v>13</v>
      </c>
      <c r="BA269" s="970"/>
      <c r="BB269" s="970"/>
      <c r="BC269" s="952"/>
      <c r="BD269" s="974"/>
      <c r="BE269" s="974"/>
      <c r="BF269" s="975"/>
      <c r="BG269" s="963" t="s">
        <v>14</v>
      </c>
      <c r="BH269" s="964"/>
      <c r="BI269" s="952"/>
      <c r="BJ269" s="950" t="s">
        <v>15</v>
      </c>
      <c r="BK269" s="950"/>
      <c r="BL269" s="965"/>
      <c r="BM269" s="950" t="s">
        <v>16</v>
      </c>
      <c r="BN269" s="950"/>
      <c r="BO269" s="952"/>
      <c r="BP269" s="955"/>
      <c r="BQ269" s="955"/>
      <c r="BR269" s="956"/>
      <c r="BS269" s="949"/>
    </row>
    <row r="270" spans="1:71" ht="45.75" thickBot="1" x14ac:dyDescent="0.3">
      <c r="A270" s="294" t="s">
        <v>681</v>
      </c>
      <c r="B270" s="262" t="s">
        <v>17</v>
      </c>
      <c r="C270" s="263" t="s">
        <v>18</v>
      </c>
      <c r="D270" s="263" t="s">
        <v>19</v>
      </c>
      <c r="E270" s="263" t="s">
        <v>20</v>
      </c>
      <c r="F270" s="264" t="s">
        <v>21</v>
      </c>
      <c r="G270" s="635" t="s">
        <v>23</v>
      </c>
      <c r="H270" s="317" t="s">
        <v>24</v>
      </c>
      <c r="I270" s="318" t="s">
        <v>25</v>
      </c>
      <c r="J270" s="309" t="s">
        <v>4</v>
      </c>
      <c r="K270" s="317" t="s">
        <v>23</v>
      </c>
      <c r="L270" s="318" t="s">
        <v>25</v>
      </c>
      <c r="M270" s="309" t="s">
        <v>4</v>
      </c>
      <c r="N270" s="634" t="s">
        <v>23</v>
      </c>
      <c r="O270" s="315" t="s">
        <v>25</v>
      </c>
      <c r="P270" s="316" t="s">
        <v>26</v>
      </c>
      <c r="Q270" s="952"/>
      <c r="R270" s="315" t="s">
        <v>23</v>
      </c>
      <c r="S270" s="315" t="s">
        <v>25</v>
      </c>
      <c r="T270" s="316" t="s">
        <v>26</v>
      </c>
      <c r="U270" s="952"/>
      <c r="V270" s="317" t="s">
        <v>23</v>
      </c>
      <c r="W270" s="318" t="s">
        <v>25</v>
      </c>
      <c r="X270" s="309" t="s">
        <v>4</v>
      </c>
      <c r="Y270" s="635" t="s">
        <v>25</v>
      </c>
      <c r="Z270" s="318" t="s">
        <v>26</v>
      </c>
      <c r="AA270" s="952"/>
      <c r="AB270" s="317" t="s">
        <v>23</v>
      </c>
      <c r="AC270" s="317" t="s">
        <v>25</v>
      </c>
      <c r="AD270" s="317" t="s">
        <v>26</v>
      </c>
      <c r="AE270" s="317" t="s">
        <v>23</v>
      </c>
      <c r="AF270" s="667" t="s">
        <v>26</v>
      </c>
      <c r="AG270" s="952"/>
      <c r="AH270" s="317" t="s">
        <v>23</v>
      </c>
      <c r="AI270" s="318" t="s">
        <v>25</v>
      </c>
      <c r="AJ270" s="309" t="s">
        <v>4</v>
      </c>
      <c r="AK270" s="949"/>
      <c r="AL270" s="567" t="s">
        <v>675</v>
      </c>
      <c r="AM270" s="319" t="s">
        <v>676</v>
      </c>
      <c r="AN270" s="319" t="s">
        <v>677</v>
      </c>
      <c r="AO270" s="631" t="s">
        <v>23</v>
      </c>
      <c r="AP270" s="632" t="s">
        <v>24</v>
      </c>
      <c r="AQ270" s="633" t="s">
        <v>25</v>
      </c>
      <c r="AR270" s="309" t="s">
        <v>4</v>
      </c>
      <c r="AS270" s="635" t="s">
        <v>23</v>
      </c>
      <c r="AT270" s="318" t="s">
        <v>25</v>
      </c>
      <c r="AU270" s="309" t="s">
        <v>4</v>
      </c>
      <c r="AV270" s="634" t="s">
        <v>23</v>
      </c>
      <c r="AW270" s="315" t="s">
        <v>25</v>
      </c>
      <c r="AX270" s="316" t="s">
        <v>26</v>
      </c>
      <c r="AY270" s="952"/>
      <c r="AZ270" s="634" t="s">
        <v>23</v>
      </c>
      <c r="BA270" s="315" t="s">
        <v>25</v>
      </c>
      <c r="BB270" s="316" t="s">
        <v>26</v>
      </c>
      <c r="BC270" s="952"/>
      <c r="BD270" s="317" t="s">
        <v>23</v>
      </c>
      <c r="BE270" s="318" t="s">
        <v>25</v>
      </c>
      <c r="BF270" s="309" t="s">
        <v>4</v>
      </c>
      <c r="BG270" s="635" t="s">
        <v>25</v>
      </c>
      <c r="BH270" s="318" t="s">
        <v>26</v>
      </c>
      <c r="BI270" s="952"/>
      <c r="BJ270" s="631" t="s">
        <v>23</v>
      </c>
      <c r="BK270" s="632" t="s">
        <v>25</v>
      </c>
      <c r="BL270" s="632" t="s">
        <v>26</v>
      </c>
      <c r="BM270" s="632" t="s">
        <v>23</v>
      </c>
      <c r="BN270" s="636" t="s">
        <v>26</v>
      </c>
      <c r="BO270" s="952"/>
      <c r="BP270" s="317" t="s">
        <v>23</v>
      </c>
      <c r="BQ270" s="318" t="s">
        <v>25</v>
      </c>
      <c r="BR270" s="309" t="s">
        <v>4</v>
      </c>
      <c r="BS270" s="949"/>
    </row>
    <row r="271" spans="1:71" x14ac:dyDescent="0.25">
      <c r="A271" s="1062">
        <v>7</v>
      </c>
      <c r="B271" s="407">
        <v>232</v>
      </c>
      <c r="C271" s="265" t="s">
        <v>513</v>
      </c>
      <c r="D271" s="266" t="s">
        <v>430</v>
      </c>
      <c r="E271" s="266" t="s">
        <v>37</v>
      </c>
      <c r="F271" s="267" t="s">
        <v>38</v>
      </c>
      <c r="G271" s="321">
        <v>5</v>
      </c>
      <c r="H271" s="322"/>
      <c r="I271" s="323">
        <v>1</v>
      </c>
      <c r="J271" s="324">
        <f t="shared" si="212"/>
        <v>6</v>
      </c>
      <c r="K271" s="325"/>
      <c r="L271" s="323"/>
      <c r="M271" s="326">
        <f t="shared" si="196"/>
        <v>0</v>
      </c>
      <c r="N271" s="327">
        <v>2</v>
      </c>
      <c r="O271" s="328"/>
      <c r="P271" s="328">
        <f t="shared" si="237"/>
        <v>2</v>
      </c>
      <c r="Q271" s="329">
        <f t="shared" si="197"/>
        <v>2</v>
      </c>
      <c r="R271" s="327">
        <v>1</v>
      </c>
      <c r="S271" s="328">
        <v>1</v>
      </c>
      <c r="T271" s="330">
        <f>SUM(R271:S271)</f>
        <v>2</v>
      </c>
      <c r="U271" s="331">
        <f t="shared" si="198"/>
        <v>2</v>
      </c>
      <c r="V271" s="325"/>
      <c r="W271" s="323"/>
      <c r="X271" s="324">
        <f t="shared" si="199"/>
        <v>0</v>
      </c>
      <c r="Y271" s="327"/>
      <c r="Z271" s="332"/>
      <c r="AA271" s="333">
        <f t="shared" si="200"/>
        <v>0</v>
      </c>
      <c r="AB271" s="321">
        <v>1</v>
      </c>
      <c r="AC271" s="322"/>
      <c r="AD271" s="334">
        <f t="shared" si="214"/>
        <v>1</v>
      </c>
      <c r="AE271" s="325"/>
      <c r="AF271" s="334"/>
      <c r="AG271" s="324">
        <f t="shared" si="201"/>
        <v>1</v>
      </c>
      <c r="AH271" s="325"/>
      <c r="AI271" s="334"/>
      <c r="AJ271" s="326">
        <f t="shared" si="202"/>
        <v>0</v>
      </c>
      <c r="AK271" s="568">
        <f t="shared" si="203"/>
        <v>11</v>
      </c>
      <c r="AL271" s="337">
        <v>2030734</v>
      </c>
      <c r="AM271" s="338">
        <f t="shared" si="195"/>
        <v>22338074</v>
      </c>
      <c r="AN271" s="1008">
        <f>SUM(AM271:AM273)</f>
        <v>39422805</v>
      </c>
      <c r="AO271" s="569">
        <f>AL271*G271</f>
        <v>10153670</v>
      </c>
      <c r="AP271" s="570">
        <f>AL271*H271</f>
        <v>0</v>
      </c>
      <c r="AQ271" s="571">
        <f>AL271*I271</f>
        <v>2030734</v>
      </c>
      <c r="AR271" s="572">
        <f t="shared" si="213"/>
        <v>12184404</v>
      </c>
      <c r="AS271" s="573">
        <f>AL271*K271</f>
        <v>0</v>
      </c>
      <c r="AT271" s="574">
        <f>AL271*L271</f>
        <v>0</v>
      </c>
      <c r="AU271" s="575">
        <f t="shared" si="204"/>
        <v>0</v>
      </c>
      <c r="AV271" s="569">
        <f>AL271*N271</f>
        <v>4061468</v>
      </c>
      <c r="AW271" s="570">
        <f>AL271*O271</f>
        <v>0</v>
      </c>
      <c r="AX271" s="576">
        <f t="shared" si="238"/>
        <v>4061468</v>
      </c>
      <c r="AY271" s="577">
        <f t="shared" si="205"/>
        <v>4061468</v>
      </c>
      <c r="AZ271" s="569">
        <f>AL271*R271</f>
        <v>2030734</v>
      </c>
      <c r="BA271" s="570">
        <f>AL271*S271</f>
        <v>2030734</v>
      </c>
      <c r="BB271" s="576">
        <f>SUM(AZ271:BA271)</f>
        <v>4061468</v>
      </c>
      <c r="BC271" s="578">
        <f t="shared" si="206"/>
        <v>4061468</v>
      </c>
      <c r="BD271" s="573">
        <f>AL271*V271</f>
        <v>0</v>
      </c>
      <c r="BE271" s="574">
        <f>AL271*W271</f>
        <v>0</v>
      </c>
      <c r="BF271" s="572">
        <f t="shared" si="207"/>
        <v>0</v>
      </c>
      <c r="BG271" s="569">
        <f>AL271*Y271</f>
        <v>0</v>
      </c>
      <c r="BH271" s="579"/>
      <c r="BI271" s="580">
        <f t="shared" si="208"/>
        <v>0</v>
      </c>
      <c r="BJ271" s="581">
        <f>AL271*AB271</f>
        <v>2030734</v>
      </c>
      <c r="BK271" s="570">
        <f>AL271*AC271</f>
        <v>0</v>
      </c>
      <c r="BL271" s="582">
        <f t="shared" ref="BL271:BL272" si="239">SUM(BJ271:BK271)</f>
        <v>2030734</v>
      </c>
      <c r="BM271" s="573">
        <f>AL271*AE271</f>
        <v>0</v>
      </c>
      <c r="BN271" s="583"/>
      <c r="BO271" s="572">
        <f t="shared" si="209"/>
        <v>2030734</v>
      </c>
      <c r="BP271" s="573">
        <f>AL271*AH271</f>
        <v>0</v>
      </c>
      <c r="BQ271" s="574">
        <f>AL271*AI271</f>
        <v>0</v>
      </c>
      <c r="BR271" s="575">
        <f t="shared" si="210"/>
        <v>0</v>
      </c>
      <c r="BS271" s="584">
        <f t="shared" si="211"/>
        <v>22338074</v>
      </c>
    </row>
    <row r="272" spans="1:71" x14ac:dyDescent="0.25">
      <c r="A272" s="1063"/>
      <c r="B272" s="339">
        <v>233</v>
      </c>
      <c r="C272" s="228" t="s">
        <v>514</v>
      </c>
      <c r="D272" s="213" t="s">
        <v>515</v>
      </c>
      <c r="E272" s="213" t="s">
        <v>113</v>
      </c>
      <c r="F272" s="214" t="s">
        <v>38</v>
      </c>
      <c r="G272" s="340"/>
      <c r="H272" s="341"/>
      <c r="I272" s="342">
        <v>1</v>
      </c>
      <c r="J272" s="343">
        <f t="shared" si="212"/>
        <v>1</v>
      </c>
      <c r="K272" s="344"/>
      <c r="L272" s="342"/>
      <c r="M272" s="345">
        <f t="shared" si="196"/>
        <v>0</v>
      </c>
      <c r="N272" s="346">
        <v>1</v>
      </c>
      <c r="O272" s="347"/>
      <c r="P272" s="347">
        <f t="shared" si="237"/>
        <v>1</v>
      </c>
      <c r="Q272" s="348">
        <f t="shared" si="197"/>
        <v>1</v>
      </c>
      <c r="R272" s="346">
        <v>1</v>
      </c>
      <c r="S272" s="347">
        <v>1</v>
      </c>
      <c r="T272" s="349">
        <f>SUM(R272:S272)</f>
        <v>2</v>
      </c>
      <c r="U272" s="350">
        <f t="shared" si="198"/>
        <v>2</v>
      </c>
      <c r="V272" s="351"/>
      <c r="W272" s="352"/>
      <c r="X272" s="353">
        <f t="shared" si="199"/>
        <v>0</v>
      </c>
      <c r="Y272" s="346"/>
      <c r="Z272" s="354"/>
      <c r="AA272" s="355">
        <f t="shared" si="200"/>
        <v>0</v>
      </c>
      <c r="AB272" s="340">
        <v>1</v>
      </c>
      <c r="AC272" s="341"/>
      <c r="AD272" s="356">
        <f t="shared" si="214"/>
        <v>1</v>
      </c>
      <c r="AE272" s="344"/>
      <c r="AF272" s="356"/>
      <c r="AG272" s="353">
        <f t="shared" si="201"/>
        <v>1</v>
      </c>
      <c r="AH272" s="344">
        <v>2</v>
      </c>
      <c r="AI272" s="357"/>
      <c r="AJ272" s="345">
        <f t="shared" si="202"/>
        <v>2</v>
      </c>
      <c r="AK272" s="585">
        <f t="shared" si="203"/>
        <v>7</v>
      </c>
      <c r="AL272" s="362">
        <v>1268523</v>
      </c>
      <c r="AM272" s="361">
        <f t="shared" si="195"/>
        <v>8879661</v>
      </c>
      <c r="AN272" s="1009"/>
      <c r="AO272" s="586">
        <f>AL272*G272</f>
        <v>0</v>
      </c>
      <c r="AP272" s="587">
        <f>AL272*H272</f>
        <v>0</v>
      </c>
      <c r="AQ272" s="588">
        <f>AL272*I272</f>
        <v>1268523</v>
      </c>
      <c r="AR272" s="589">
        <f t="shared" si="213"/>
        <v>1268523</v>
      </c>
      <c r="AS272" s="590">
        <f>AL272*K272</f>
        <v>0</v>
      </c>
      <c r="AT272" s="591">
        <f>AL272*L272</f>
        <v>0</v>
      </c>
      <c r="AU272" s="592">
        <f t="shared" si="204"/>
        <v>0</v>
      </c>
      <c r="AV272" s="586">
        <f>AL272*N272</f>
        <v>1268523</v>
      </c>
      <c r="AW272" s="587">
        <f>AL272*O272</f>
        <v>0</v>
      </c>
      <c r="AX272" s="593">
        <f t="shared" si="238"/>
        <v>1268523</v>
      </c>
      <c r="AY272" s="594">
        <f t="shared" si="205"/>
        <v>1268523</v>
      </c>
      <c r="AZ272" s="586">
        <f>AL272*R272</f>
        <v>1268523</v>
      </c>
      <c r="BA272" s="587">
        <f>AL272*S272</f>
        <v>1268523</v>
      </c>
      <c r="BB272" s="593">
        <f>SUM(AZ272:BA272)</f>
        <v>2537046</v>
      </c>
      <c r="BC272" s="595">
        <f t="shared" si="206"/>
        <v>2537046</v>
      </c>
      <c r="BD272" s="596">
        <f>AL272*V272</f>
        <v>0</v>
      </c>
      <c r="BE272" s="597">
        <f>AL272*W272</f>
        <v>0</v>
      </c>
      <c r="BF272" s="598">
        <f t="shared" si="207"/>
        <v>0</v>
      </c>
      <c r="BG272" s="586">
        <f>AL272*Y272</f>
        <v>0</v>
      </c>
      <c r="BH272" s="599"/>
      <c r="BI272" s="600">
        <f t="shared" si="208"/>
        <v>0</v>
      </c>
      <c r="BJ272" s="601">
        <f>AL272*AB272</f>
        <v>1268523</v>
      </c>
      <c r="BK272" s="587">
        <f>AL272*AC272</f>
        <v>0</v>
      </c>
      <c r="BL272" s="602">
        <f t="shared" si="239"/>
        <v>1268523</v>
      </c>
      <c r="BM272" s="590">
        <f>AL272*AE272</f>
        <v>0</v>
      </c>
      <c r="BN272" s="603"/>
      <c r="BO272" s="598">
        <f t="shared" si="209"/>
        <v>1268523</v>
      </c>
      <c r="BP272" s="590">
        <f>AL272*AH272</f>
        <v>2537046</v>
      </c>
      <c r="BQ272" s="591">
        <f>AL272*AI272</f>
        <v>0</v>
      </c>
      <c r="BR272" s="592">
        <f t="shared" si="210"/>
        <v>2537046</v>
      </c>
      <c r="BS272" s="604">
        <f t="shared" si="211"/>
        <v>8879661</v>
      </c>
    </row>
    <row r="273" spans="1:71" ht="15.75" thickBot="1" x14ac:dyDescent="0.3">
      <c r="A273" s="1064"/>
      <c r="B273" s="408">
        <v>234</v>
      </c>
      <c r="C273" s="258" t="s">
        <v>516</v>
      </c>
      <c r="D273" s="259" t="s">
        <v>517</v>
      </c>
      <c r="E273" s="259" t="s">
        <v>113</v>
      </c>
      <c r="F273" s="268" t="s">
        <v>38</v>
      </c>
      <c r="G273" s="396"/>
      <c r="H273" s="397"/>
      <c r="I273" s="398">
        <v>1</v>
      </c>
      <c r="J273" s="399">
        <f t="shared" si="212"/>
        <v>1</v>
      </c>
      <c r="K273" s="400"/>
      <c r="L273" s="398"/>
      <c r="M273" s="401">
        <f t="shared" si="196"/>
        <v>0</v>
      </c>
      <c r="N273" s="375"/>
      <c r="O273" s="376">
        <v>1</v>
      </c>
      <c r="P273" s="376">
        <f t="shared" si="237"/>
        <v>1</v>
      </c>
      <c r="Q273" s="377">
        <f t="shared" si="197"/>
        <v>1</v>
      </c>
      <c r="R273" s="375"/>
      <c r="S273" s="376"/>
      <c r="T273" s="378"/>
      <c r="U273" s="379">
        <f t="shared" si="198"/>
        <v>0</v>
      </c>
      <c r="V273" s="402"/>
      <c r="W273" s="403"/>
      <c r="X273" s="404">
        <f t="shared" si="199"/>
        <v>0</v>
      </c>
      <c r="Y273" s="375"/>
      <c r="Z273" s="380"/>
      <c r="AA273" s="374">
        <f t="shared" si="200"/>
        <v>0</v>
      </c>
      <c r="AB273" s="396"/>
      <c r="AC273" s="397"/>
      <c r="AD273" s="405"/>
      <c r="AE273" s="400"/>
      <c r="AF273" s="405"/>
      <c r="AG273" s="404">
        <f t="shared" si="201"/>
        <v>0</v>
      </c>
      <c r="AH273" s="400"/>
      <c r="AI273" s="406"/>
      <c r="AJ273" s="401">
        <f t="shared" si="202"/>
        <v>0</v>
      </c>
      <c r="AK273" s="605">
        <f t="shared" si="203"/>
        <v>2</v>
      </c>
      <c r="AL273" s="383">
        <v>4102535</v>
      </c>
      <c r="AM273" s="384">
        <f t="shared" si="195"/>
        <v>8205070</v>
      </c>
      <c r="AN273" s="1010"/>
      <c r="AO273" s="606">
        <f>AL273*G273</f>
        <v>0</v>
      </c>
      <c r="AP273" s="607">
        <f>AL273*H273</f>
        <v>0</v>
      </c>
      <c r="AQ273" s="608">
        <f>AL273*I273</f>
        <v>4102535</v>
      </c>
      <c r="AR273" s="609">
        <f t="shared" si="213"/>
        <v>4102535</v>
      </c>
      <c r="AS273" s="610">
        <f>AL273*K273</f>
        <v>0</v>
      </c>
      <c r="AT273" s="611">
        <f>AL273*L273</f>
        <v>0</v>
      </c>
      <c r="AU273" s="612">
        <f t="shared" si="204"/>
        <v>0</v>
      </c>
      <c r="AV273" s="606">
        <f>AL273*N273</f>
        <v>0</v>
      </c>
      <c r="AW273" s="607">
        <f>AL273*O273</f>
        <v>4102535</v>
      </c>
      <c r="AX273" s="613">
        <f t="shared" si="238"/>
        <v>4102535</v>
      </c>
      <c r="AY273" s="614">
        <f t="shared" si="205"/>
        <v>4102535</v>
      </c>
      <c r="AZ273" s="606">
        <f>AL273*R273</f>
        <v>0</v>
      </c>
      <c r="BA273" s="607">
        <f>AL273*S273</f>
        <v>0</v>
      </c>
      <c r="BB273" s="613"/>
      <c r="BC273" s="615">
        <f t="shared" si="206"/>
        <v>0</v>
      </c>
      <c r="BD273" s="616">
        <f>AL273*V273</f>
        <v>0</v>
      </c>
      <c r="BE273" s="617">
        <f>AL273*W273</f>
        <v>0</v>
      </c>
      <c r="BF273" s="618">
        <f t="shared" si="207"/>
        <v>0</v>
      </c>
      <c r="BG273" s="606">
        <f>AL273*Y273</f>
        <v>0</v>
      </c>
      <c r="BH273" s="619"/>
      <c r="BI273" s="620">
        <f t="shared" si="208"/>
        <v>0</v>
      </c>
      <c r="BJ273" s="621">
        <f>AL273*AB273</f>
        <v>0</v>
      </c>
      <c r="BK273" s="607">
        <f>AL273*AC273</f>
        <v>0</v>
      </c>
      <c r="BL273" s="622"/>
      <c r="BM273" s="610">
        <f>AL273*AE273</f>
        <v>0</v>
      </c>
      <c r="BN273" s="623"/>
      <c r="BO273" s="618">
        <f t="shared" si="209"/>
        <v>0</v>
      </c>
      <c r="BP273" s="610">
        <f>AL273*AH273</f>
        <v>0</v>
      </c>
      <c r="BQ273" s="611">
        <f>AL273*AI273</f>
        <v>0</v>
      </c>
      <c r="BR273" s="612">
        <f t="shared" si="210"/>
        <v>0</v>
      </c>
      <c r="BS273" s="624">
        <f t="shared" si="211"/>
        <v>8205070</v>
      </c>
    </row>
    <row r="274" spans="1:71" ht="15.75" thickBot="1" x14ac:dyDescent="0.3">
      <c r="A274" s="455"/>
      <c r="B274" s="385"/>
      <c r="C274" s="253"/>
      <c r="D274" s="253"/>
      <c r="E274" s="253"/>
      <c r="F274" s="261"/>
      <c r="G274" s="387"/>
      <c r="H274" s="387"/>
      <c r="I274" s="387"/>
      <c r="J274" s="388"/>
      <c r="K274" s="387"/>
      <c r="L274" s="387"/>
      <c r="M274" s="388"/>
      <c r="N274" s="387"/>
      <c r="O274" s="387"/>
      <c r="P274" s="387"/>
      <c r="Q274" s="388"/>
      <c r="R274" s="387"/>
      <c r="S274" s="387"/>
      <c r="T274" s="387"/>
      <c r="U274" s="388"/>
      <c r="V274" s="387"/>
      <c r="W274" s="387"/>
      <c r="X274" s="388"/>
      <c r="Y274" s="387"/>
      <c r="Z274" s="387"/>
      <c r="AA274" s="388"/>
      <c r="AB274" s="387"/>
      <c r="AC274" s="387"/>
      <c r="AD274" s="387"/>
      <c r="AE274" s="387"/>
      <c r="AF274" s="387"/>
      <c r="AG274" s="388"/>
      <c r="AH274" s="387"/>
      <c r="AI274" s="387"/>
      <c r="AJ274" s="388"/>
      <c r="AK274" s="389"/>
      <c r="AL274" s="939" t="s">
        <v>683</v>
      </c>
      <c r="AM274" s="940"/>
      <c r="AN274" s="941"/>
      <c r="AO274" s="1013">
        <f>SUM(AR271:AR273)</f>
        <v>17555462</v>
      </c>
      <c r="AP274" s="1014"/>
      <c r="AQ274" s="1014"/>
      <c r="AR274" s="1015"/>
      <c r="AS274" s="1013">
        <f>SUM(AU271:AU273)</f>
        <v>0</v>
      </c>
      <c r="AT274" s="1014"/>
      <c r="AU274" s="1015"/>
      <c r="AV274" s="1013">
        <f>SUM(AY271:AY273)</f>
        <v>9432526</v>
      </c>
      <c r="AW274" s="1014"/>
      <c r="AX274" s="1014"/>
      <c r="AY274" s="1015"/>
      <c r="AZ274" s="1013">
        <f>SUM(BC271:BC273)</f>
        <v>6598514</v>
      </c>
      <c r="BA274" s="1014"/>
      <c r="BB274" s="1014"/>
      <c r="BC274" s="1015"/>
      <c r="BD274" s="1013">
        <f>SUM(BF271:BF273)</f>
        <v>0</v>
      </c>
      <c r="BE274" s="1014"/>
      <c r="BF274" s="1015"/>
      <c r="BG274" s="1013">
        <f>SUM(BI271:BI273)</f>
        <v>0</v>
      </c>
      <c r="BH274" s="1014"/>
      <c r="BI274" s="1015"/>
      <c r="BJ274" s="1013">
        <f>SUM(BO271:BO273)</f>
        <v>3299257</v>
      </c>
      <c r="BK274" s="1014"/>
      <c r="BL274" s="1014"/>
      <c r="BM274" s="1014"/>
      <c r="BN274" s="1014"/>
      <c r="BO274" s="1015"/>
      <c r="BP274" s="1013">
        <f>SUM(BR271:BR273)</f>
        <v>2537046</v>
      </c>
      <c r="BQ274" s="1014"/>
      <c r="BR274" s="1015"/>
      <c r="BS274" s="625">
        <f>SUM(BS271:BS273)</f>
        <v>39422805</v>
      </c>
    </row>
    <row r="275" spans="1:71" x14ac:dyDescent="0.25">
      <c r="A275" s="455"/>
      <c r="B275" s="385"/>
      <c r="C275" s="253"/>
      <c r="D275" s="253"/>
      <c r="E275" s="253"/>
      <c r="F275" s="261"/>
      <c r="G275" s="387"/>
      <c r="H275" s="387"/>
      <c r="I275" s="387"/>
      <c r="J275" s="388"/>
      <c r="K275" s="387"/>
      <c r="L275" s="387"/>
      <c r="M275" s="388"/>
      <c r="N275" s="387"/>
      <c r="O275" s="387"/>
      <c r="P275" s="387"/>
      <c r="Q275" s="388"/>
      <c r="R275" s="387"/>
      <c r="S275" s="387"/>
      <c r="T275" s="387"/>
      <c r="U275" s="388"/>
      <c r="V275" s="387"/>
      <c r="W275" s="387"/>
      <c r="X275" s="388"/>
      <c r="Y275" s="387"/>
      <c r="Z275" s="387"/>
      <c r="AA275" s="388"/>
      <c r="AB275" s="387"/>
      <c r="AC275" s="387"/>
      <c r="AD275" s="387"/>
      <c r="AE275" s="387"/>
      <c r="AF275" s="387"/>
      <c r="AG275" s="388"/>
      <c r="AH275" s="387"/>
      <c r="AI275" s="387"/>
      <c r="AJ275" s="388"/>
      <c r="AK275" s="389"/>
      <c r="AL275" s="392"/>
      <c r="AM275" s="392"/>
      <c r="AN275" s="626"/>
      <c r="AO275" s="627"/>
      <c r="AP275" s="627"/>
      <c r="AQ275" s="627"/>
      <c r="AR275" s="628"/>
      <c r="AS275" s="627"/>
      <c r="AT275" s="627"/>
      <c r="AU275" s="628"/>
      <c r="AV275" s="627"/>
      <c r="AW275" s="627"/>
      <c r="AX275" s="629"/>
      <c r="AY275" s="628"/>
      <c r="AZ275" s="627"/>
      <c r="BA275" s="627"/>
      <c r="BB275" s="629"/>
      <c r="BC275" s="628"/>
      <c r="BD275" s="627"/>
      <c r="BE275" s="627"/>
      <c r="BF275" s="628"/>
      <c r="BG275" s="627"/>
      <c r="BH275" s="629"/>
      <c r="BI275" s="628"/>
      <c r="BJ275" s="627"/>
      <c r="BK275" s="627"/>
      <c r="BL275" s="629"/>
      <c r="BM275" s="627"/>
      <c r="BN275" s="629"/>
      <c r="BO275" s="628"/>
      <c r="BP275" s="627"/>
      <c r="BQ275" s="627"/>
      <c r="BR275" s="628"/>
      <c r="BS275" s="630"/>
    </row>
    <row r="276" spans="1:71" ht="15.75" thickBot="1" x14ac:dyDescent="0.3">
      <c r="A276" s="455"/>
      <c r="B276" s="385"/>
      <c r="C276" s="253"/>
      <c r="D276" s="253"/>
      <c r="E276" s="253"/>
      <c r="F276" s="261"/>
      <c r="G276" s="387"/>
      <c r="H276" s="387"/>
      <c r="I276" s="387"/>
      <c r="J276" s="388"/>
      <c r="K276" s="387"/>
      <c r="L276" s="387"/>
      <c r="M276" s="388"/>
      <c r="N276" s="387"/>
      <c r="O276" s="387"/>
      <c r="P276" s="387"/>
      <c r="Q276" s="388"/>
      <c r="R276" s="387"/>
      <c r="S276" s="387"/>
      <c r="T276" s="387"/>
      <c r="U276" s="388"/>
      <c r="V276" s="387"/>
      <c r="W276" s="387"/>
      <c r="X276" s="388"/>
      <c r="Y276" s="387"/>
      <c r="Z276" s="387"/>
      <c r="AA276" s="388"/>
      <c r="AB276" s="387"/>
      <c r="AC276" s="387"/>
      <c r="AD276" s="387"/>
      <c r="AE276" s="387"/>
      <c r="AF276" s="387"/>
      <c r="AG276" s="388"/>
      <c r="AH276" s="387"/>
      <c r="AI276" s="387"/>
      <c r="AJ276" s="388"/>
      <c r="AK276" s="389"/>
      <c r="AL276" s="392"/>
      <c r="AM276" s="392"/>
      <c r="AN276" s="626"/>
      <c r="AO276" s="627"/>
      <c r="AP276" s="627"/>
      <c r="AQ276" s="627"/>
      <c r="AR276" s="628"/>
      <c r="AS276" s="627"/>
      <c r="AT276" s="627"/>
      <c r="AU276" s="628"/>
      <c r="AV276" s="627"/>
      <c r="AW276" s="627"/>
      <c r="AX276" s="629"/>
      <c r="AY276" s="628"/>
      <c r="AZ276" s="627"/>
      <c r="BA276" s="627"/>
      <c r="BB276" s="629"/>
      <c r="BC276" s="628"/>
      <c r="BD276" s="627"/>
      <c r="BE276" s="627"/>
      <c r="BF276" s="628"/>
      <c r="BG276" s="627"/>
      <c r="BH276" s="629"/>
      <c r="BI276" s="628"/>
      <c r="BJ276" s="627"/>
      <c r="BK276" s="627"/>
      <c r="BL276" s="629"/>
      <c r="BM276" s="627"/>
      <c r="BN276" s="629"/>
      <c r="BO276" s="628"/>
      <c r="BP276" s="627"/>
      <c r="BQ276" s="627"/>
      <c r="BR276" s="628"/>
      <c r="BS276" s="630"/>
    </row>
    <row r="277" spans="1:71" ht="12.75" customHeight="1" thickBot="1" x14ac:dyDescent="0.3">
      <c r="A277" s="919" t="s">
        <v>518</v>
      </c>
      <c r="B277" s="920"/>
      <c r="C277" s="920"/>
      <c r="D277" s="920"/>
      <c r="E277" s="920"/>
      <c r="F277" s="920"/>
      <c r="G277" s="933" t="s">
        <v>1</v>
      </c>
      <c r="H277" s="934"/>
      <c r="I277" s="934"/>
      <c r="J277" s="935"/>
      <c r="K277" s="982" t="s">
        <v>2</v>
      </c>
      <c r="L277" s="982"/>
      <c r="M277" s="983"/>
      <c r="N277" s="957" t="s">
        <v>3</v>
      </c>
      <c r="O277" s="958"/>
      <c r="P277" s="959"/>
      <c r="Q277" s="951" t="s">
        <v>4</v>
      </c>
      <c r="R277" s="969" t="s">
        <v>5</v>
      </c>
      <c r="S277" s="970"/>
      <c r="T277" s="971"/>
      <c r="U277" s="951" t="s">
        <v>4</v>
      </c>
      <c r="V277" s="972" t="s">
        <v>6</v>
      </c>
      <c r="W277" s="972"/>
      <c r="X277" s="973"/>
      <c r="Y277" s="976" t="s">
        <v>7</v>
      </c>
      <c r="Z277" s="977"/>
      <c r="AA277" s="951" t="s">
        <v>4</v>
      </c>
      <c r="AB277" s="978" t="s">
        <v>8</v>
      </c>
      <c r="AC277" s="979"/>
      <c r="AD277" s="979"/>
      <c r="AE277" s="979"/>
      <c r="AF277" s="980"/>
      <c r="AG277" s="951" t="s">
        <v>4</v>
      </c>
      <c r="AH277" s="953" t="s">
        <v>9</v>
      </c>
      <c r="AI277" s="953"/>
      <c r="AJ277" s="954"/>
      <c r="AK277" s="948" t="s">
        <v>10</v>
      </c>
      <c r="AO277" s="933" t="s">
        <v>1</v>
      </c>
      <c r="AP277" s="934"/>
      <c r="AQ277" s="934"/>
      <c r="AR277" s="935"/>
      <c r="AS277" s="981" t="s">
        <v>2</v>
      </c>
      <c r="AT277" s="982"/>
      <c r="AU277" s="983"/>
      <c r="AV277" s="957" t="s">
        <v>3</v>
      </c>
      <c r="AW277" s="958"/>
      <c r="AX277" s="959"/>
      <c r="AY277" s="951" t="s">
        <v>4</v>
      </c>
      <c r="AZ277" s="969" t="s">
        <v>5</v>
      </c>
      <c r="BA277" s="970"/>
      <c r="BB277" s="971"/>
      <c r="BC277" s="951" t="s">
        <v>4</v>
      </c>
      <c r="BD277" s="972" t="s">
        <v>6</v>
      </c>
      <c r="BE277" s="972"/>
      <c r="BF277" s="973"/>
      <c r="BG277" s="976" t="s">
        <v>7</v>
      </c>
      <c r="BH277" s="977"/>
      <c r="BI277" s="951" t="s">
        <v>4</v>
      </c>
      <c r="BJ277" s="978" t="s">
        <v>8</v>
      </c>
      <c r="BK277" s="979"/>
      <c r="BL277" s="979"/>
      <c r="BM277" s="979"/>
      <c r="BN277" s="980"/>
      <c r="BO277" s="951" t="s">
        <v>4</v>
      </c>
      <c r="BP277" s="953" t="s">
        <v>9</v>
      </c>
      <c r="BQ277" s="953"/>
      <c r="BR277" s="954"/>
      <c r="BS277" s="948" t="s">
        <v>680</v>
      </c>
    </row>
    <row r="278" spans="1:71" ht="12.75" customHeight="1" thickBot="1" x14ac:dyDescent="0.3">
      <c r="A278" s="922"/>
      <c r="B278" s="923"/>
      <c r="C278" s="923"/>
      <c r="D278" s="923"/>
      <c r="E278" s="923"/>
      <c r="F278" s="923"/>
      <c r="G278" s="936"/>
      <c r="H278" s="937"/>
      <c r="I278" s="937"/>
      <c r="J278" s="938"/>
      <c r="K278" s="985"/>
      <c r="L278" s="985"/>
      <c r="M278" s="986"/>
      <c r="N278" s="966" t="s">
        <v>12</v>
      </c>
      <c r="O278" s="967"/>
      <c r="P278" s="968"/>
      <c r="Q278" s="952"/>
      <c r="R278" s="970" t="s">
        <v>13</v>
      </c>
      <c r="S278" s="970"/>
      <c r="T278" s="970"/>
      <c r="U278" s="952"/>
      <c r="V278" s="974"/>
      <c r="W278" s="974"/>
      <c r="X278" s="975"/>
      <c r="Y278" s="963" t="s">
        <v>14</v>
      </c>
      <c r="Z278" s="964"/>
      <c r="AA278" s="952"/>
      <c r="AB278" s="950" t="s">
        <v>15</v>
      </c>
      <c r="AC278" s="950"/>
      <c r="AD278" s="965"/>
      <c r="AE278" s="950" t="s">
        <v>16</v>
      </c>
      <c r="AF278" s="965"/>
      <c r="AG278" s="952"/>
      <c r="AH278" s="955"/>
      <c r="AI278" s="955"/>
      <c r="AJ278" s="956"/>
      <c r="AK278" s="949"/>
      <c r="AO278" s="936"/>
      <c r="AP278" s="937"/>
      <c r="AQ278" s="937"/>
      <c r="AR278" s="938"/>
      <c r="AS278" s="984"/>
      <c r="AT278" s="985"/>
      <c r="AU278" s="986"/>
      <c r="AV278" s="966" t="s">
        <v>12</v>
      </c>
      <c r="AW278" s="967"/>
      <c r="AX278" s="968"/>
      <c r="AY278" s="952"/>
      <c r="AZ278" s="969" t="s">
        <v>13</v>
      </c>
      <c r="BA278" s="970"/>
      <c r="BB278" s="970"/>
      <c r="BC278" s="952"/>
      <c r="BD278" s="974"/>
      <c r="BE278" s="974"/>
      <c r="BF278" s="975"/>
      <c r="BG278" s="963" t="s">
        <v>14</v>
      </c>
      <c r="BH278" s="964"/>
      <c r="BI278" s="952"/>
      <c r="BJ278" s="950" t="s">
        <v>15</v>
      </c>
      <c r="BK278" s="950"/>
      <c r="BL278" s="965"/>
      <c r="BM278" s="950" t="s">
        <v>16</v>
      </c>
      <c r="BN278" s="950"/>
      <c r="BO278" s="952"/>
      <c r="BP278" s="955"/>
      <c r="BQ278" s="955"/>
      <c r="BR278" s="956"/>
      <c r="BS278" s="949"/>
    </row>
    <row r="279" spans="1:71" ht="45.75" thickBot="1" x14ac:dyDescent="0.3">
      <c r="A279" s="294" t="s">
        <v>681</v>
      </c>
      <c r="B279" s="262" t="s">
        <v>17</v>
      </c>
      <c r="C279" s="263" t="s">
        <v>18</v>
      </c>
      <c r="D279" s="263" t="s">
        <v>19</v>
      </c>
      <c r="E279" s="263" t="s">
        <v>20</v>
      </c>
      <c r="F279" s="264" t="s">
        <v>21</v>
      </c>
      <c r="G279" s="635" t="s">
        <v>23</v>
      </c>
      <c r="H279" s="317" t="s">
        <v>24</v>
      </c>
      <c r="I279" s="318" t="s">
        <v>25</v>
      </c>
      <c r="J279" s="309" t="s">
        <v>4</v>
      </c>
      <c r="K279" s="317" t="s">
        <v>23</v>
      </c>
      <c r="L279" s="318" t="s">
        <v>25</v>
      </c>
      <c r="M279" s="309" t="s">
        <v>4</v>
      </c>
      <c r="N279" s="634" t="s">
        <v>23</v>
      </c>
      <c r="O279" s="315" t="s">
        <v>25</v>
      </c>
      <c r="P279" s="316" t="s">
        <v>26</v>
      </c>
      <c r="Q279" s="952"/>
      <c r="R279" s="315" t="s">
        <v>23</v>
      </c>
      <c r="S279" s="315" t="s">
        <v>25</v>
      </c>
      <c r="T279" s="316" t="s">
        <v>26</v>
      </c>
      <c r="U279" s="952"/>
      <c r="V279" s="317" t="s">
        <v>23</v>
      </c>
      <c r="W279" s="318" t="s">
        <v>25</v>
      </c>
      <c r="X279" s="309" t="s">
        <v>4</v>
      </c>
      <c r="Y279" s="635" t="s">
        <v>25</v>
      </c>
      <c r="Z279" s="318" t="s">
        <v>26</v>
      </c>
      <c r="AA279" s="952"/>
      <c r="AB279" s="317" t="s">
        <v>23</v>
      </c>
      <c r="AC279" s="317" t="s">
        <v>25</v>
      </c>
      <c r="AD279" s="317" t="s">
        <v>26</v>
      </c>
      <c r="AE279" s="317" t="s">
        <v>23</v>
      </c>
      <c r="AF279" s="667" t="s">
        <v>26</v>
      </c>
      <c r="AG279" s="952"/>
      <c r="AH279" s="317" t="s">
        <v>23</v>
      </c>
      <c r="AI279" s="318" t="s">
        <v>25</v>
      </c>
      <c r="AJ279" s="309" t="s">
        <v>4</v>
      </c>
      <c r="AK279" s="949"/>
      <c r="AL279" s="567" t="s">
        <v>675</v>
      </c>
      <c r="AM279" s="319" t="s">
        <v>676</v>
      </c>
      <c r="AN279" s="319" t="s">
        <v>677</v>
      </c>
      <c r="AO279" s="631" t="s">
        <v>23</v>
      </c>
      <c r="AP279" s="632" t="s">
        <v>24</v>
      </c>
      <c r="AQ279" s="633" t="s">
        <v>25</v>
      </c>
      <c r="AR279" s="309" t="s">
        <v>4</v>
      </c>
      <c r="AS279" s="635" t="s">
        <v>23</v>
      </c>
      <c r="AT279" s="318" t="s">
        <v>25</v>
      </c>
      <c r="AU279" s="309" t="s">
        <v>4</v>
      </c>
      <c r="AV279" s="634" t="s">
        <v>23</v>
      </c>
      <c r="AW279" s="315" t="s">
        <v>25</v>
      </c>
      <c r="AX279" s="316" t="s">
        <v>26</v>
      </c>
      <c r="AY279" s="952"/>
      <c r="AZ279" s="634" t="s">
        <v>23</v>
      </c>
      <c r="BA279" s="315" t="s">
        <v>25</v>
      </c>
      <c r="BB279" s="316" t="s">
        <v>26</v>
      </c>
      <c r="BC279" s="952"/>
      <c r="BD279" s="317" t="s">
        <v>23</v>
      </c>
      <c r="BE279" s="318" t="s">
        <v>25</v>
      </c>
      <c r="BF279" s="309" t="s">
        <v>4</v>
      </c>
      <c r="BG279" s="635" t="s">
        <v>25</v>
      </c>
      <c r="BH279" s="318" t="s">
        <v>26</v>
      </c>
      <c r="BI279" s="952"/>
      <c r="BJ279" s="631" t="s">
        <v>23</v>
      </c>
      <c r="BK279" s="632" t="s">
        <v>25</v>
      </c>
      <c r="BL279" s="632" t="s">
        <v>26</v>
      </c>
      <c r="BM279" s="632" t="s">
        <v>23</v>
      </c>
      <c r="BN279" s="636" t="s">
        <v>26</v>
      </c>
      <c r="BO279" s="952"/>
      <c r="BP279" s="317" t="s">
        <v>23</v>
      </c>
      <c r="BQ279" s="318" t="s">
        <v>25</v>
      </c>
      <c r="BR279" s="309" t="s">
        <v>4</v>
      </c>
      <c r="BS279" s="949"/>
    </row>
    <row r="280" spans="1:71" ht="36" x14ac:dyDescent="0.25">
      <c r="A280" s="1036">
        <v>8</v>
      </c>
      <c r="B280" s="407">
        <v>235</v>
      </c>
      <c r="C280" s="265" t="s">
        <v>519</v>
      </c>
      <c r="D280" s="266" t="s">
        <v>102</v>
      </c>
      <c r="E280" s="266" t="s">
        <v>520</v>
      </c>
      <c r="F280" s="267" t="s">
        <v>38</v>
      </c>
      <c r="G280" s="321"/>
      <c r="H280" s="322"/>
      <c r="I280" s="323">
        <v>2</v>
      </c>
      <c r="J280" s="324">
        <f t="shared" si="212"/>
        <v>2</v>
      </c>
      <c r="K280" s="325"/>
      <c r="L280" s="323">
        <v>1</v>
      </c>
      <c r="M280" s="326">
        <f t="shared" si="196"/>
        <v>1</v>
      </c>
      <c r="N280" s="327"/>
      <c r="O280" s="328"/>
      <c r="P280" s="328"/>
      <c r="Q280" s="329">
        <f t="shared" si="197"/>
        <v>0</v>
      </c>
      <c r="R280" s="327"/>
      <c r="S280" s="328"/>
      <c r="T280" s="330"/>
      <c r="U280" s="331">
        <f t="shared" si="198"/>
        <v>0</v>
      </c>
      <c r="V280" s="325"/>
      <c r="W280" s="323">
        <v>1</v>
      </c>
      <c r="X280" s="324">
        <f t="shared" si="199"/>
        <v>1</v>
      </c>
      <c r="Y280" s="327"/>
      <c r="Z280" s="332"/>
      <c r="AA280" s="333">
        <f t="shared" si="200"/>
        <v>0</v>
      </c>
      <c r="AB280" s="321"/>
      <c r="AC280" s="322">
        <v>1</v>
      </c>
      <c r="AD280" s="334">
        <f t="shared" si="214"/>
        <v>1</v>
      </c>
      <c r="AE280" s="325"/>
      <c r="AF280" s="334"/>
      <c r="AG280" s="324">
        <f t="shared" si="201"/>
        <v>1</v>
      </c>
      <c r="AH280" s="325"/>
      <c r="AI280" s="334"/>
      <c r="AJ280" s="326">
        <f t="shared" si="202"/>
        <v>0</v>
      </c>
      <c r="AK280" s="568">
        <f t="shared" si="203"/>
        <v>5</v>
      </c>
      <c r="AL280" s="337">
        <v>3225421</v>
      </c>
      <c r="AM280" s="338">
        <f t="shared" si="195"/>
        <v>16127105</v>
      </c>
      <c r="AN280" s="1008">
        <f>SUM(AM280:AM281)</f>
        <v>33797721</v>
      </c>
      <c r="AO280" s="569">
        <f>AL280*G280</f>
        <v>0</v>
      </c>
      <c r="AP280" s="570">
        <f>AL280*H280</f>
        <v>0</v>
      </c>
      <c r="AQ280" s="571">
        <f>AL280*I280</f>
        <v>6450842</v>
      </c>
      <c r="AR280" s="572">
        <f t="shared" si="213"/>
        <v>6450842</v>
      </c>
      <c r="AS280" s="573">
        <f>AL280*K280</f>
        <v>0</v>
      </c>
      <c r="AT280" s="574">
        <f>AL280*L280</f>
        <v>3225421</v>
      </c>
      <c r="AU280" s="575">
        <f t="shared" si="204"/>
        <v>3225421</v>
      </c>
      <c r="AV280" s="569">
        <f>AL280*N280</f>
        <v>0</v>
      </c>
      <c r="AW280" s="570">
        <f>AL280*O280</f>
        <v>0</v>
      </c>
      <c r="AX280" s="576"/>
      <c r="AY280" s="577">
        <f t="shared" si="205"/>
        <v>0</v>
      </c>
      <c r="AZ280" s="569">
        <f>AL280*R280</f>
        <v>0</v>
      </c>
      <c r="BA280" s="570">
        <f>AL280*S280</f>
        <v>0</v>
      </c>
      <c r="BB280" s="576"/>
      <c r="BC280" s="578">
        <f t="shared" si="206"/>
        <v>0</v>
      </c>
      <c r="BD280" s="573">
        <f>AL280*V280</f>
        <v>0</v>
      </c>
      <c r="BE280" s="574">
        <f>AL280*W280</f>
        <v>3225421</v>
      </c>
      <c r="BF280" s="572">
        <f t="shared" si="207"/>
        <v>3225421</v>
      </c>
      <c r="BG280" s="569">
        <f>AL280*Y280</f>
        <v>0</v>
      </c>
      <c r="BH280" s="579"/>
      <c r="BI280" s="580">
        <f t="shared" si="208"/>
        <v>0</v>
      </c>
      <c r="BJ280" s="581">
        <f>AL280*AB280</f>
        <v>0</v>
      </c>
      <c r="BK280" s="570">
        <f>AL280*AC280</f>
        <v>3225421</v>
      </c>
      <c r="BL280" s="582">
        <f t="shared" ref="BL280" si="240">SUM(BJ280:BK280)</f>
        <v>3225421</v>
      </c>
      <c r="BM280" s="573">
        <f>AL280*AE280</f>
        <v>0</v>
      </c>
      <c r="BN280" s="583"/>
      <c r="BO280" s="572">
        <f t="shared" si="209"/>
        <v>3225421</v>
      </c>
      <c r="BP280" s="573">
        <f>AL280*AH280</f>
        <v>0</v>
      </c>
      <c r="BQ280" s="574">
        <f>AL280*AI280</f>
        <v>0</v>
      </c>
      <c r="BR280" s="575">
        <f t="shared" si="210"/>
        <v>0</v>
      </c>
      <c r="BS280" s="584">
        <f t="shared" si="211"/>
        <v>16127105</v>
      </c>
    </row>
    <row r="281" spans="1:71" ht="36.75" thickBot="1" x14ac:dyDescent="0.3">
      <c r="A281" s="1037"/>
      <c r="B281" s="395">
        <v>236</v>
      </c>
      <c r="C281" s="258" t="s">
        <v>521</v>
      </c>
      <c r="D281" s="259" t="s">
        <v>102</v>
      </c>
      <c r="E281" s="259" t="s">
        <v>522</v>
      </c>
      <c r="F281" s="260" t="s">
        <v>38</v>
      </c>
      <c r="G281" s="396"/>
      <c r="H281" s="397"/>
      <c r="I281" s="398">
        <v>2</v>
      </c>
      <c r="J281" s="399">
        <f t="shared" si="212"/>
        <v>2</v>
      </c>
      <c r="K281" s="400"/>
      <c r="L281" s="398">
        <v>1</v>
      </c>
      <c r="M281" s="401">
        <f t="shared" si="196"/>
        <v>1</v>
      </c>
      <c r="N281" s="375"/>
      <c r="O281" s="376"/>
      <c r="P281" s="376"/>
      <c r="Q281" s="377">
        <f t="shared" si="197"/>
        <v>0</v>
      </c>
      <c r="R281" s="375"/>
      <c r="S281" s="376"/>
      <c r="T281" s="378"/>
      <c r="U281" s="379">
        <f t="shared" si="198"/>
        <v>0</v>
      </c>
      <c r="V281" s="402"/>
      <c r="W281" s="403">
        <v>1</v>
      </c>
      <c r="X281" s="404">
        <f t="shared" si="199"/>
        <v>1</v>
      </c>
      <c r="Y281" s="375"/>
      <c r="Z281" s="380"/>
      <c r="AA281" s="374">
        <f t="shared" si="200"/>
        <v>0</v>
      </c>
      <c r="AB281" s="396"/>
      <c r="AC281" s="397"/>
      <c r="AD281" s="405"/>
      <c r="AE281" s="400"/>
      <c r="AF281" s="405"/>
      <c r="AG281" s="404">
        <f t="shared" si="201"/>
        <v>0</v>
      </c>
      <c r="AH281" s="400"/>
      <c r="AI281" s="406"/>
      <c r="AJ281" s="401">
        <f t="shared" si="202"/>
        <v>0</v>
      </c>
      <c r="AK281" s="605">
        <f t="shared" si="203"/>
        <v>4</v>
      </c>
      <c r="AL281" s="383">
        <v>4417654</v>
      </c>
      <c r="AM281" s="384">
        <f t="shared" si="195"/>
        <v>17670616</v>
      </c>
      <c r="AN281" s="1010"/>
      <c r="AO281" s="606">
        <f>AL281*G281</f>
        <v>0</v>
      </c>
      <c r="AP281" s="607">
        <f>AL281*H281</f>
        <v>0</v>
      </c>
      <c r="AQ281" s="608">
        <f>AL281*I281</f>
        <v>8835308</v>
      </c>
      <c r="AR281" s="609">
        <f t="shared" si="213"/>
        <v>8835308</v>
      </c>
      <c r="AS281" s="610">
        <f>AL281*K281</f>
        <v>0</v>
      </c>
      <c r="AT281" s="611">
        <f>AL281*L281</f>
        <v>4417654</v>
      </c>
      <c r="AU281" s="612">
        <f t="shared" si="204"/>
        <v>4417654</v>
      </c>
      <c r="AV281" s="606">
        <f>AL281*N281</f>
        <v>0</v>
      </c>
      <c r="AW281" s="607">
        <f>AL281*O281</f>
        <v>0</v>
      </c>
      <c r="AX281" s="613"/>
      <c r="AY281" s="614">
        <f t="shared" si="205"/>
        <v>0</v>
      </c>
      <c r="AZ281" s="606">
        <f>AL281*R281</f>
        <v>0</v>
      </c>
      <c r="BA281" s="607">
        <f>AL281*S281</f>
        <v>0</v>
      </c>
      <c r="BB281" s="613"/>
      <c r="BC281" s="615">
        <f t="shared" si="206"/>
        <v>0</v>
      </c>
      <c r="BD281" s="616">
        <f>AL281*V281</f>
        <v>0</v>
      </c>
      <c r="BE281" s="617">
        <f>AL281*W281</f>
        <v>4417654</v>
      </c>
      <c r="BF281" s="618">
        <f t="shared" si="207"/>
        <v>4417654</v>
      </c>
      <c r="BG281" s="606">
        <f>AL281*Y281</f>
        <v>0</v>
      </c>
      <c r="BH281" s="619"/>
      <c r="BI281" s="620">
        <f t="shared" si="208"/>
        <v>0</v>
      </c>
      <c r="BJ281" s="621">
        <f>AL281*AB281</f>
        <v>0</v>
      </c>
      <c r="BK281" s="607">
        <f>AL281*AC281</f>
        <v>0</v>
      </c>
      <c r="BL281" s="622"/>
      <c r="BM281" s="610">
        <f>AL281*AE281</f>
        <v>0</v>
      </c>
      <c r="BN281" s="623"/>
      <c r="BO281" s="618">
        <f t="shared" si="209"/>
        <v>0</v>
      </c>
      <c r="BP281" s="610">
        <f>AL281*AH281</f>
        <v>0</v>
      </c>
      <c r="BQ281" s="611">
        <f>AL281*AI281</f>
        <v>0</v>
      </c>
      <c r="BR281" s="612">
        <f t="shared" si="210"/>
        <v>0</v>
      </c>
      <c r="BS281" s="624">
        <f t="shared" si="211"/>
        <v>17670616</v>
      </c>
    </row>
    <row r="282" spans="1:71" ht="15.75" thickBot="1" x14ac:dyDescent="0.3">
      <c r="A282" s="455"/>
      <c r="B282" s="385"/>
      <c r="C282" s="253"/>
      <c r="D282" s="253"/>
      <c r="E282" s="253"/>
      <c r="F282" s="254"/>
      <c r="G282" s="387"/>
      <c r="H282" s="387"/>
      <c r="I282" s="387"/>
      <c r="J282" s="388"/>
      <c r="K282" s="387"/>
      <c r="L282" s="387"/>
      <c r="M282" s="388"/>
      <c r="N282" s="387"/>
      <c r="O282" s="387"/>
      <c r="P282" s="387"/>
      <c r="Q282" s="388"/>
      <c r="R282" s="387"/>
      <c r="S282" s="387"/>
      <c r="T282" s="387"/>
      <c r="U282" s="388"/>
      <c r="V282" s="387"/>
      <c r="W282" s="387"/>
      <c r="X282" s="388"/>
      <c r="Y282" s="387"/>
      <c r="Z282" s="387"/>
      <c r="AA282" s="388"/>
      <c r="AB282" s="387"/>
      <c r="AC282" s="387"/>
      <c r="AD282" s="387"/>
      <c r="AE282" s="387"/>
      <c r="AF282" s="387"/>
      <c r="AG282" s="388"/>
      <c r="AH282" s="387"/>
      <c r="AI282" s="387"/>
      <c r="AJ282" s="388"/>
      <c r="AK282" s="389"/>
      <c r="AL282" s="939" t="s">
        <v>683</v>
      </c>
      <c r="AM282" s="940"/>
      <c r="AN282" s="941"/>
      <c r="AO282" s="1013">
        <f>SUM(AR280:AR281)</f>
        <v>15286150</v>
      </c>
      <c r="AP282" s="1014"/>
      <c r="AQ282" s="1014"/>
      <c r="AR282" s="1015"/>
      <c r="AS282" s="1013">
        <f>SUM(AU280:AU281)</f>
        <v>7643075</v>
      </c>
      <c r="AT282" s="1014"/>
      <c r="AU282" s="1015"/>
      <c r="AV282" s="1013">
        <f>SUM(AY280:AY281)</f>
        <v>0</v>
      </c>
      <c r="AW282" s="1014"/>
      <c r="AX282" s="1014"/>
      <c r="AY282" s="1015"/>
      <c r="AZ282" s="1013">
        <f>SUM(BC280:BC281)</f>
        <v>0</v>
      </c>
      <c r="BA282" s="1014"/>
      <c r="BB282" s="1014"/>
      <c r="BC282" s="1015"/>
      <c r="BD282" s="1013">
        <f>SUM(BF280:BF281)</f>
        <v>7643075</v>
      </c>
      <c r="BE282" s="1014"/>
      <c r="BF282" s="1015"/>
      <c r="BG282" s="1013">
        <f>SUM(BI280:BI281)</f>
        <v>0</v>
      </c>
      <c r="BH282" s="1014"/>
      <c r="BI282" s="1015"/>
      <c r="BJ282" s="1013">
        <f>SUM(BO280:BO281)</f>
        <v>3225421</v>
      </c>
      <c r="BK282" s="1014"/>
      <c r="BL282" s="1014"/>
      <c r="BM282" s="1014"/>
      <c r="BN282" s="1014"/>
      <c r="BO282" s="1015"/>
      <c r="BP282" s="1013">
        <f>SUM(BR280:BR281)</f>
        <v>0</v>
      </c>
      <c r="BQ282" s="1014"/>
      <c r="BR282" s="1015"/>
      <c r="BS282" s="625">
        <f>SUM(BS280:BS281)</f>
        <v>33797721</v>
      </c>
    </row>
    <row r="283" spans="1:71" x14ac:dyDescent="0.25">
      <c r="A283" s="455"/>
      <c r="B283" s="385"/>
      <c r="C283" s="253"/>
      <c r="D283" s="253"/>
      <c r="E283" s="253"/>
      <c r="F283" s="254"/>
      <c r="G283" s="387"/>
      <c r="H283" s="387"/>
      <c r="I283" s="387"/>
      <c r="J283" s="388"/>
      <c r="K283" s="387"/>
      <c r="L283" s="387"/>
      <c r="M283" s="388"/>
      <c r="N283" s="387"/>
      <c r="O283" s="387"/>
      <c r="P283" s="387"/>
      <c r="Q283" s="388"/>
      <c r="R283" s="387"/>
      <c r="S283" s="387"/>
      <c r="T283" s="387"/>
      <c r="U283" s="388"/>
      <c r="V283" s="387"/>
      <c r="W283" s="387"/>
      <c r="X283" s="388"/>
      <c r="Y283" s="387"/>
      <c r="Z283" s="387"/>
      <c r="AA283" s="388"/>
      <c r="AB283" s="387"/>
      <c r="AC283" s="387"/>
      <c r="AD283" s="387"/>
      <c r="AE283" s="387"/>
      <c r="AF283" s="387"/>
      <c r="AG283" s="388"/>
      <c r="AH283" s="387"/>
      <c r="AI283" s="387"/>
      <c r="AJ283" s="388"/>
      <c r="AK283" s="389"/>
      <c r="AL283" s="392"/>
      <c r="AM283" s="392"/>
      <c r="AN283" s="626"/>
      <c r="AO283" s="627"/>
      <c r="AP283" s="627"/>
      <c r="AQ283" s="627"/>
      <c r="AR283" s="628"/>
      <c r="AS283" s="627"/>
      <c r="AT283" s="627"/>
      <c r="AU283" s="628"/>
      <c r="AV283" s="627"/>
      <c r="AW283" s="627"/>
      <c r="AX283" s="629"/>
      <c r="AY283" s="628"/>
      <c r="AZ283" s="627"/>
      <c r="BA283" s="627"/>
      <c r="BB283" s="629"/>
      <c r="BC283" s="628"/>
      <c r="BD283" s="627"/>
      <c r="BE283" s="627"/>
      <c r="BF283" s="628"/>
      <c r="BG283" s="627"/>
      <c r="BH283" s="629"/>
      <c r="BI283" s="628"/>
      <c r="BJ283" s="627"/>
      <c r="BK283" s="627"/>
      <c r="BL283" s="629"/>
      <c r="BM283" s="627"/>
      <c r="BN283" s="629"/>
      <c r="BO283" s="628"/>
      <c r="BP283" s="627"/>
      <c r="BQ283" s="627"/>
      <c r="BR283" s="628"/>
      <c r="BS283" s="630"/>
    </row>
    <row r="284" spans="1:71" ht="15.75" thickBot="1" x14ac:dyDescent="0.3">
      <c r="A284" s="455"/>
      <c r="B284" s="385"/>
      <c r="C284" s="253"/>
      <c r="D284" s="253"/>
      <c r="E284" s="253"/>
      <c r="F284" s="254"/>
      <c r="G284" s="387"/>
      <c r="H284" s="387"/>
      <c r="I284" s="387"/>
      <c r="J284" s="388"/>
      <c r="K284" s="387"/>
      <c r="L284" s="387"/>
      <c r="M284" s="388"/>
      <c r="N284" s="387"/>
      <c r="O284" s="387"/>
      <c r="P284" s="387"/>
      <c r="Q284" s="388"/>
      <c r="R284" s="387"/>
      <c r="S284" s="387"/>
      <c r="T284" s="387"/>
      <c r="U284" s="388"/>
      <c r="V284" s="387"/>
      <c r="W284" s="387"/>
      <c r="X284" s="388"/>
      <c r="Y284" s="387"/>
      <c r="Z284" s="387"/>
      <c r="AA284" s="388"/>
      <c r="AB284" s="387"/>
      <c r="AC284" s="387"/>
      <c r="AD284" s="387"/>
      <c r="AE284" s="387"/>
      <c r="AF284" s="387"/>
      <c r="AG284" s="388"/>
      <c r="AH284" s="387"/>
      <c r="AI284" s="387"/>
      <c r="AJ284" s="388"/>
      <c r="AK284" s="389"/>
      <c r="AL284" s="392"/>
      <c r="AM284" s="392"/>
      <c r="AN284" s="626"/>
      <c r="AO284" s="627"/>
      <c r="AP284" s="627"/>
      <c r="AQ284" s="627"/>
      <c r="AR284" s="628"/>
      <c r="AS284" s="627"/>
      <c r="AT284" s="627"/>
      <c r="AU284" s="628"/>
      <c r="AV284" s="627"/>
      <c r="AW284" s="627"/>
      <c r="AX284" s="629"/>
      <c r="AY284" s="628"/>
      <c r="AZ284" s="627"/>
      <c r="BA284" s="627"/>
      <c r="BB284" s="629"/>
      <c r="BC284" s="628"/>
      <c r="BD284" s="627"/>
      <c r="BE284" s="627"/>
      <c r="BF284" s="628"/>
      <c r="BG284" s="627"/>
      <c r="BH284" s="629"/>
      <c r="BI284" s="628"/>
      <c r="BJ284" s="627"/>
      <c r="BK284" s="627"/>
      <c r="BL284" s="629"/>
      <c r="BM284" s="627"/>
      <c r="BN284" s="629"/>
      <c r="BO284" s="628"/>
      <c r="BP284" s="627"/>
      <c r="BQ284" s="627"/>
      <c r="BR284" s="628"/>
      <c r="BS284" s="630"/>
    </row>
    <row r="285" spans="1:71" ht="12.75" customHeight="1" thickBot="1" x14ac:dyDescent="0.3">
      <c r="A285" s="919" t="s">
        <v>686</v>
      </c>
      <c r="B285" s="920"/>
      <c r="C285" s="920"/>
      <c r="D285" s="920"/>
      <c r="E285" s="920"/>
      <c r="F285" s="920"/>
      <c r="G285" s="933" t="s">
        <v>1</v>
      </c>
      <c r="H285" s="934"/>
      <c r="I285" s="934"/>
      <c r="J285" s="935"/>
      <c r="K285" s="982" t="s">
        <v>2</v>
      </c>
      <c r="L285" s="982"/>
      <c r="M285" s="983"/>
      <c r="N285" s="957" t="s">
        <v>3</v>
      </c>
      <c r="O285" s="958"/>
      <c r="P285" s="959"/>
      <c r="Q285" s="951" t="s">
        <v>4</v>
      </c>
      <c r="R285" s="969" t="s">
        <v>5</v>
      </c>
      <c r="S285" s="970"/>
      <c r="T285" s="971"/>
      <c r="U285" s="951" t="s">
        <v>4</v>
      </c>
      <c r="V285" s="972" t="s">
        <v>6</v>
      </c>
      <c r="W285" s="972"/>
      <c r="X285" s="973"/>
      <c r="Y285" s="976" t="s">
        <v>7</v>
      </c>
      <c r="Z285" s="977"/>
      <c r="AA285" s="951" t="s">
        <v>4</v>
      </c>
      <c r="AB285" s="978" t="s">
        <v>8</v>
      </c>
      <c r="AC285" s="979"/>
      <c r="AD285" s="979"/>
      <c r="AE285" s="979"/>
      <c r="AF285" s="980"/>
      <c r="AG285" s="951" t="s">
        <v>4</v>
      </c>
      <c r="AH285" s="953" t="s">
        <v>9</v>
      </c>
      <c r="AI285" s="953"/>
      <c r="AJ285" s="954"/>
      <c r="AK285" s="948" t="s">
        <v>10</v>
      </c>
      <c r="AO285" s="933" t="s">
        <v>1</v>
      </c>
      <c r="AP285" s="934"/>
      <c r="AQ285" s="934"/>
      <c r="AR285" s="935"/>
      <c r="AS285" s="981" t="s">
        <v>2</v>
      </c>
      <c r="AT285" s="982"/>
      <c r="AU285" s="983"/>
      <c r="AV285" s="957" t="s">
        <v>3</v>
      </c>
      <c r="AW285" s="958"/>
      <c r="AX285" s="959"/>
      <c r="AY285" s="951" t="s">
        <v>4</v>
      </c>
      <c r="AZ285" s="969" t="s">
        <v>5</v>
      </c>
      <c r="BA285" s="970"/>
      <c r="BB285" s="971"/>
      <c r="BC285" s="951" t="s">
        <v>4</v>
      </c>
      <c r="BD285" s="972" t="s">
        <v>6</v>
      </c>
      <c r="BE285" s="972"/>
      <c r="BF285" s="973"/>
      <c r="BG285" s="976" t="s">
        <v>7</v>
      </c>
      <c r="BH285" s="977"/>
      <c r="BI285" s="951" t="s">
        <v>4</v>
      </c>
      <c r="BJ285" s="978" t="s">
        <v>8</v>
      </c>
      <c r="BK285" s="979"/>
      <c r="BL285" s="979"/>
      <c r="BM285" s="979"/>
      <c r="BN285" s="980"/>
      <c r="BO285" s="951" t="s">
        <v>4</v>
      </c>
      <c r="BP285" s="953" t="s">
        <v>9</v>
      </c>
      <c r="BQ285" s="953"/>
      <c r="BR285" s="954"/>
      <c r="BS285" s="948" t="s">
        <v>680</v>
      </c>
    </row>
    <row r="286" spans="1:71" ht="12.75" customHeight="1" thickBot="1" x14ac:dyDescent="0.3">
      <c r="A286" s="922"/>
      <c r="B286" s="923"/>
      <c r="C286" s="923"/>
      <c r="D286" s="923"/>
      <c r="E286" s="923"/>
      <c r="F286" s="923"/>
      <c r="G286" s="936"/>
      <c r="H286" s="937"/>
      <c r="I286" s="937"/>
      <c r="J286" s="938"/>
      <c r="K286" s="985"/>
      <c r="L286" s="985"/>
      <c r="M286" s="986"/>
      <c r="N286" s="966" t="s">
        <v>12</v>
      </c>
      <c r="O286" s="967"/>
      <c r="P286" s="968"/>
      <c r="Q286" s="952"/>
      <c r="R286" s="970" t="s">
        <v>13</v>
      </c>
      <c r="S286" s="970"/>
      <c r="T286" s="970"/>
      <c r="U286" s="952"/>
      <c r="V286" s="974"/>
      <c r="W286" s="974"/>
      <c r="X286" s="975"/>
      <c r="Y286" s="963" t="s">
        <v>14</v>
      </c>
      <c r="Z286" s="964"/>
      <c r="AA286" s="952"/>
      <c r="AB286" s="950" t="s">
        <v>15</v>
      </c>
      <c r="AC286" s="950"/>
      <c r="AD286" s="965"/>
      <c r="AE286" s="950" t="s">
        <v>16</v>
      </c>
      <c r="AF286" s="965"/>
      <c r="AG286" s="952"/>
      <c r="AH286" s="955"/>
      <c r="AI286" s="955"/>
      <c r="AJ286" s="956"/>
      <c r="AK286" s="949"/>
      <c r="AO286" s="936"/>
      <c r="AP286" s="937"/>
      <c r="AQ286" s="937"/>
      <c r="AR286" s="938"/>
      <c r="AS286" s="984"/>
      <c r="AT286" s="985"/>
      <c r="AU286" s="986"/>
      <c r="AV286" s="966" t="s">
        <v>12</v>
      </c>
      <c r="AW286" s="967"/>
      <c r="AX286" s="968"/>
      <c r="AY286" s="952"/>
      <c r="AZ286" s="969" t="s">
        <v>13</v>
      </c>
      <c r="BA286" s="970"/>
      <c r="BB286" s="970"/>
      <c r="BC286" s="952"/>
      <c r="BD286" s="974"/>
      <c r="BE286" s="974"/>
      <c r="BF286" s="975"/>
      <c r="BG286" s="963" t="s">
        <v>14</v>
      </c>
      <c r="BH286" s="964"/>
      <c r="BI286" s="952"/>
      <c r="BJ286" s="950" t="s">
        <v>15</v>
      </c>
      <c r="BK286" s="950"/>
      <c r="BL286" s="965"/>
      <c r="BM286" s="950" t="s">
        <v>16</v>
      </c>
      <c r="BN286" s="950"/>
      <c r="BO286" s="952"/>
      <c r="BP286" s="955"/>
      <c r="BQ286" s="955"/>
      <c r="BR286" s="956"/>
      <c r="BS286" s="949"/>
    </row>
    <row r="287" spans="1:71" ht="45.75" thickBot="1" x14ac:dyDescent="0.3">
      <c r="A287" s="294" t="s">
        <v>681</v>
      </c>
      <c r="B287" s="262" t="s">
        <v>17</v>
      </c>
      <c r="C287" s="263" t="s">
        <v>18</v>
      </c>
      <c r="D287" s="263" t="s">
        <v>19</v>
      </c>
      <c r="E287" s="263" t="s">
        <v>20</v>
      </c>
      <c r="F287" s="264" t="s">
        <v>21</v>
      </c>
      <c r="G287" s="635" t="s">
        <v>23</v>
      </c>
      <c r="H287" s="317" t="s">
        <v>24</v>
      </c>
      <c r="I287" s="318" t="s">
        <v>25</v>
      </c>
      <c r="J287" s="309" t="s">
        <v>4</v>
      </c>
      <c r="K287" s="317" t="s">
        <v>23</v>
      </c>
      <c r="L287" s="318" t="s">
        <v>25</v>
      </c>
      <c r="M287" s="309" t="s">
        <v>4</v>
      </c>
      <c r="N287" s="634" t="s">
        <v>23</v>
      </c>
      <c r="O287" s="315" t="s">
        <v>25</v>
      </c>
      <c r="P287" s="316" t="s">
        <v>26</v>
      </c>
      <c r="Q287" s="952"/>
      <c r="R287" s="315" t="s">
        <v>23</v>
      </c>
      <c r="S287" s="315" t="s">
        <v>25</v>
      </c>
      <c r="T287" s="316" t="s">
        <v>26</v>
      </c>
      <c r="U287" s="952"/>
      <c r="V287" s="317" t="s">
        <v>23</v>
      </c>
      <c r="W287" s="318" t="s">
        <v>25</v>
      </c>
      <c r="X287" s="309" t="s">
        <v>4</v>
      </c>
      <c r="Y287" s="635" t="s">
        <v>25</v>
      </c>
      <c r="Z287" s="318" t="s">
        <v>26</v>
      </c>
      <c r="AA287" s="952"/>
      <c r="AB287" s="317" t="s">
        <v>23</v>
      </c>
      <c r="AC287" s="317" t="s">
        <v>25</v>
      </c>
      <c r="AD287" s="317" t="s">
        <v>26</v>
      </c>
      <c r="AE287" s="317" t="s">
        <v>23</v>
      </c>
      <c r="AF287" s="667" t="s">
        <v>26</v>
      </c>
      <c r="AG287" s="952"/>
      <c r="AH287" s="317" t="s">
        <v>23</v>
      </c>
      <c r="AI287" s="318" t="s">
        <v>25</v>
      </c>
      <c r="AJ287" s="309" t="s">
        <v>4</v>
      </c>
      <c r="AK287" s="949"/>
      <c r="AL287" s="567" t="s">
        <v>675</v>
      </c>
      <c r="AM287" s="319" t="s">
        <v>676</v>
      </c>
      <c r="AN287" s="319" t="s">
        <v>677</v>
      </c>
      <c r="AO287" s="631" t="s">
        <v>23</v>
      </c>
      <c r="AP287" s="632" t="s">
        <v>24</v>
      </c>
      <c r="AQ287" s="633" t="s">
        <v>25</v>
      </c>
      <c r="AR287" s="309" t="s">
        <v>4</v>
      </c>
      <c r="AS287" s="635" t="s">
        <v>23</v>
      </c>
      <c r="AT287" s="318" t="s">
        <v>25</v>
      </c>
      <c r="AU287" s="309" t="s">
        <v>4</v>
      </c>
      <c r="AV287" s="634" t="s">
        <v>23</v>
      </c>
      <c r="AW287" s="315" t="s">
        <v>25</v>
      </c>
      <c r="AX287" s="316" t="s">
        <v>26</v>
      </c>
      <c r="AY287" s="952"/>
      <c r="AZ287" s="634" t="s">
        <v>23</v>
      </c>
      <c r="BA287" s="315" t="s">
        <v>25</v>
      </c>
      <c r="BB287" s="316" t="s">
        <v>26</v>
      </c>
      <c r="BC287" s="952"/>
      <c r="BD287" s="317" t="s">
        <v>23</v>
      </c>
      <c r="BE287" s="318" t="s">
        <v>25</v>
      </c>
      <c r="BF287" s="309" t="s">
        <v>4</v>
      </c>
      <c r="BG287" s="635" t="s">
        <v>25</v>
      </c>
      <c r="BH287" s="318" t="s">
        <v>26</v>
      </c>
      <c r="BI287" s="952"/>
      <c r="BJ287" s="631" t="s">
        <v>23</v>
      </c>
      <c r="BK287" s="632" t="s">
        <v>25</v>
      </c>
      <c r="BL287" s="632" t="s">
        <v>26</v>
      </c>
      <c r="BM287" s="632" t="s">
        <v>23</v>
      </c>
      <c r="BN287" s="636" t="s">
        <v>26</v>
      </c>
      <c r="BO287" s="952"/>
      <c r="BP287" s="317" t="s">
        <v>23</v>
      </c>
      <c r="BQ287" s="318" t="s">
        <v>25</v>
      </c>
      <c r="BR287" s="309" t="s">
        <v>4</v>
      </c>
      <c r="BS287" s="949"/>
    </row>
    <row r="288" spans="1:71" ht="24" x14ac:dyDescent="0.25">
      <c r="A288" s="1038">
        <v>9</v>
      </c>
      <c r="B288" s="407">
        <v>237</v>
      </c>
      <c r="C288" s="265" t="s">
        <v>524</v>
      </c>
      <c r="D288" s="266" t="s">
        <v>525</v>
      </c>
      <c r="E288" s="266" t="s">
        <v>468</v>
      </c>
      <c r="F288" s="267" t="s">
        <v>38</v>
      </c>
      <c r="G288" s="321"/>
      <c r="H288" s="322"/>
      <c r="I288" s="323">
        <v>1</v>
      </c>
      <c r="J288" s="324">
        <f t="shared" si="212"/>
        <v>1</v>
      </c>
      <c r="K288" s="325">
        <v>1</v>
      </c>
      <c r="L288" s="323"/>
      <c r="M288" s="326">
        <f t="shared" si="196"/>
        <v>1</v>
      </c>
      <c r="N288" s="327"/>
      <c r="O288" s="328">
        <v>1</v>
      </c>
      <c r="P288" s="328">
        <f>SUM(N288:O288)</f>
        <v>1</v>
      </c>
      <c r="Q288" s="329">
        <f t="shared" si="197"/>
        <v>1</v>
      </c>
      <c r="R288" s="327">
        <v>1</v>
      </c>
      <c r="S288" s="328">
        <v>1</v>
      </c>
      <c r="T288" s="330">
        <f>SUM(R288:S288)</f>
        <v>2</v>
      </c>
      <c r="U288" s="331">
        <f t="shared" si="198"/>
        <v>2</v>
      </c>
      <c r="V288" s="325"/>
      <c r="W288" s="323">
        <v>1</v>
      </c>
      <c r="X288" s="324">
        <f t="shared" si="199"/>
        <v>1</v>
      </c>
      <c r="Y288" s="327"/>
      <c r="Z288" s="332"/>
      <c r="AA288" s="333">
        <f t="shared" si="200"/>
        <v>0</v>
      </c>
      <c r="AB288" s="321"/>
      <c r="AC288" s="322"/>
      <c r="AD288" s="334"/>
      <c r="AE288" s="325"/>
      <c r="AF288" s="334"/>
      <c r="AG288" s="324">
        <f t="shared" si="201"/>
        <v>0</v>
      </c>
      <c r="AH288" s="325"/>
      <c r="AI288" s="334"/>
      <c r="AJ288" s="326">
        <f t="shared" si="202"/>
        <v>0</v>
      </c>
      <c r="AK288" s="568">
        <f t="shared" si="203"/>
        <v>6</v>
      </c>
      <c r="AL288" s="337">
        <v>709194</v>
      </c>
      <c r="AM288" s="338">
        <f t="shared" si="195"/>
        <v>4255164</v>
      </c>
      <c r="AN288" s="1008">
        <f>SUM(AM288:AM295)</f>
        <v>57129848</v>
      </c>
      <c r="AO288" s="569">
        <f t="shared" ref="AO288:AO295" si="241">AL288*G288</f>
        <v>0</v>
      </c>
      <c r="AP288" s="570">
        <f t="shared" ref="AP288:AP295" si="242">AL288*H288</f>
        <v>0</v>
      </c>
      <c r="AQ288" s="571">
        <f t="shared" ref="AQ288:AQ295" si="243">AL288*I288</f>
        <v>709194</v>
      </c>
      <c r="AR288" s="572">
        <f t="shared" si="213"/>
        <v>709194</v>
      </c>
      <c r="AS288" s="573">
        <f t="shared" ref="AS288:AS295" si="244">AL288*K288</f>
        <v>709194</v>
      </c>
      <c r="AT288" s="574">
        <f t="shared" ref="AT288:AT295" si="245">AL288*L288</f>
        <v>0</v>
      </c>
      <c r="AU288" s="575">
        <f t="shared" si="204"/>
        <v>709194</v>
      </c>
      <c r="AV288" s="569">
        <f t="shared" ref="AV288:AV295" si="246">AL288*N288</f>
        <v>0</v>
      </c>
      <c r="AW288" s="570">
        <f t="shared" ref="AW288:AW295" si="247">AL288*O288</f>
        <v>709194</v>
      </c>
      <c r="AX288" s="576">
        <f>SUM(AV288:AW288)</f>
        <v>709194</v>
      </c>
      <c r="AY288" s="577">
        <f t="shared" si="205"/>
        <v>709194</v>
      </c>
      <c r="AZ288" s="569">
        <f t="shared" ref="AZ288:AZ295" si="248">AL288*R288</f>
        <v>709194</v>
      </c>
      <c r="BA288" s="570">
        <f t="shared" ref="BA288:BA295" si="249">AL288*S288</f>
        <v>709194</v>
      </c>
      <c r="BB288" s="576">
        <f>SUM(AZ288:BA288)</f>
        <v>1418388</v>
      </c>
      <c r="BC288" s="578">
        <f t="shared" si="206"/>
        <v>1418388</v>
      </c>
      <c r="BD288" s="573">
        <f t="shared" ref="BD288:BD295" si="250">AL288*V288</f>
        <v>0</v>
      </c>
      <c r="BE288" s="574">
        <f t="shared" ref="BE288:BE295" si="251">AL288*W288</f>
        <v>709194</v>
      </c>
      <c r="BF288" s="572">
        <f t="shared" si="207"/>
        <v>709194</v>
      </c>
      <c r="BG288" s="569">
        <f t="shared" ref="BG288:BG295" si="252">AL288*Y288</f>
        <v>0</v>
      </c>
      <c r="BH288" s="579"/>
      <c r="BI288" s="580">
        <f t="shared" si="208"/>
        <v>0</v>
      </c>
      <c r="BJ288" s="581">
        <f t="shared" ref="BJ288:BJ295" si="253">AL288*AB288</f>
        <v>0</v>
      </c>
      <c r="BK288" s="570">
        <f t="shared" ref="BK288:BK295" si="254">AL288*AC288</f>
        <v>0</v>
      </c>
      <c r="BL288" s="582"/>
      <c r="BM288" s="573">
        <f t="shared" ref="BM288:BM295" si="255">AL288*AE288</f>
        <v>0</v>
      </c>
      <c r="BN288" s="583"/>
      <c r="BO288" s="572">
        <f t="shared" si="209"/>
        <v>0</v>
      </c>
      <c r="BP288" s="573">
        <f t="shared" ref="BP288:BP295" si="256">AL288*AH288</f>
        <v>0</v>
      </c>
      <c r="BQ288" s="574">
        <f t="shared" ref="BQ288:BQ295" si="257">AL288*AI288</f>
        <v>0</v>
      </c>
      <c r="BR288" s="575">
        <f t="shared" si="210"/>
        <v>0</v>
      </c>
      <c r="BS288" s="584">
        <f t="shared" si="211"/>
        <v>4255164</v>
      </c>
    </row>
    <row r="289" spans="1:71" ht="24" x14ac:dyDescent="0.25">
      <c r="A289" s="1039"/>
      <c r="B289" s="339">
        <v>238</v>
      </c>
      <c r="C289" s="228" t="s">
        <v>526</v>
      </c>
      <c r="D289" s="213" t="s">
        <v>527</v>
      </c>
      <c r="E289" s="213" t="s">
        <v>113</v>
      </c>
      <c r="F289" s="217" t="s">
        <v>38</v>
      </c>
      <c r="G289" s="340"/>
      <c r="H289" s="341"/>
      <c r="I289" s="342">
        <v>1</v>
      </c>
      <c r="J289" s="343">
        <f t="shared" si="212"/>
        <v>1</v>
      </c>
      <c r="K289" s="344"/>
      <c r="L289" s="342">
        <v>1</v>
      </c>
      <c r="M289" s="345">
        <f t="shared" si="196"/>
        <v>1</v>
      </c>
      <c r="N289" s="346"/>
      <c r="O289" s="347"/>
      <c r="P289" s="347"/>
      <c r="Q289" s="348">
        <f t="shared" si="197"/>
        <v>0</v>
      </c>
      <c r="R289" s="346"/>
      <c r="S289" s="347">
        <v>1</v>
      </c>
      <c r="T289" s="349">
        <f>SUM(R289:S289)</f>
        <v>1</v>
      </c>
      <c r="U289" s="350">
        <f t="shared" si="198"/>
        <v>1</v>
      </c>
      <c r="V289" s="351"/>
      <c r="W289" s="352"/>
      <c r="X289" s="353">
        <f t="shared" si="199"/>
        <v>0</v>
      </c>
      <c r="Y289" s="346">
        <v>1</v>
      </c>
      <c r="Z289" s="354">
        <f>SUM(Y289:Y289)</f>
        <v>1</v>
      </c>
      <c r="AA289" s="355">
        <f t="shared" si="200"/>
        <v>1</v>
      </c>
      <c r="AB289" s="340"/>
      <c r="AC289" s="341"/>
      <c r="AD289" s="356"/>
      <c r="AE289" s="344"/>
      <c r="AF289" s="356"/>
      <c r="AG289" s="353">
        <f t="shared" si="201"/>
        <v>0</v>
      </c>
      <c r="AH289" s="344"/>
      <c r="AI289" s="357"/>
      <c r="AJ289" s="345">
        <f t="shared" si="202"/>
        <v>0</v>
      </c>
      <c r="AK289" s="585">
        <f t="shared" si="203"/>
        <v>4</v>
      </c>
      <c r="AL289" s="360">
        <v>1152359</v>
      </c>
      <c r="AM289" s="361">
        <f t="shared" si="195"/>
        <v>4609436</v>
      </c>
      <c r="AN289" s="1009"/>
      <c r="AO289" s="586">
        <f t="shared" si="241"/>
        <v>0</v>
      </c>
      <c r="AP289" s="587">
        <f t="shared" si="242"/>
        <v>0</v>
      </c>
      <c r="AQ289" s="588">
        <f t="shared" si="243"/>
        <v>1152359</v>
      </c>
      <c r="AR289" s="589">
        <f t="shared" si="213"/>
        <v>1152359</v>
      </c>
      <c r="AS289" s="590">
        <f t="shared" si="244"/>
        <v>0</v>
      </c>
      <c r="AT289" s="591">
        <f t="shared" si="245"/>
        <v>1152359</v>
      </c>
      <c r="AU289" s="592">
        <f t="shared" si="204"/>
        <v>1152359</v>
      </c>
      <c r="AV289" s="586">
        <f t="shared" si="246"/>
        <v>0</v>
      </c>
      <c r="AW289" s="587">
        <f t="shared" si="247"/>
        <v>0</v>
      </c>
      <c r="AX289" s="593"/>
      <c r="AY289" s="594">
        <f t="shared" si="205"/>
        <v>0</v>
      </c>
      <c r="AZ289" s="586">
        <f t="shared" si="248"/>
        <v>0</v>
      </c>
      <c r="BA289" s="587">
        <f t="shared" si="249"/>
        <v>1152359</v>
      </c>
      <c r="BB289" s="593">
        <f>SUM(AZ289:BA289)</f>
        <v>1152359</v>
      </c>
      <c r="BC289" s="595">
        <f t="shared" si="206"/>
        <v>1152359</v>
      </c>
      <c r="BD289" s="596">
        <f t="shared" si="250"/>
        <v>0</v>
      </c>
      <c r="BE289" s="597">
        <f t="shared" si="251"/>
        <v>0</v>
      </c>
      <c r="BF289" s="598">
        <f t="shared" si="207"/>
        <v>0</v>
      </c>
      <c r="BG289" s="586">
        <f t="shared" si="252"/>
        <v>1152359</v>
      </c>
      <c r="BH289" s="599">
        <f>SUM(BG289:BG289)</f>
        <v>1152359</v>
      </c>
      <c r="BI289" s="600">
        <f t="shared" si="208"/>
        <v>1152359</v>
      </c>
      <c r="BJ289" s="601">
        <f t="shared" si="253"/>
        <v>0</v>
      </c>
      <c r="BK289" s="587">
        <f t="shared" si="254"/>
        <v>0</v>
      </c>
      <c r="BL289" s="602"/>
      <c r="BM289" s="590">
        <f t="shared" si="255"/>
        <v>0</v>
      </c>
      <c r="BN289" s="603"/>
      <c r="BO289" s="598">
        <f t="shared" si="209"/>
        <v>0</v>
      </c>
      <c r="BP289" s="590">
        <f t="shared" si="256"/>
        <v>0</v>
      </c>
      <c r="BQ289" s="591">
        <f t="shared" si="257"/>
        <v>0</v>
      </c>
      <c r="BR289" s="592">
        <f t="shared" si="210"/>
        <v>0</v>
      </c>
      <c r="BS289" s="604">
        <f t="shared" si="211"/>
        <v>4609436</v>
      </c>
    </row>
    <row r="290" spans="1:71" x14ac:dyDescent="0.25">
      <c r="A290" s="1039"/>
      <c r="B290" s="339">
        <v>239</v>
      </c>
      <c r="C290" s="228" t="s">
        <v>528</v>
      </c>
      <c r="D290" s="213" t="s">
        <v>529</v>
      </c>
      <c r="E290" s="213" t="s">
        <v>37</v>
      </c>
      <c r="F290" s="214" t="s">
        <v>38</v>
      </c>
      <c r="G290" s="340"/>
      <c r="H290" s="341"/>
      <c r="I290" s="342">
        <v>1</v>
      </c>
      <c r="J290" s="343">
        <f t="shared" si="212"/>
        <v>1</v>
      </c>
      <c r="K290" s="344"/>
      <c r="L290" s="342"/>
      <c r="M290" s="345">
        <f t="shared" si="196"/>
        <v>0</v>
      </c>
      <c r="N290" s="346"/>
      <c r="O290" s="347"/>
      <c r="P290" s="347"/>
      <c r="Q290" s="348">
        <f t="shared" si="197"/>
        <v>0</v>
      </c>
      <c r="R290" s="346"/>
      <c r="S290" s="347">
        <v>1</v>
      </c>
      <c r="T290" s="349">
        <f>SUM(R290:S290)</f>
        <v>1</v>
      </c>
      <c r="U290" s="350">
        <f t="shared" si="198"/>
        <v>1</v>
      </c>
      <c r="V290" s="351"/>
      <c r="W290" s="352"/>
      <c r="X290" s="353">
        <f t="shared" si="199"/>
        <v>0</v>
      </c>
      <c r="Y290" s="346"/>
      <c r="Z290" s="354"/>
      <c r="AA290" s="355">
        <f t="shared" si="200"/>
        <v>0</v>
      </c>
      <c r="AB290" s="340"/>
      <c r="AC290" s="341"/>
      <c r="AD290" s="356"/>
      <c r="AE290" s="344"/>
      <c r="AF290" s="356"/>
      <c r="AG290" s="353">
        <f t="shared" si="201"/>
        <v>0</v>
      </c>
      <c r="AH290" s="344"/>
      <c r="AI290" s="357">
        <v>1</v>
      </c>
      <c r="AJ290" s="345">
        <f t="shared" si="202"/>
        <v>1</v>
      </c>
      <c r="AK290" s="585">
        <f t="shared" si="203"/>
        <v>3</v>
      </c>
      <c r="AL290" s="360">
        <v>2872724</v>
      </c>
      <c r="AM290" s="361">
        <f t="shared" si="195"/>
        <v>8618172</v>
      </c>
      <c r="AN290" s="1009"/>
      <c r="AO290" s="586">
        <f t="shared" si="241"/>
        <v>0</v>
      </c>
      <c r="AP290" s="587">
        <f t="shared" si="242"/>
        <v>0</v>
      </c>
      <c r="AQ290" s="588">
        <f t="shared" si="243"/>
        <v>2872724</v>
      </c>
      <c r="AR290" s="589">
        <f t="shared" si="213"/>
        <v>2872724</v>
      </c>
      <c r="AS290" s="590">
        <f t="shared" si="244"/>
        <v>0</v>
      </c>
      <c r="AT290" s="591">
        <f t="shared" si="245"/>
        <v>0</v>
      </c>
      <c r="AU290" s="592">
        <f t="shared" si="204"/>
        <v>0</v>
      </c>
      <c r="AV290" s="586">
        <f t="shared" si="246"/>
        <v>0</v>
      </c>
      <c r="AW290" s="587">
        <f t="shared" si="247"/>
        <v>0</v>
      </c>
      <c r="AX290" s="593"/>
      <c r="AY290" s="594">
        <f t="shared" si="205"/>
        <v>0</v>
      </c>
      <c r="AZ290" s="586">
        <f t="shared" si="248"/>
        <v>0</v>
      </c>
      <c r="BA290" s="587">
        <f t="shared" si="249"/>
        <v>2872724</v>
      </c>
      <c r="BB290" s="593">
        <f>SUM(AZ290:BA290)</f>
        <v>2872724</v>
      </c>
      <c r="BC290" s="595">
        <f t="shared" si="206"/>
        <v>2872724</v>
      </c>
      <c r="BD290" s="596">
        <f t="shared" si="250"/>
        <v>0</v>
      </c>
      <c r="BE290" s="597">
        <f t="shared" si="251"/>
        <v>0</v>
      </c>
      <c r="BF290" s="598">
        <f t="shared" si="207"/>
        <v>0</v>
      </c>
      <c r="BG290" s="586">
        <f t="shared" si="252"/>
        <v>0</v>
      </c>
      <c r="BH290" s="599"/>
      <c r="BI290" s="600">
        <f t="shared" si="208"/>
        <v>0</v>
      </c>
      <c r="BJ290" s="601">
        <f t="shared" si="253"/>
        <v>0</v>
      </c>
      <c r="BK290" s="587">
        <f t="shared" si="254"/>
        <v>0</v>
      </c>
      <c r="BL290" s="602"/>
      <c r="BM290" s="590">
        <f t="shared" si="255"/>
        <v>0</v>
      </c>
      <c r="BN290" s="603"/>
      <c r="BO290" s="598">
        <f t="shared" si="209"/>
        <v>0</v>
      </c>
      <c r="BP290" s="590">
        <f t="shared" si="256"/>
        <v>0</v>
      </c>
      <c r="BQ290" s="591">
        <f t="shared" si="257"/>
        <v>2872724</v>
      </c>
      <c r="BR290" s="592">
        <f t="shared" si="210"/>
        <v>2872724</v>
      </c>
      <c r="BS290" s="604">
        <f t="shared" si="211"/>
        <v>8618172</v>
      </c>
    </row>
    <row r="291" spans="1:71" x14ac:dyDescent="0.25">
      <c r="A291" s="1039"/>
      <c r="B291" s="363">
        <v>240</v>
      </c>
      <c r="C291" s="228" t="s">
        <v>530</v>
      </c>
      <c r="D291" s="213" t="s">
        <v>531</v>
      </c>
      <c r="E291" s="213" t="s">
        <v>167</v>
      </c>
      <c r="F291" s="214" t="s">
        <v>38</v>
      </c>
      <c r="G291" s="340"/>
      <c r="H291" s="341"/>
      <c r="I291" s="342">
        <v>1</v>
      </c>
      <c r="J291" s="343">
        <f t="shared" si="212"/>
        <v>1</v>
      </c>
      <c r="K291" s="344"/>
      <c r="L291" s="342"/>
      <c r="M291" s="345">
        <f t="shared" si="196"/>
        <v>0</v>
      </c>
      <c r="N291" s="346"/>
      <c r="O291" s="347">
        <v>1</v>
      </c>
      <c r="P291" s="347">
        <f>SUM(N291:O291)</f>
        <v>1</v>
      </c>
      <c r="Q291" s="348">
        <f t="shared" si="197"/>
        <v>1</v>
      </c>
      <c r="R291" s="346"/>
      <c r="S291" s="347">
        <v>1</v>
      </c>
      <c r="T291" s="349">
        <f>SUM(R291:S291)</f>
        <v>1</v>
      </c>
      <c r="U291" s="350">
        <f t="shared" si="198"/>
        <v>1</v>
      </c>
      <c r="V291" s="351"/>
      <c r="W291" s="352"/>
      <c r="X291" s="353">
        <f t="shared" si="199"/>
        <v>0</v>
      </c>
      <c r="Y291" s="346">
        <v>1</v>
      </c>
      <c r="Z291" s="354">
        <f>SUM(Y291:Y291)</f>
        <v>1</v>
      </c>
      <c r="AA291" s="355">
        <f t="shared" si="200"/>
        <v>1</v>
      </c>
      <c r="AB291" s="340"/>
      <c r="AC291" s="341"/>
      <c r="AD291" s="356"/>
      <c r="AE291" s="344"/>
      <c r="AF291" s="356"/>
      <c r="AG291" s="353">
        <f t="shared" si="201"/>
        <v>0</v>
      </c>
      <c r="AH291" s="344"/>
      <c r="AI291" s="357">
        <v>1</v>
      </c>
      <c r="AJ291" s="345">
        <f t="shared" si="202"/>
        <v>1</v>
      </c>
      <c r="AK291" s="585">
        <f t="shared" si="203"/>
        <v>5</v>
      </c>
      <c r="AL291" s="362">
        <v>3748500</v>
      </c>
      <c r="AM291" s="361">
        <f t="shared" si="195"/>
        <v>18742500</v>
      </c>
      <c r="AN291" s="1009"/>
      <c r="AO291" s="586">
        <f t="shared" si="241"/>
        <v>0</v>
      </c>
      <c r="AP291" s="587">
        <f t="shared" si="242"/>
        <v>0</v>
      </c>
      <c r="AQ291" s="588">
        <f t="shared" si="243"/>
        <v>3748500</v>
      </c>
      <c r="AR291" s="589">
        <f t="shared" si="213"/>
        <v>3748500</v>
      </c>
      <c r="AS291" s="590">
        <f t="shared" si="244"/>
        <v>0</v>
      </c>
      <c r="AT291" s="591">
        <f t="shared" si="245"/>
        <v>0</v>
      </c>
      <c r="AU291" s="592">
        <f t="shared" si="204"/>
        <v>0</v>
      </c>
      <c r="AV291" s="586">
        <f t="shared" si="246"/>
        <v>0</v>
      </c>
      <c r="AW291" s="587">
        <f t="shared" si="247"/>
        <v>3748500</v>
      </c>
      <c r="AX291" s="593">
        <f>SUM(AV291:AW291)</f>
        <v>3748500</v>
      </c>
      <c r="AY291" s="594">
        <f t="shared" si="205"/>
        <v>3748500</v>
      </c>
      <c r="AZ291" s="586">
        <f t="shared" si="248"/>
        <v>0</v>
      </c>
      <c r="BA291" s="587">
        <f t="shared" si="249"/>
        <v>3748500</v>
      </c>
      <c r="BB291" s="593">
        <f>SUM(AZ291:BA291)</f>
        <v>3748500</v>
      </c>
      <c r="BC291" s="595">
        <f t="shared" si="206"/>
        <v>3748500</v>
      </c>
      <c r="BD291" s="596">
        <f t="shared" si="250"/>
        <v>0</v>
      </c>
      <c r="BE291" s="597">
        <f t="shared" si="251"/>
        <v>0</v>
      </c>
      <c r="BF291" s="598">
        <f t="shared" si="207"/>
        <v>0</v>
      </c>
      <c r="BG291" s="586">
        <f t="shared" si="252"/>
        <v>3748500</v>
      </c>
      <c r="BH291" s="599">
        <f>SUM(BG291:BG291)</f>
        <v>3748500</v>
      </c>
      <c r="BI291" s="600">
        <f t="shared" si="208"/>
        <v>3748500</v>
      </c>
      <c r="BJ291" s="601">
        <f t="shared" si="253"/>
        <v>0</v>
      </c>
      <c r="BK291" s="587">
        <f t="shared" si="254"/>
        <v>0</v>
      </c>
      <c r="BL291" s="602"/>
      <c r="BM291" s="590">
        <f t="shared" si="255"/>
        <v>0</v>
      </c>
      <c r="BN291" s="603"/>
      <c r="BO291" s="598">
        <f t="shared" si="209"/>
        <v>0</v>
      </c>
      <c r="BP291" s="590">
        <f t="shared" si="256"/>
        <v>0</v>
      </c>
      <c r="BQ291" s="591">
        <f t="shared" si="257"/>
        <v>3748500</v>
      </c>
      <c r="BR291" s="592">
        <f t="shared" si="210"/>
        <v>3748500</v>
      </c>
      <c r="BS291" s="604">
        <f t="shared" si="211"/>
        <v>18742500</v>
      </c>
    </row>
    <row r="292" spans="1:71" x14ac:dyDescent="0.25">
      <c r="A292" s="1039"/>
      <c r="B292" s="339">
        <v>241</v>
      </c>
      <c r="C292" s="228" t="s">
        <v>532</v>
      </c>
      <c r="D292" s="213" t="s">
        <v>533</v>
      </c>
      <c r="E292" s="213" t="s">
        <v>167</v>
      </c>
      <c r="F292" s="214" t="s">
        <v>38</v>
      </c>
      <c r="G292" s="340"/>
      <c r="H292" s="341"/>
      <c r="I292" s="342">
        <v>1</v>
      </c>
      <c r="J292" s="343">
        <f t="shared" si="212"/>
        <v>1</v>
      </c>
      <c r="K292" s="344"/>
      <c r="L292" s="342"/>
      <c r="M292" s="345">
        <f t="shared" si="196"/>
        <v>0</v>
      </c>
      <c r="N292" s="346"/>
      <c r="O292" s="347">
        <v>1</v>
      </c>
      <c r="P292" s="347">
        <f>SUM(N292:O292)</f>
        <v>1</v>
      </c>
      <c r="Q292" s="348">
        <f t="shared" si="197"/>
        <v>1</v>
      </c>
      <c r="R292" s="346"/>
      <c r="S292" s="347"/>
      <c r="T292" s="349"/>
      <c r="U292" s="350">
        <f t="shared" si="198"/>
        <v>0</v>
      </c>
      <c r="V292" s="351"/>
      <c r="W292" s="352">
        <v>1</v>
      </c>
      <c r="X292" s="353">
        <f t="shared" si="199"/>
        <v>1</v>
      </c>
      <c r="Y292" s="346"/>
      <c r="Z292" s="354"/>
      <c r="AA292" s="355">
        <f t="shared" si="200"/>
        <v>0</v>
      </c>
      <c r="AB292" s="340"/>
      <c r="AC292" s="341"/>
      <c r="AD292" s="356"/>
      <c r="AE292" s="344"/>
      <c r="AF292" s="356"/>
      <c r="AG292" s="353">
        <f t="shared" si="201"/>
        <v>0</v>
      </c>
      <c r="AH292" s="344"/>
      <c r="AI292" s="357">
        <v>1</v>
      </c>
      <c r="AJ292" s="345">
        <f t="shared" si="202"/>
        <v>1</v>
      </c>
      <c r="AK292" s="585">
        <f t="shared" si="203"/>
        <v>4</v>
      </c>
      <c r="AL292" s="362">
        <v>1130113</v>
      </c>
      <c r="AM292" s="361">
        <f t="shared" si="195"/>
        <v>4520452</v>
      </c>
      <c r="AN292" s="1009"/>
      <c r="AO292" s="586">
        <f t="shared" si="241"/>
        <v>0</v>
      </c>
      <c r="AP292" s="587">
        <f t="shared" si="242"/>
        <v>0</v>
      </c>
      <c r="AQ292" s="588">
        <f t="shared" si="243"/>
        <v>1130113</v>
      </c>
      <c r="AR292" s="589">
        <f t="shared" si="213"/>
        <v>1130113</v>
      </c>
      <c r="AS292" s="590">
        <f t="shared" si="244"/>
        <v>0</v>
      </c>
      <c r="AT292" s="591">
        <f t="shared" si="245"/>
        <v>0</v>
      </c>
      <c r="AU292" s="592">
        <f t="shared" si="204"/>
        <v>0</v>
      </c>
      <c r="AV292" s="586">
        <f t="shared" si="246"/>
        <v>0</v>
      </c>
      <c r="AW292" s="587">
        <f t="shared" si="247"/>
        <v>1130113</v>
      </c>
      <c r="AX292" s="593">
        <f>SUM(AV292:AW292)</f>
        <v>1130113</v>
      </c>
      <c r="AY292" s="594">
        <f t="shared" si="205"/>
        <v>1130113</v>
      </c>
      <c r="AZ292" s="586">
        <f t="shared" si="248"/>
        <v>0</v>
      </c>
      <c r="BA292" s="587">
        <f t="shared" si="249"/>
        <v>0</v>
      </c>
      <c r="BB292" s="593"/>
      <c r="BC292" s="595">
        <f t="shared" si="206"/>
        <v>0</v>
      </c>
      <c r="BD292" s="596">
        <f t="shared" si="250"/>
        <v>0</v>
      </c>
      <c r="BE292" s="597">
        <f t="shared" si="251"/>
        <v>1130113</v>
      </c>
      <c r="BF292" s="598">
        <f t="shared" si="207"/>
        <v>1130113</v>
      </c>
      <c r="BG292" s="586">
        <f t="shared" si="252"/>
        <v>0</v>
      </c>
      <c r="BH292" s="599"/>
      <c r="BI292" s="600">
        <f t="shared" si="208"/>
        <v>0</v>
      </c>
      <c r="BJ292" s="601">
        <f t="shared" si="253"/>
        <v>0</v>
      </c>
      <c r="BK292" s="587">
        <f t="shared" si="254"/>
        <v>0</v>
      </c>
      <c r="BL292" s="602"/>
      <c r="BM292" s="590">
        <f t="shared" si="255"/>
        <v>0</v>
      </c>
      <c r="BN292" s="603"/>
      <c r="BO292" s="598">
        <f t="shared" si="209"/>
        <v>0</v>
      </c>
      <c r="BP292" s="590">
        <f t="shared" si="256"/>
        <v>0</v>
      </c>
      <c r="BQ292" s="591">
        <f t="shared" si="257"/>
        <v>1130113</v>
      </c>
      <c r="BR292" s="592">
        <f t="shared" si="210"/>
        <v>1130113</v>
      </c>
      <c r="BS292" s="604">
        <f t="shared" si="211"/>
        <v>4520452</v>
      </c>
    </row>
    <row r="293" spans="1:71" ht="24" x14ac:dyDescent="0.25">
      <c r="A293" s="1039"/>
      <c r="B293" s="339">
        <v>242</v>
      </c>
      <c r="C293" s="228" t="s">
        <v>534</v>
      </c>
      <c r="D293" s="213" t="s">
        <v>535</v>
      </c>
      <c r="E293" s="213" t="s">
        <v>37</v>
      </c>
      <c r="F293" s="217" t="s">
        <v>38</v>
      </c>
      <c r="G293" s="340"/>
      <c r="H293" s="341"/>
      <c r="I293" s="342">
        <v>1</v>
      </c>
      <c r="J293" s="343">
        <f t="shared" si="212"/>
        <v>1</v>
      </c>
      <c r="K293" s="344"/>
      <c r="L293" s="342"/>
      <c r="M293" s="345">
        <f t="shared" si="196"/>
        <v>0</v>
      </c>
      <c r="N293" s="346"/>
      <c r="O293" s="347"/>
      <c r="P293" s="347"/>
      <c r="Q293" s="348">
        <f t="shared" si="197"/>
        <v>0</v>
      </c>
      <c r="R293" s="346"/>
      <c r="S293" s="347">
        <v>1</v>
      </c>
      <c r="T293" s="349">
        <f>SUM(R293:S293)</f>
        <v>1</v>
      </c>
      <c r="U293" s="350">
        <f t="shared" si="198"/>
        <v>1</v>
      </c>
      <c r="V293" s="351"/>
      <c r="W293" s="352"/>
      <c r="X293" s="353">
        <f t="shared" si="199"/>
        <v>0</v>
      </c>
      <c r="Y293" s="346"/>
      <c r="Z293" s="354"/>
      <c r="AA293" s="355">
        <f t="shared" si="200"/>
        <v>0</v>
      </c>
      <c r="AB293" s="340"/>
      <c r="AC293" s="341">
        <v>1</v>
      </c>
      <c r="AD293" s="356">
        <f t="shared" si="214"/>
        <v>1</v>
      </c>
      <c r="AE293" s="344"/>
      <c r="AF293" s="356"/>
      <c r="AG293" s="353">
        <f t="shared" si="201"/>
        <v>1</v>
      </c>
      <c r="AH293" s="344"/>
      <c r="AI293" s="357"/>
      <c r="AJ293" s="345">
        <f t="shared" si="202"/>
        <v>0</v>
      </c>
      <c r="AK293" s="585">
        <f t="shared" si="203"/>
        <v>3</v>
      </c>
      <c r="AL293" s="362">
        <v>2031739</v>
      </c>
      <c r="AM293" s="361">
        <f t="shared" si="195"/>
        <v>6095217</v>
      </c>
      <c r="AN293" s="1009"/>
      <c r="AO293" s="586">
        <f t="shared" si="241"/>
        <v>0</v>
      </c>
      <c r="AP293" s="587">
        <f t="shared" si="242"/>
        <v>0</v>
      </c>
      <c r="AQ293" s="588">
        <f t="shared" si="243"/>
        <v>2031739</v>
      </c>
      <c r="AR293" s="589">
        <f t="shared" si="213"/>
        <v>2031739</v>
      </c>
      <c r="AS293" s="590">
        <f t="shared" si="244"/>
        <v>0</v>
      </c>
      <c r="AT293" s="591">
        <f t="shared" si="245"/>
        <v>0</v>
      </c>
      <c r="AU293" s="592">
        <f t="shared" si="204"/>
        <v>0</v>
      </c>
      <c r="AV293" s="586">
        <f t="shared" si="246"/>
        <v>0</v>
      </c>
      <c r="AW293" s="587">
        <f t="shared" si="247"/>
        <v>0</v>
      </c>
      <c r="AX293" s="593"/>
      <c r="AY293" s="594">
        <f t="shared" si="205"/>
        <v>0</v>
      </c>
      <c r="AZ293" s="586">
        <f t="shared" si="248"/>
        <v>0</v>
      </c>
      <c r="BA293" s="587">
        <f t="shared" si="249"/>
        <v>2031739</v>
      </c>
      <c r="BB293" s="593">
        <f>SUM(AZ293:BA293)</f>
        <v>2031739</v>
      </c>
      <c r="BC293" s="595">
        <f t="shared" si="206"/>
        <v>2031739</v>
      </c>
      <c r="BD293" s="596">
        <f t="shared" si="250"/>
        <v>0</v>
      </c>
      <c r="BE293" s="597">
        <f t="shared" si="251"/>
        <v>0</v>
      </c>
      <c r="BF293" s="598">
        <f t="shared" si="207"/>
        <v>0</v>
      </c>
      <c r="BG293" s="586">
        <f t="shared" si="252"/>
        <v>0</v>
      </c>
      <c r="BH293" s="599"/>
      <c r="BI293" s="600">
        <f t="shared" si="208"/>
        <v>0</v>
      </c>
      <c r="BJ293" s="601">
        <f t="shared" si="253"/>
        <v>0</v>
      </c>
      <c r="BK293" s="587">
        <f t="shared" si="254"/>
        <v>2031739</v>
      </c>
      <c r="BL293" s="602">
        <f t="shared" ref="BL293:BL294" si="258">SUM(BJ293:BK293)</f>
        <v>2031739</v>
      </c>
      <c r="BM293" s="590">
        <f t="shared" si="255"/>
        <v>0</v>
      </c>
      <c r="BN293" s="603"/>
      <c r="BO293" s="598">
        <f t="shared" si="209"/>
        <v>2031739</v>
      </c>
      <c r="BP293" s="590">
        <f t="shared" si="256"/>
        <v>0</v>
      </c>
      <c r="BQ293" s="591">
        <f t="shared" si="257"/>
        <v>0</v>
      </c>
      <c r="BR293" s="592">
        <f t="shared" si="210"/>
        <v>0</v>
      </c>
      <c r="BS293" s="604">
        <f t="shared" si="211"/>
        <v>6095217</v>
      </c>
    </row>
    <row r="294" spans="1:71" ht="24" x14ac:dyDescent="0.25">
      <c r="A294" s="1039"/>
      <c r="B294" s="363">
        <v>243</v>
      </c>
      <c r="C294" s="229" t="s">
        <v>536</v>
      </c>
      <c r="D294" s="219" t="s">
        <v>537</v>
      </c>
      <c r="E294" s="219" t="s">
        <v>167</v>
      </c>
      <c r="F294" s="214" t="s">
        <v>38</v>
      </c>
      <c r="G294" s="340"/>
      <c r="H294" s="341"/>
      <c r="I294" s="342">
        <v>1</v>
      </c>
      <c r="J294" s="343">
        <f t="shared" si="212"/>
        <v>1</v>
      </c>
      <c r="K294" s="344"/>
      <c r="L294" s="342"/>
      <c r="M294" s="345">
        <f t="shared" si="196"/>
        <v>0</v>
      </c>
      <c r="N294" s="346">
        <v>1</v>
      </c>
      <c r="O294" s="347">
        <v>1</v>
      </c>
      <c r="P294" s="347">
        <f>SUM(N294:O294)</f>
        <v>2</v>
      </c>
      <c r="Q294" s="348">
        <f t="shared" si="197"/>
        <v>2</v>
      </c>
      <c r="R294" s="346"/>
      <c r="S294" s="347">
        <v>1</v>
      </c>
      <c r="T294" s="349">
        <f>SUM(R294:S294)</f>
        <v>1</v>
      </c>
      <c r="U294" s="350">
        <f t="shared" si="198"/>
        <v>1</v>
      </c>
      <c r="V294" s="351"/>
      <c r="W294" s="352"/>
      <c r="X294" s="353">
        <f t="shared" si="199"/>
        <v>0</v>
      </c>
      <c r="Y294" s="346"/>
      <c r="Z294" s="354"/>
      <c r="AA294" s="355">
        <f t="shared" si="200"/>
        <v>0</v>
      </c>
      <c r="AB294" s="340">
        <v>1</v>
      </c>
      <c r="AC294" s="341"/>
      <c r="AD294" s="356">
        <f t="shared" si="214"/>
        <v>1</v>
      </c>
      <c r="AE294" s="344"/>
      <c r="AF294" s="356"/>
      <c r="AG294" s="353">
        <f t="shared" si="201"/>
        <v>1</v>
      </c>
      <c r="AH294" s="344"/>
      <c r="AI294" s="357"/>
      <c r="AJ294" s="345">
        <f t="shared" si="202"/>
        <v>0</v>
      </c>
      <c r="AK294" s="585">
        <f t="shared" si="203"/>
        <v>5</v>
      </c>
      <c r="AL294" s="362">
        <v>1694551</v>
      </c>
      <c r="AM294" s="361">
        <f t="shared" si="195"/>
        <v>8472755</v>
      </c>
      <c r="AN294" s="1009"/>
      <c r="AO294" s="586">
        <f t="shared" si="241"/>
        <v>0</v>
      </c>
      <c r="AP294" s="587">
        <f t="shared" si="242"/>
        <v>0</v>
      </c>
      <c r="AQ294" s="588">
        <f t="shared" si="243"/>
        <v>1694551</v>
      </c>
      <c r="AR294" s="589">
        <f t="shared" si="213"/>
        <v>1694551</v>
      </c>
      <c r="AS294" s="590">
        <f t="shared" si="244"/>
        <v>0</v>
      </c>
      <c r="AT294" s="591">
        <f t="shared" si="245"/>
        <v>0</v>
      </c>
      <c r="AU294" s="592">
        <f t="shared" si="204"/>
        <v>0</v>
      </c>
      <c r="AV294" s="586">
        <f t="shared" si="246"/>
        <v>1694551</v>
      </c>
      <c r="AW294" s="587">
        <f t="shared" si="247"/>
        <v>1694551</v>
      </c>
      <c r="AX294" s="593">
        <f>SUM(AV294:AW294)</f>
        <v>3389102</v>
      </c>
      <c r="AY294" s="594">
        <f t="shared" si="205"/>
        <v>3389102</v>
      </c>
      <c r="AZ294" s="586">
        <f t="shared" si="248"/>
        <v>0</v>
      </c>
      <c r="BA294" s="587">
        <f t="shared" si="249"/>
        <v>1694551</v>
      </c>
      <c r="BB294" s="593">
        <f>SUM(AZ294:BA294)</f>
        <v>1694551</v>
      </c>
      <c r="BC294" s="595">
        <f t="shared" si="206"/>
        <v>1694551</v>
      </c>
      <c r="BD294" s="596">
        <f t="shared" si="250"/>
        <v>0</v>
      </c>
      <c r="BE294" s="597">
        <f t="shared" si="251"/>
        <v>0</v>
      </c>
      <c r="BF294" s="598">
        <f t="shared" si="207"/>
        <v>0</v>
      </c>
      <c r="BG294" s="586">
        <f t="shared" si="252"/>
        <v>0</v>
      </c>
      <c r="BH294" s="599"/>
      <c r="BI294" s="600">
        <f t="shared" si="208"/>
        <v>0</v>
      </c>
      <c r="BJ294" s="601">
        <f t="shared" si="253"/>
        <v>1694551</v>
      </c>
      <c r="BK294" s="587">
        <f t="shared" si="254"/>
        <v>0</v>
      </c>
      <c r="BL294" s="602">
        <f t="shared" si="258"/>
        <v>1694551</v>
      </c>
      <c r="BM294" s="590">
        <f t="shared" si="255"/>
        <v>0</v>
      </c>
      <c r="BN294" s="603"/>
      <c r="BO294" s="598">
        <f t="shared" si="209"/>
        <v>1694551</v>
      </c>
      <c r="BP294" s="590">
        <f t="shared" si="256"/>
        <v>0</v>
      </c>
      <c r="BQ294" s="591">
        <f t="shared" si="257"/>
        <v>0</v>
      </c>
      <c r="BR294" s="592">
        <f t="shared" si="210"/>
        <v>0</v>
      </c>
      <c r="BS294" s="604">
        <f t="shared" si="211"/>
        <v>8472755</v>
      </c>
    </row>
    <row r="295" spans="1:71" ht="15.75" thickBot="1" x14ac:dyDescent="0.3">
      <c r="A295" s="1040"/>
      <c r="B295" s="395">
        <v>244</v>
      </c>
      <c r="C295" s="258" t="s">
        <v>538</v>
      </c>
      <c r="D295" s="259" t="s">
        <v>539</v>
      </c>
      <c r="E295" s="259" t="s">
        <v>167</v>
      </c>
      <c r="F295" s="268" t="s">
        <v>38</v>
      </c>
      <c r="G295" s="396"/>
      <c r="H295" s="397"/>
      <c r="I295" s="398">
        <v>1</v>
      </c>
      <c r="J295" s="399">
        <f t="shared" si="212"/>
        <v>1</v>
      </c>
      <c r="K295" s="400"/>
      <c r="L295" s="398"/>
      <c r="M295" s="401">
        <f t="shared" si="196"/>
        <v>0</v>
      </c>
      <c r="N295" s="375"/>
      <c r="O295" s="376">
        <v>1</v>
      </c>
      <c r="P295" s="376">
        <f>SUM(N295:O295)</f>
        <v>1</v>
      </c>
      <c r="Q295" s="377">
        <f t="shared" si="197"/>
        <v>1</v>
      </c>
      <c r="R295" s="375"/>
      <c r="S295" s="376">
        <v>1</v>
      </c>
      <c r="T295" s="378">
        <f>SUM(R295:S295)</f>
        <v>1</v>
      </c>
      <c r="U295" s="379">
        <f t="shared" si="198"/>
        <v>1</v>
      </c>
      <c r="V295" s="402"/>
      <c r="W295" s="403"/>
      <c r="X295" s="404">
        <f t="shared" si="199"/>
        <v>0</v>
      </c>
      <c r="Y295" s="375"/>
      <c r="Z295" s="380"/>
      <c r="AA295" s="374">
        <f t="shared" si="200"/>
        <v>0</v>
      </c>
      <c r="AB295" s="396"/>
      <c r="AC295" s="397"/>
      <c r="AD295" s="405"/>
      <c r="AE295" s="400"/>
      <c r="AF295" s="405"/>
      <c r="AG295" s="404">
        <f t="shared" si="201"/>
        <v>0</v>
      </c>
      <c r="AH295" s="400"/>
      <c r="AI295" s="406"/>
      <c r="AJ295" s="401">
        <f t="shared" si="202"/>
        <v>0</v>
      </c>
      <c r="AK295" s="605">
        <f t="shared" si="203"/>
        <v>3</v>
      </c>
      <c r="AL295" s="410">
        <v>605384</v>
      </c>
      <c r="AM295" s="384">
        <f t="shared" si="195"/>
        <v>1816152</v>
      </c>
      <c r="AN295" s="1010"/>
      <c r="AO295" s="606">
        <f t="shared" si="241"/>
        <v>0</v>
      </c>
      <c r="AP295" s="607">
        <f t="shared" si="242"/>
        <v>0</v>
      </c>
      <c r="AQ295" s="608">
        <f t="shared" si="243"/>
        <v>605384</v>
      </c>
      <c r="AR295" s="609">
        <f t="shared" si="213"/>
        <v>605384</v>
      </c>
      <c r="AS295" s="610">
        <f t="shared" si="244"/>
        <v>0</v>
      </c>
      <c r="AT295" s="611">
        <f t="shared" si="245"/>
        <v>0</v>
      </c>
      <c r="AU295" s="612">
        <f t="shared" si="204"/>
        <v>0</v>
      </c>
      <c r="AV295" s="606">
        <f t="shared" si="246"/>
        <v>0</v>
      </c>
      <c r="AW295" s="607">
        <f t="shared" si="247"/>
        <v>605384</v>
      </c>
      <c r="AX295" s="613">
        <f>SUM(AV295:AW295)</f>
        <v>605384</v>
      </c>
      <c r="AY295" s="614">
        <f t="shared" si="205"/>
        <v>605384</v>
      </c>
      <c r="AZ295" s="606">
        <f t="shared" si="248"/>
        <v>0</v>
      </c>
      <c r="BA295" s="607">
        <f t="shared" si="249"/>
        <v>605384</v>
      </c>
      <c r="BB295" s="613">
        <f>SUM(AZ295:BA295)</f>
        <v>605384</v>
      </c>
      <c r="BC295" s="615">
        <f t="shared" si="206"/>
        <v>605384</v>
      </c>
      <c r="BD295" s="616">
        <f t="shared" si="250"/>
        <v>0</v>
      </c>
      <c r="BE295" s="617">
        <f t="shared" si="251"/>
        <v>0</v>
      </c>
      <c r="BF295" s="618">
        <f t="shared" si="207"/>
        <v>0</v>
      </c>
      <c r="BG295" s="606">
        <f t="shared" si="252"/>
        <v>0</v>
      </c>
      <c r="BH295" s="619"/>
      <c r="BI295" s="620">
        <f t="shared" si="208"/>
        <v>0</v>
      </c>
      <c r="BJ295" s="621">
        <f t="shared" si="253"/>
        <v>0</v>
      </c>
      <c r="BK295" s="607">
        <f t="shared" si="254"/>
        <v>0</v>
      </c>
      <c r="BL295" s="622"/>
      <c r="BM295" s="610">
        <f t="shared" si="255"/>
        <v>0</v>
      </c>
      <c r="BN295" s="623"/>
      <c r="BO295" s="618">
        <f t="shared" si="209"/>
        <v>0</v>
      </c>
      <c r="BP295" s="610">
        <f t="shared" si="256"/>
        <v>0</v>
      </c>
      <c r="BQ295" s="611">
        <f t="shared" si="257"/>
        <v>0</v>
      </c>
      <c r="BR295" s="612">
        <f t="shared" si="210"/>
        <v>0</v>
      </c>
      <c r="BS295" s="624">
        <f t="shared" si="211"/>
        <v>1816152</v>
      </c>
    </row>
    <row r="296" spans="1:71" ht="15.75" thickBot="1" x14ac:dyDescent="0.3">
      <c r="A296" s="455"/>
      <c r="B296" s="385"/>
      <c r="C296" s="253"/>
      <c r="D296" s="253"/>
      <c r="E296" s="253"/>
      <c r="F296" s="261"/>
      <c r="G296" s="387"/>
      <c r="H296" s="387"/>
      <c r="I296" s="387"/>
      <c r="J296" s="388"/>
      <c r="K296" s="387"/>
      <c r="L296" s="387"/>
      <c r="M296" s="388"/>
      <c r="N296" s="387"/>
      <c r="O296" s="387"/>
      <c r="P296" s="387"/>
      <c r="Q296" s="388"/>
      <c r="R296" s="387"/>
      <c r="S296" s="387"/>
      <c r="T296" s="387"/>
      <c r="U296" s="388"/>
      <c r="V296" s="387"/>
      <c r="W296" s="387"/>
      <c r="X296" s="388"/>
      <c r="Y296" s="387"/>
      <c r="Z296" s="387"/>
      <c r="AA296" s="388"/>
      <c r="AB296" s="387"/>
      <c r="AC296" s="387"/>
      <c r="AD296" s="387"/>
      <c r="AE296" s="387"/>
      <c r="AF296" s="387"/>
      <c r="AG296" s="388"/>
      <c r="AH296" s="387"/>
      <c r="AI296" s="387"/>
      <c r="AJ296" s="388"/>
      <c r="AK296" s="389"/>
      <c r="AL296" s="939" t="s">
        <v>683</v>
      </c>
      <c r="AM296" s="940"/>
      <c r="AN296" s="941"/>
      <c r="AO296" s="1013">
        <f>SUM(AR288:AR295)</f>
        <v>13944564</v>
      </c>
      <c r="AP296" s="1014"/>
      <c r="AQ296" s="1014"/>
      <c r="AR296" s="1015"/>
      <c r="AS296" s="1013">
        <f>SUM(AU288:AU295)</f>
        <v>1861553</v>
      </c>
      <c r="AT296" s="1014"/>
      <c r="AU296" s="1015"/>
      <c r="AV296" s="1013">
        <f>SUM(AY288:AY295)</f>
        <v>9582293</v>
      </c>
      <c r="AW296" s="1014"/>
      <c r="AX296" s="1014"/>
      <c r="AY296" s="1015"/>
      <c r="AZ296" s="1013">
        <f>SUM(BC288:BC295)</f>
        <v>13523645</v>
      </c>
      <c r="BA296" s="1014"/>
      <c r="BB296" s="1014"/>
      <c r="BC296" s="1015"/>
      <c r="BD296" s="1013">
        <f>SUM(BF288:BF295)</f>
        <v>1839307</v>
      </c>
      <c r="BE296" s="1014"/>
      <c r="BF296" s="1015"/>
      <c r="BG296" s="1013">
        <f>SUM(BI288:BI295)</f>
        <v>4900859</v>
      </c>
      <c r="BH296" s="1014"/>
      <c r="BI296" s="1015"/>
      <c r="BJ296" s="1013">
        <f>SUM(BO288:BO295)</f>
        <v>3726290</v>
      </c>
      <c r="BK296" s="1014"/>
      <c r="BL296" s="1014"/>
      <c r="BM296" s="1014"/>
      <c r="BN296" s="1014"/>
      <c r="BO296" s="1015"/>
      <c r="BP296" s="1013">
        <f>SUM(BR288:BR295)</f>
        <v>7751337</v>
      </c>
      <c r="BQ296" s="1014"/>
      <c r="BR296" s="1015"/>
      <c r="BS296" s="625">
        <f>SUM(BS288:BS295)</f>
        <v>57129848</v>
      </c>
    </row>
    <row r="297" spans="1:71" x14ac:dyDescent="0.25">
      <c r="A297" s="455"/>
      <c r="B297" s="385"/>
      <c r="C297" s="253"/>
      <c r="D297" s="253"/>
      <c r="E297" s="253"/>
      <c r="F297" s="261"/>
      <c r="G297" s="387"/>
      <c r="H297" s="387"/>
      <c r="I297" s="387"/>
      <c r="J297" s="388"/>
      <c r="K297" s="387"/>
      <c r="L297" s="387"/>
      <c r="M297" s="388"/>
      <c r="N297" s="387"/>
      <c r="O297" s="387"/>
      <c r="P297" s="387"/>
      <c r="Q297" s="388"/>
      <c r="R297" s="387"/>
      <c r="S297" s="387"/>
      <c r="T297" s="387"/>
      <c r="U297" s="388"/>
      <c r="V297" s="387"/>
      <c r="W297" s="387"/>
      <c r="X297" s="388"/>
      <c r="Y297" s="387"/>
      <c r="Z297" s="387"/>
      <c r="AA297" s="388"/>
      <c r="AB297" s="387"/>
      <c r="AC297" s="387"/>
      <c r="AD297" s="387"/>
      <c r="AE297" s="387"/>
      <c r="AF297" s="387"/>
      <c r="AG297" s="388"/>
      <c r="AH297" s="387"/>
      <c r="AI297" s="387"/>
      <c r="AJ297" s="388"/>
      <c r="AK297" s="389"/>
      <c r="AL297" s="392"/>
      <c r="AM297" s="392"/>
      <c r="AN297" s="626"/>
      <c r="AO297" s="627"/>
      <c r="AP297" s="627"/>
      <c r="AQ297" s="627"/>
      <c r="AR297" s="628"/>
      <c r="AS297" s="627"/>
      <c r="AT297" s="627"/>
      <c r="AU297" s="628"/>
      <c r="AV297" s="627"/>
      <c r="AW297" s="627"/>
      <c r="AX297" s="629"/>
      <c r="AY297" s="628"/>
      <c r="AZ297" s="627"/>
      <c r="BA297" s="627"/>
      <c r="BB297" s="629"/>
      <c r="BC297" s="628"/>
      <c r="BD297" s="627"/>
      <c r="BE297" s="627"/>
      <c r="BF297" s="628"/>
      <c r="BG297" s="627"/>
      <c r="BH297" s="629"/>
      <c r="BI297" s="628"/>
      <c r="BJ297" s="627"/>
      <c r="BK297" s="627"/>
      <c r="BL297" s="629"/>
      <c r="BM297" s="627"/>
      <c r="BN297" s="629"/>
      <c r="BO297" s="628"/>
      <c r="BP297" s="627"/>
      <c r="BQ297" s="627"/>
      <c r="BR297" s="628"/>
      <c r="BS297" s="630"/>
    </row>
    <row r="298" spans="1:71" ht="15.75" thickBot="1" x14ac:dyDescent="0.3">
      <c r="A298" s="455"/>
      <c r="B298" s="385"/>
      <c r="C298" s="253"/>
      <c r="D298" s="253"/>
      <c r="E298" s="253"/>
      <c r="F298" s="261"/>
      <c r="G298" s="387"/>
      <c r="H298" s="387"/>
      <c r="I298" s="387"/>
      <c r="J298" s="388"/>
      <c r="K298" s="387"/>
      <c r="L298" s="387"/>
      <c r="M298" s="388"/>
      <c r="N298" s="387"/>
      <c r="O298" s="387"/>
      <c r="P298" s="387"/>
      <c r="Q298" s="388"/>
      <c r="R298" s="387"/>
      <c r="S298" s="387"/>
      <c r="T298" s="387"/>
      <c r="U298" s="388"/>
      <c r="V298" s="387"/>
      <c r="W298" s="387"/>
      <c r="X298" s="388"/>
      <c r="Y298" s="387"/>
      <c r="Z298" s="387"/>
      <c r="AA298" s="388"/>
      <c r="AB298" s="387"/>
      <c r="AC298" s="387"/>
      <c r="AD298" s="387"/>
      <c r="AE298" s="387"/>
      <c r="AF298" s="387"/>
      <c r="AG298" s="388"/>
      <c r="AH298" s="387"/>
      <c r="AI298" s="387"/>
      <c r="AJ298" s="388"/>
      <c r="AK298" s="389"/>
      <c r="AL298" s="392"/>
      <c r="AM298" s="392"/>
      <c r="AN298" s="626"/>
      <c r="AO298" s="627"/>
      <c r="AP298" s="627"/>
      <c r="AQ298" s="627"/>
      <c r="AR298" s="628"/>
      <c r="AS298" s="627"/>
      <c r="AT298" s="627"/>
      <c r="AU298" s="628"/>
      <c r="AV298" s="627"/>
      <c r="AW298" s="627"/>
      <c r="AX298" s="629"/>
      <c r="AY298" s="628"/>
      <c r="AZ298" s="627"/>
      <c r="BA298" s="627"/>
      <c r="BB298" s="629"/>
      <c r="BC298" s="628"/>
      <c r="BD298" s="627"/>
      <c r="BE298" s="627"/>
      <c r="BF298" s="628"/>
      <c r="BG298" s="627"/>
      <c r="BH298" s="629"/>
      <c r="BI298" s="628"/>
      <c r="BJ298" s="627"/>
      <c r="BK298" s="627"/>
      <c r="BL298" s="629"/>
      <c r="BM298" s="627"/>
      <c r="BN298" s="629"/>
      <c r="BO298" s="628"/>
      <c r="BP298" s="627"/>
      <c r="BQ298" s="627"/>
      <c r="BR298" s="628"/>
      <c r="BS298" s="630"/>
    </row>
    <row r="299" spans="1:71" ht="12.75" customHeight="1" thickBot="1" x14ac:dyDescent="0.3">
      <c r="A299" s="919" t="s">
        <v>687</v>
      </c>
      <c r="B299" s="920"/>
      <c r="C299" s="920"/>
      <c r="D299" s="920"/>
      <c r="E299" s="920"/>
      <c r="F299" s="920"/>
      <c r="G299" s="933" t="s">
        <v>1</v>
      </c>
      <c r="H299" s="934"/>
      <c r="I299" s="934"/>
      <c r="J299" s="935"/>
      <c r="K299" s="982" t="s">
        <v>2</v>
      </c>
      <c r="L299" s="982"/>
      <c r="M299" s="983"/>
      <c r="N299" s="1019" t="s">
        <v>3</v>
      </c>
      <c r="O299" s="1020"/>
      <c r="P299" s="1021"/>
      <c r="Q299" s="951" t="s">
        <v>4</v>
      </c>
      <c r="R299" s="1022" t="s">
        <v>5</v>
      </c>
      <c r="S299" s="1023"/>
      <c r="T299" s="1024"/>
      <c r="U299" s="951" t="s">
        <v>4</v>
      </c>
      <c r="V299" s="972" t="s">
        <v>6</v>
      </c>
      <c r="W299" s="972"/>
      <c r="X299" s="973"/>
      <c r="Y299" s="1025" t="s">
        <v>7</v>
      </c>
      <c r="Z299" s="1026"/>
      <c r="AA299" s="951" t="s">
        <v>4</v>
      </c>
      <c r="AB299" s="1016" t="s">
        <v>8</v>
      </c>
      <c r="AC299" s="1017"/>
      <c r="AD299" s="1017"/>
      <c r="AE299" s="1017"/>
      <c r="AF299" s="1018"/>
      <c r="AG299" s="951" t="s">
        <v>4</v>
      </c>
      <c r="AH299" s="953" t="s">
        <v>9</v>
      </c>
      <c r="AI299" s="953"/>
      <c r="AJ299" s="954"/>
      <c r="AK299" s="948" t="s">
        <v>10</v>
      </c>
      <c r="AO299" s="933" t="s">
        <v>1</v>
      </c>
      <c r="AP299" s="934"/>
      <c r="AQ299" s="934"/>
      <c r="AR299" s="935"/>
      <c r="AS299" s="981" t="s">
        <v>2</v>
      </c>
      <c r="AT299" s="982"/>
      <c r="AU299" s="983"/>
      <c r="AV299" s="1019" t="s">
        <v>3</v>
      </c>
      <c r="AW299" s="1020"/>
      <c r="AX299" s="1021"/>
      <c r="AY299" s="951" t="s">
        <v>4</v>
      </c>
      <c r="AZ299" s="1022" t="s">
        <v>5</v>
      </c>
      <c r="BA299" s="1023"/>
      <c r="BB299" s="1024"/>
      <c r="BC299" s="951" t="s">
        <v>4</v>
      </c>
      <c r="BD299" s="972" t="s">
        <v>6</v>
      </c>
      <c r="BE299" s="972"/>
      <c r="BF299" s="973"/>
      <c r="BG299" s="1025" t="s">
        <v>7</v>
      </c>
      <c r="BH299" s="1026"/>
      <c r="BI299" s="951" t="s">
        <v>4</v>
      </c>
      <c r="BJ299" s="1016" t="s">
        <v>8</v>
      </c>
      <c r="BK299" s="1017"/>
      <c r="BL299" s="1017"/>
      <c r="BM299" s="1017"/>
      <c r="BN299" s="1018"/>
      <c r="BO299" s="951" t="s">
        <v>4</v>
      </c>
      <c r="BP299" s="953" t="s">
        <v>9</v>
      </c>
      <c r="BQ299" s="953"/>
      <c r="BR299" s="954"/>
      <c r="BS299" s="948" t="s">
        <v>680</v>
      </c>
    </row>
    <row r="300" spans="1:71" ht="12.75" customHeight="1" thickBot="1" x14ac:dyDescent="0.3">
      <c r="A300" s="922"/>
      <c r="B300" s="923"/>
      <c r="C300" s="923"/>
      <c r="D300" s="923"/>
      <c r="E300" s="923"/>
      <c r="F300" s="923"/>
      <c r="G300" s="936"/>
      <c r="H300" s="937"/>
      <c r="I300" s="937"/>
      <c r="J300" s="938"/>
      <c r="K300" s="985"/>
      <c r="L300" s="985"/>
      <c r="M300" s="986"/>
      <c r="N300" s="966" t="s">
        <v>12</v>
      </c>
      <c r="O300" s="967"/>
      <c r="P300" s="968"/>
      <c r="Q300" s="952"/>
      <c r="R300" s="970" t="s">
        <v>13</v>
      </c>
      <c r="S300" s="970"/>
      <c r="T300" s="970"/>
      <c r="U300" s="952"/>
      <c r="V300" s="974"/>
      <c r="W300" s="974"/>
      <c r="X300" s="975"/>
      <c r="Y300" s="963" t="s">
        <v>14</v>
      </c>
      <c r="Z300" s="964"/>
      <c r="AA300" s="952"/>
      <c r="AB300" s="950" t="s">
        <v>15</v>
      </c>
      <c r="AC300" s="950"/>
      <c r="AD300" s="965"/>
      <c r="AE300" s="950" t="s">
        <v>16</v>
      </c>
      <c r="AF300" s="965"/>
      <c r="AG300" s="952"/>
      <c r="AH300" s="955"/>
      <c r="AI300" s="955"/>
      <c r="AJ300" s="956"/>
      <c r="AK300" s="949"/>
      <c r="AO300" s="936"/>
      <c r="AP300" s="937"/>
      <c r="AQ300" s="937"/>
      <c r="AR300" s="938"/>
      <c r="AS300" s="984"/>
      <c r="AT300" s="985"/>
      <c r="AU300" s="986"/>
      <c r="AV300" s="966" t="s">
        <v>12</v>
      </c>
      <c r="AW300" s="967"/>
      <c r="AX300" s="968"/>
      <c r="AY300" s="952"/>
      <c r="AZ300" s="969" t="s">
        <v>13</v>
      </c>
      <c r="BA300" s="970"/>
      <c r="BB300" s="970"/>
      <c r="BC300" s="952"/>
      <c r="BD300" s="974"/>
      <c r="BE300" s="974"/>
      <c r="BF300" s="975"/>
      <c r="BG300" s="963" t="s">
        <v>14</v>
      </c>
      <c r="BH300" s="964"/>
      <c r="BI300" s="952"/>
      <c r="BJ300" s="950" t="s">
        <v>15</v>
      </c>
      <c r="BK300" s="950"/>
      <c r="BL300" s="965"/>
      <c r="BM300" s="950" t="s">
        <v>16</v>
      </c>
      <c r="BN300" s="950"/>
      <c r="BO300" s="952"/>
      <c r="BP300" s="955"/>
      <c r="BQ300" s="955"/>
      <c r="BR300" s="956"/>
      <c r="BS300" s="949"/>
    </row>
    <row r="301" spans="1:71" ht="45.75" thickBot="1" x14ac:dyDescent="0.3">
      <c r="A301" s="294" t="s">
        <v>681</v>
      </c>
      <c r="B301" s="262" t="s">
        <v>17</v>
      </c>
      <c r="C301" s="263" t="s">
        <v>18</v>
      </c>
      <c r="D301" s="263" t="s">
        <v>19</v>
      </c>
      <c r="E301" s="263" t="s">
        <v>20</v>
      </c>
      <c r="F301" s="264" t="s">
        <v>21</v>
      </c>
      <c r="G301" s="635" t="s">
        <v>23</v>
      </c>
      <c r="H301" s="317" t="s">
        <v>24</v>
      </c>
      <c r="I301" s="318" t="s">
        <v>25</v>
      </c>
      <c r="J301" s="309" t="s">
        <v>4</v>
      </c>
      <c r="K301" s="317" t="s">
        <v>23</v>
      </c>
      <c r="L301" s="318" t="s">
        <v>25</v>
      </c>
      <c r="M301" s="309" t="s">
        <v>4</v>
      </c>
      <c r="N301" s="634" t="s">
        <v>23</v>
      </c>
      <c r="O301" s="315" t="s">
        <v>25</v>
      </c>
      <c r="P301" s="316" t="s">
        <v>26</v>
      </c>
      <c r="Q301" s="952"/>
      <c r="R301" s="315" t="s">
        <v>23</v>
      </c>
      <c r="S301" s="315" t="s">
        <v>25</v>
      </c>
      <c r="T301" s="316" t="s">
        <v>26</v>
      </c>
      <c r="U301" s="952"/>
      <c r="V301" s="317" t="s">
        <v>23</v>
      </c>
      <c r="W301" s="318" t="s">
        <v>25</v>
      </c>
      <c r="X301" s="309" t="s">
        <v>4</v>
      </c>
      <c r="Y301" s="635" t="s">
        <v>25</v>
      </c>
      <c r="Z301" s="318" t="s">
        <v>26</v>
      </c>
      <c r="AA301" s="952"/>
      <c r="AB301" s="317" t="s">
        <v>23</v>
      </c>
      <c r="AC301" s="317" t="s">
        <v>25</v>
      </c>
      <c r="AD301" s="317" t="s">
        <v>26</v>
      </c>
      <c r="AE301" s="317" t="s">
        <v>23</v>
      </c>
      <c r="AF301" s="667" t="s">
        <v>26</v>
      </c>
      <c r="AG301" s="952"/>
      <c r="AH301" s="317" t="s">
        <v>23</v>
      </c>
      <c r="AI301" s="318" t="s">
        <v>25</v>
      </c>
      <c r="AJ301" s="309" t="s">
        <v>4</v>
      </c>
      <c r="AK301" s="949"/>
      <c r="AL301" s="567" t="s">
        <v>675</v>
      </c>
      <c r="AM301" s="319" t="s">
        <v>676</v>
      </c>
      <c r="AN301" s="319" t="s">
        <v>677</v>
      </c>
      <c r="AO301" s="631" t="s">
        <v>23</v>
      </c>
      <c r="AP301" s="632" t="s">
        <v>24</v>
      </c>
      <c r="AQ301" s="633" t="s">
        <v>25</v>
      </c>
      <c r="AR301" s="309" t="s">
        <v>4</v>
      </c>
      <c r="AS301" s="635" t="s">
        <v>23</v>
      </c>
      <c r="AT301" s="318" t="s">
        <v>25</v>
      </c>
      <c r="AU301" s="309" t="s">
        <v>4</v>
      </c>
      <c r="AV301" s="634" t="s">
        <v>23</v>
      </c>
      <c r="AW301" s="315" t="s">
        <v>25</v>
      </c>
      <c r="AX301" s="316" t="s">
        <v>26</v>
      </c>
      <c r="AY301" s="952"/>
      <c r="AZ301" s="634" t="s">
        <v>23</v>
      </c>
      <c r="BA301" s="315" t="s">
        <v>25</v>
      </c>
      <c r="BB301" s="316" t="s">
        <v>26</v>
      </c>
      <c r="BC301" s="952"/>
      <c r="BD301" s="317" t="s">
        <v>23</v>
      </c>
      <c r="BE301" s="318" t="s">
        <v>25</v>
      </c>
      <c r="BF301" s="309" t="s">
        <v>4</v>
      </c>
      <c r="BG301" s="635" t="s">
        <v>25</v>
      </c>
      <c r="BH301" s="318" t="s">
        <v>26</v>
      </c>
      <c r="BI301" s="952"/>
      <c r="BJ301" s="631" t="s">
        <v>23</v>
      </c>
      <c r="BK301" s="632" t="s">
        <v>25</v>
      </c>
      <c r="BL301" s="632" t="s">
        <v>26</v>
      </c>
      <c r="BM301" s="632" t="s">
        <v>23</v>
      </c>
      <c r="BN301" s="636" t="s">
        <v>26</v>
      </c>
      <c r="BO301" s="952"/>
      <c r="BP301" s="317" t="s">
        <v>23</v>
      </c>
      <c r="BQ301" s="318" t="s">
        <v>25</v>
      </c>
      <c r="BR301" s="309" t="s">
        <v>4</v>
      </c>
      <c r="BS301" s="949"/>
    </row>
    <row r="302" spans="1:71" ht="24" x14ac:dyDescent="0.25">
      <c r="A302" s="1027">
        <v>10</v>
      </c>
      <c r="B302" s="407">
        <v>245</v>
      </c>
      <c r="C302" s="233" t="s">
        <v>541</v>
      </c>
      <c r="D302" s="234" t="s">
        <v>542</v>
      </c>
      <c r="E302" s="235" t="s">
        <v>81</v>
      </c>
      <c r="F302" s="236" t="s">
        <v>38</v>
      </c>
      <c r="G302" s="412"/>
      <c r="H302" s="413">
        <v>3</v>
      </c>
      <c r="I302" s="414"/>
      <c r="J302" s="324">
        <f t="shared" si="212"/>
        <v>3</v>
      </c>
      <c r="K302" s="415"/>
      <c r="L302" s="414"/>
      <c r="M302" s="326">
        <f t="shared" si="196"/>
        <v>0</v>
      </c>
      <c r="N302" s="415"/>
      <c r="O302" s="413"/>
      <c r="P302" s="413"/>
      <c r="Q302" s="329">
        <f t="shared" si="197"/>
        <v>0</v>
      </c>
      <c r="R302" s="415"/>
      <c r="S302" s="413"/>
      <c r="T302" s="416"/>
      <c r="U302" s="331">
        <f t="shared" si="198"/>
        <v>0</v>
      </c>
      <c r="V302" s="415"/>
      <c r="W302" s="414"/>
      <c r="X302" s="324">
        <f t="shared" si="199"/>
        <v>0</v>
      </c>
      <c r="Y302" s="415"/>
      <c r="Z302" s="414"/>
      <c r="AA302" s="333">
        <f t="shared" si="200"/>
        <v>0</v>
      </c>
      <c r="AB302" s="417"/>
      <c r="AC302" s="418"/>
      <c r="AD302" s="334"/>
      <c r="AE302" s="419"/>
      <c r="AF302" s="334"/>
      <c r="AG302" s="324">
        <f t="shared" si="201"/>
        <v>0</v>
      </c>
      <c r="AH302" s="415"/>
      <c r="AI302" s="416"/>
      <c r="AJ302" s="326">
        <f t="shared" si="202"/>
        <v>0</v>
      </c>
      <c r="AK302" s="568">
        <f t="shared" si="203"/>
        <v>3</v>
      </c>
      <c r="AL302" s="337">
        <v>17982858</v>
      </c>
      <c r="AM302" s="338">
        <f t="shared" si="195"/>
        <v>53948574</v>
      </c>
      <c r="AN302" s="1008">
        <f>SUM(AM302:AM311)</f>
        <v>106758100</v>
      </c>
      <c r="AO302" s="569">
        <f t="shared" ref="AO302:AO311" si="259">AL302*G302</f>
        <v>0</v>
      </c>
      <c r="AP302" s="570">
        <f t="shared" ref="AP302:AP311" si="260">AL302*H302</f>
        <v>53948574</v>
      </c>
      <c r="AQ302" s="571">
        <f t="shared" ref="AQ302:AQ311" si="261">AL302*I302</f>
        <v>0</v>
      </c>
      <c r="AR302" s="572">
        <f t="shared" si="213"/>
        <v>53948574</v>
      </c>
      <c r="AS302" s="573">
        <f t="shared" ref="AS302:AS311" si="262">AL302*K302</f>
        <v>0</v>
      </c>
      <c r="AT302" s="574">
        <f t="shared" ref="AT302:AT311" si="263">AL302*L302</f>
        <v>0</v>
      </c>
      <c r="AU302" s="575">
        <f t="shared" si="204"/>
        <v>0</v>
      </c>
      <c r="AV302" s="569">
        <f t="shared" ref="AV302:AV311" si="264">AL302*N302</f>
        <v>0</v>
      </c>
      <c r="AW302" s="570">
        <f t="shared" ref="AW302:AW311" si="265">AL302*O302</f>
        <v>0</v>
      </c>
      <c r="AX302" s="668"/>
      <c r="AY302" s="577">
        <f t="shared" si="205"/>
        <v>0</v>
      </c>
      <c r="AZ302" s="569">
        <f t="shared" ref="AZ302:AZ311" si="266">AL302*R302</f>
        <v>0</v>
      </c>
      <c r="BA302" s="570">
        <f t="shared" ref="BA302:BA311" si="267">AL302*S302</f>
        <v>0</v>
      </c>
      <c r="BB302" s="668"/>
      <c r="BC302" s="578">
        <f t="shared" si="206"/>
        <v>0</v>
      </c>
      <c r="BD302" s="573">
        <f t="shared" ref="BD302:BD311" si="268">AL302*V302</f>
        <v>0</v>
      </c>
      <c r="BE302" s="574">
        <f t="shared" ref="BE302:BE311" si="269">AL302*W302</f>
        <v>0</v>
      </c>
      <c r="BF302" s="572">
        <f t="shared" si="207"/>
        <v>0</v>
      </c>
      <c r="BG302" s="569">
        <f t="shared" ref="BG302:BG311" si="270">AL302*Y302</f>
        <v>0</v>
      </c>
      <c r="BH302" s="669"/>
      <c r="BI302" s="580">
        <f t="shared" si="208"/>
        <v>0</v>
      </c>
      <c r="BJ302" s="581">
        <f t="shared" ref="BJ302:BJ311" si="271">AL302*AB302</f>
        <v>0</v>
      </c>
      <c r="BK302" s="570">
        <f t="shared" ref="BK302:BK311" si="272">AL302*AC302</f>
        <v>0</v>
      </c>
      <c r="BL302" s="582"/>
      <c r="BM302" s="573">
        <f t="shared" ref="BM302:BM311" si="273">AL302*AE302</f>
        <v>0</v>
      </c>
      <c r="BN302" s="583"/>
      <c r="BO302" s="572">
        <f t="shared" si="209"/>
        <v>0</v>
      </c>
      <c r="BP302" s="573">
        <f t="shared" ref="BP302:BP311" si="274">AL302*AH302</f>
        <v>0</v>
      </c>
      <c r="BQ302" s="574">
        <f t="shared" ref="BQ302:BQ311" si="275">AL302*AI302</f>
        <v>0</v>
      </c>
      <c r="BR302" s="575">
        <f t="shared" si="210"/>
        <v>0</v>
      </c>
      <c r="BS302" s="584">
        <f t="shared" si="211"/>
        <v>53948574</v>
      </c>
    </row>
    <row r="303" spans="1:71" x14ac:dyDescent="0.25">
      <c r="A303" s="1028"/>
      <c r="B303" s="363">
        <v>246</v>
      </c>
      <c r="C303" s="230" t="s">
        <v>543</v>
      </c>
      <c r="D303" s="221" t="s">
        <v>544</v>
      </c>
      <c r="E303" s="220" t="s">
        <v>320</v>
      </c>
      <c r="F303" s="215" t="s">
        <v>38</v>
      </c>
      <c r="G303" s="420"/>
      <c r="H303" s="421">
        <v>3</v>
      </c>
      <c r="I303" s="422"/>
      <c r="J303" s="343">
        <f t="shared" si="212"/>
        <v>3</v>
      </c>
      <c r="K303" s="423"/>
      <c r="L303" s="422"/>
      <c r="M303" s="345">
        <f t="shared" si="196"/>
        <v>0</v>
      </c>
      <c r="N303" s="423"/>
      <c r="O303" s="421"/>
      <c r="P303" s="421"/>
      <c r="Q303" s="348">
        <f t="shared" si="197"/>
        <v>0</v>
      </c>
      <c r="R303" s="423"/>
      <c r="S303" s="421"/>
      <c r="T303" s="424"/>
      <c r="U303" s="350">
        <f t="shared" si="198"/>
        <v>0</v>
      </c>
      <c r="V303" s="423"/>
      <c r="W303" s="422"/>
      <c r="X303" s="353">
        <f t="shared" si="199"/>
        <v>0</v>
      </c>
      <c r="Y303" s="423"/>
      <c r="Z303" s="422"/>
      <c r="AA303" s="355">
        <f t="shared" si="200"/>
        <v>0</v>
      </c>
      <c r="AB303" s="425"/>
      <c r="AC303" s="426"/>
      <c r="AD303" s="356"/>
      <c r="AE303" s="427"/>
      <c r="AF303" s="356"/>
      <c r="AG303" s="353">
        <f t="shared" si="201"/>
        <v>0</v>
      </c>
      <c r="AH303" s="423"/>
      <c r="AI303" s="424"/>
      <c r="AJ303" s="345">
        <f t="shared" si="202"/>
        <v>0</v>
      </c>
      <c r="AK303" s="585">
        <f t="shared" si="203"/>
        <v>3</v>
      </c>
      <c r="AL303" s="362">
        <v>3287970</v>
      </c>
      <c r="AM303" s="361">
        <f t="shared" si="195"/>
        <v>9863910</v>
      </c>
      <c r="AN303" s="1009"/>
      <c r="AO303" s="586">
        <f t="shared" si="259"/>
        <v>0</v>
      </c>
      <c r="AP303" s="587">
        <f t="shared" si="260"/>
        <v>9863910</v>
      </c>
      <c r="AQ303" s="588">
        <f t="shared" si="261"/>
        <v>0</v>
      </c>
      <c r="AR303" s="589">
        <f t="shared" si="213"/>
        <v>9863910</v>
      </c>
      <c r="AS303" s="590">
        <f t="shared" si="262"/>
        <v>0</v>
      </c>
      <c r="AT303" s="591">
        <f t="shared" si="263"/>
        <v>0</v>
      </c>
      <c r="AU303" s="592">
        <f t="shared" si="204"/>
        <v>0</v>
      </c>
      <c r="AV303" s="586">
        <f t="shared" si="264"/>
        <v>0</v>
      </c>
      <c r="AW303" s="587">
        <f t="shared" si="265"/>
        <v>0</v>
      </c>
      <c r="AX303" s="670"/>
      <c r="AY303" s="594">
        <f t="shared" si="205"/>
        <v>0</v>
      </c>
      <c r="AZ303" s="586">
        <f t="shared" si="266"/>
        <v>0</v>
      </c>
      <c r="BA303" s="587">
        <f t="shared" si="267"/>
        <v>0</v>
      </c>
      <c r="BB303" s="670"/>
      <c r="BC303" s="595">
        <f t="shared" si="206"/>
        <v>0</v>
      </c>
      <c r="BD303" s="596">
        <f t="shared" si="268"/>
        <v>0</v>
      </c>
      <c r="BE303" s="597">
        <f t="shared" si="269"/>
        <v>0</v>
      </c>
      <c r="BF303" s="598">
        <f t="shared" si="207"/>
        <v>0</v>
      </c>
      <c r="BG303" s="586">
        <f t="shared" si="270"/>
        <v>0</v>
      </c>
      <c r="BH303" s="671"/>
      <c r="BI303" s="600">
        <f t="shared" si="208"/>
        <v>0</v>
      </c>
      <c r="BJ303" s="601">
        <f t="shared" si="271"/>
        <v>0</v>
      </c>
      <c r="BK303" s="587">
        <f t="shared" si="272"/>
        <v>0</v>
      </c>
      <c r="BL303" s="602"/>
      <c r="BM303" s="590">
        <f t="shared" si="273"/>
        <v>0</v>
      </c>
      <c r="BN303" s="603"/>
      <c r="BO303" s="598">
        <f t="shared" si="209"/>
        <v>0</v>
      </c>
      <c r="BP303" s="590">
        <f t="shared" si="274"/>
        <v>0</v>
      </c>
      <c r="BQ303" s="591">
        <f t="shared" si="275"/>
        <v>0</v>
      </c>
      <c r="BR303" s="592">
        <f t="shared" si="210"/>
        <v>0</v>
      </c>
      <c r="BS303" s="604">
        <f t="shared" si="211"/>
        <v>9863910</v>
      </c>
    </row>
    <row r="304" spans="1:71" x14ac:dyDescent="0.25">
      <c r="A304" s="1028"/>
      <c r="B304" s="339">
        <v>247</v>
      </c>
      <c r="C304" s="230" t="s">
        <v>545</v>
      </c>
      <c r="D304" s="221" t="s">
        <v>546</v>
      </c>
      <c r="E304" s="220" t="s">
        <v>320</v>
      </c>
      <c r="F304" s="214" t="s">
        <v>38</v>
      </c>
      <c r="G304" s="420"/>
      <c r="H304" s="421">
        <v>3</v>
      </c>
      <c r="I304" s="422"/>
      <c r="J304" s="343">
        <f t="shared" si="212"/>
        <v>3</v>
      </c>
      <c r="K304" s="423"/>
      <c r="L304" s="422"/>
      <c r="M304" s="345">
        <f t="shared" si="196"/>
        <v>0</v>
      </c>
      <c r="N304" s="423"/>
      <c r="O304" s="421"/>
      <c r="P304" s="421"/>
      <c r="Q304" s="348">
        <f t="shared" si="197"/>
        <v>0</v>
      </c>
      <c r="R304" s="423"/>
      <c r="S304" s="421"/>
      <c r="T304" s="424"/>
      <c r="U304" s="350">
        <f t="shared" si="198"/>
        <v>0</v>
      </c>
      <c r="V304" s="423"/>
      <c r="W304" s="422"/>
      <c r="X304" s="353">
        <f t="shared" si="199"/>
        <v>0</v>
      </c>
      <c r="Y304" s="423"/>
      <c r="Z304" s="422"/>
      <c r="AA304" s="355">
        <f t="shared" si="200"/>
        <v>0</v>
      </c>
      <c r="AB304" s="425"/>
      <c r="AC304" s="426"/>
      <c r="AD304" s="356"/>
      <c r="AE304" s="427"/>
      <c r="AF304" s="356"/>
      <c r="AG304" s="353">
        <f t="shared" si="201"/>
        <v>0</v>
      </c>
      <c r="AH304" s="423"/>
      <c r="AI304" s="424"/>
      <c r="AJ304" s="345">
        <f t="shared" si="202"/>
        <v>0</v>
      </c>
      <c r="AK304" s="585">
        <f t="shared" si="203"/>
        <v>3</v>
      </c>
      <c r="AL304" s="362">
        <v>3298680</v>
      </c>
      <c r="AM304" s="361">
        <f t="shared" si="195"/>
        <v>9896040</v>
      </c>
      <c r="AN304" s="1009"/>
      <c r="AO304" s="586">
        <f t="shared" si="259"/>
        <v>0</v>
      </c>
      <c r="AP304" s="587">
        <f t="shared" si="260"/>
        <v>9896040</v>
      </c>
      <c r="AQ304" s="588">
        <f t="shared" si="261"/>
        <v>0</v>
      </c>
      <c r="AR304" s="589">
        <f t="shared" si="213"/>
        <v>9896040</v>
      </c>
      <c r="AS304" s="590">
        <f t="shared" si="262"/>
        <v>0</v>
      </c>
      <c r="AT304" s="591">
        <f t="shared" si="263"/>
        <v>0</v>
      </c>
      <c r="AU304" s="592">
        <f t="shared" si="204"/>
        <v>0</v>
      </c>
      <c r="AV304" s="586">
        <f t="shared" si="264"/>
        <v>0</v>
      </c>
      <c r="AW304" s="587">
        <f t="shared" si="265"/>
        <v>0</v>
      </c>
      <c r="AX304" s="670"/>
      <c r="AY304" s="594">
        <f t="shared" si="205"/>
        <v>0</v>
      </c>
      <c r="AZ304" s="586">
        <f t="shared" si="266"/>
        <v>0</v>
      </c>
      <c r="BA304" s="587">
        <f t="shared" si="267"/>
        <v>0</v>
      </c>
      <c r="BB304" s="670"/>
      <c r="BC304" s="595">
        <f t="shared" si="206"/>
        <v>0</v>
      </c>
      <c r="BD304" s="596">
        <f t="shared" si="268"/>
        <v>0</v>
      </c>
      <c r="BE304" s="597">
        <f t="shared" si="269"/>
        <v>0</v>
      </c>
      <c r="BF304" s="598">
        <f t="shared" si="207"/>
        <v>0</v>
      </c>
      <c r="BG304" s="586">
        <f t="shared" si="270"/>
        <v>0</v>
      </c>
      <c r="BH304" s="671"/>
      <c r="BI304" s="600">
        <f t="shared" si="208"/>
        <v>0</v>
      </c>
      <c r="BJ304" s="601">
        <f t="shared" si="271"/>
        <v>0</v>
      </c>
      <c r="BK304" s="587">
        <f t="shared" si="272"/>
        <v>0</v>
      </c>
      <c r="BL304" s="602"/>
      <c r="BM304" s="590">
        <f t="shared" si="273"/>
        <v>0</v>
      </c>
      <c r="BN304" s="603"/>
      <c r="BO304" s="598">
        <f t="shared" si="209"/>
        <v>0</v>
      </c>
      <c r="BP304" s="590">
        <f t="shared" si="274"/>
        <v>0</v>
      </c>
      <c r="BQ304" s="591">
        <f t="shared" si="275"/>
        <v>0</v>
      </c>
      <c r="BR304" s="592">
        <f t="shared" si="210"/>
        <v>0</v>
      </c>
      <c r="BS304" s="604">
        <f t="shared" si="211"/>
        <v>9896040</v>
      </c>
    </row>
    <row r="305" spans="1:71" ht="24" x14ac:dyDescent="0.25">
      <c r="A305" s="1028"/>
      <c r="B305" s="339">
        <v>248</v>
      </c>
      <c r="C305" s="230" t="s">
        <v>547</v>
      </c>
      <c r="D305" s="221" t="s">
        <v>548</v>
      </c>
      <c r="E305" s="220" t="s">
        <v>549</v>
      </c>
      <c r="F305" s="214" t="s">
        <v>38</v>
      </c>
      <c r="G305" s="420"/>
      <c r="H305" s="421">
        <v>1</v>
      </c>
      <c r="I305" s="422"/>
      <c r="J305" s="343">
        <f t="shared" si="212"/>
        <v>1</v>
      </c>
      <c r="K305" s="423"/>
      <c r="L305" s="422"/>
      <c r="M305" s="345">
        <f t="shared" si="196"/>
        <v>0</v>
      </c>
      <c r="N305" s="423"/>
      <c r="O305" s="421"/>
      <c r="P305" s="421"/>
      <c r="Q305" s="348">
        <f t="shared" si="197"/>
        <v>0</v>
      </c>
      <c r="R305" s="423"/>
      <c r="S305" s="421"/>
      <c r="T305" s="424"/>
      <c r="U305" s="350">
        <f t="shared" si="198"/>
        <v>0</v>
      </c>
      <c r="V305" s="423"/>
      <c r="W305" s="422"/>
      <c r="X305" s="353">
        <f t="shared" si="199"/>
        <v>0</v>
      </c>
      <c r="Y305" s="423"/>
      <c r="Z305" s="422"/>
      <c r="AA305" s="355">
        <f t="shared" si="200"/>
        <v>0</v>
      </c>
      <c r="AB305" s="425"/>
      <c r="AC305" s="426"/>
      <c r="AD305" s="356"/>
      <c r="AE305" s="427"/>
      <c r="AF305" s="356"/>
      <c r="AG305" s="353">
        <f t="shared" si="201"/>
        <v>0</v>
      </c>
      <c r="AH305" s="423"/>
      <c r="AI305" s="424"/>
      <c r="AJ305" s="345">
        <f t="shared" si="202"/>
        <v>0</v>
      </c>
      <c r="AK305" s="585">
        <f t="shared" si="203"/>
        <v>1</v>
      </c>
      <c r="AL305" s="362">
        <v>3958806</v>
      </c>
      <c r="AM305" s="361">
        <f t="shared" si="195"/>
        <v>3958806</v>
      </c>
      <c r="AN305" s="1009"/>
      <c r="AO305" s="586">
        <f t="shared" si="259"/>
        <v>0</v>
      </c>
      <c r="AP305" s="587">
        <f t="shared" si="260"/>
        <v>3958806</v>
      </c>
      <c r="AQ305" s="588">
        <f t="shared" si="261"/>
        <v>0</v>
      </c>
      <c r="AR305" s="589">
        <f t="shared" si="213"/>
        <v>3958806</v>
      </c>
      <c r="AS305" s="590">
        <f t="shared" si="262"/>
        <v>0</v>
      </c>
      <c r="AT305" s="591">
        <f t="shared" si="263"/>
        <v>0</v>
      </c>
      <c r="AU305" s="592">
        <f t="shared" si="204"/>
        <v>0</v>
      </c>
      <c r="AV305" s="586">
        <f t="shared" si="264"/>
        <v>0</v>
      </c>
      <c r="AW305" s="587">
        <f t="shared" si="265"/>
        <v>0</v>
      </c>
      <c r="AX305" s="670"/>
      <c r="AY305" s="594">
        <f t="shared" si="205"/>
        <v>0</v>
      </c>
      <c r="AZ305" s="586">
        <f t="shared" si="266"/>
        <v>0</v>
      </c>
      <c r="BA305" s="587">
        <f t="shared" si="267"/>
        <v>0</v>
      </c>
      <c r="BB305" s="670"/>
      <c r="BC305" s="595">
        <f t="shared" si="206"/>
        <v>0</v>
      </c>
      <c r="BD305" s="596">
        <f t="shared" si="268"/>
        <v>0</v>
      </c>
      <c r="BE305" s="597">
        <f t="shared" si="269"/>
        <v>0</v>
      </c>
      <c r="BF305" s="598">
        <f t="shared" si="207"/>
        <v>0</v>
      </c>
      <c r="BG305" s="586">
        <f t="shared" si="270"/>
        <v>0</v>
      </c>
      <c r="BH305" s="671"/>
      <c r="BI305" s="600">
        <f t="shared" si="208"/>
        <v>0</v>
      </c>
      <c r="BJ305" s="601">
        <f t="shared" si="271"/>
        <v>0</v>
      </c>
      <c r="BK305" s="587">
        <f t="shared" si="272"/>
        <v>0</v>
      </c>
      <c r="BL305" s="602"/>
      <c r="BM305" s="590">
        <f t="shared" si="273"/>
        <v>0</v>
      </c>
      <c r="BN305" s="603"/>
      <c r="BO305" s="598">
        <f t="shared" si="209"/>
        <v>0</v>
      </c>
      <c r="BP305" s="590">
        <f t="shared" si="274"/>
        <v>0</v>
      </c>
      <c r="BQ305" s="591">
        <f t="shared" si="275"/>
        <v>0</v>
      </c>
      <c r="BR305" s="592">
        <f t="shared" si="210"/>
        <v>0</v>
      </c>
      <c r="BS305" s="604">
        <f t="shared" si="211"/>
        <v>3958806</v>
      </c>
    </row>
    <row r="306" spans="1:71" ht="24" x14ac:dyDescent="0.25">
      <c r="A306" s="1028"/>
      <c r="B306" s="363">
        <v>249</v>
      </c>
      <c r="C306" s="230" t="s">
        <v>550</v>
      </c>
      <c r="D306" s="221" t="s">
        <v>551</v>
      </c>
      <c r="E306" s="220" t="s">
        <v>552</v>
      </c>
      <c r="F306" s="214" t="s">
        <v>38</v>
      </c>
      <c r="G306" s="420"/>
      <c r="H306" s="421">
        <v>1</v>
      </c>
      <c r="I306" s="422"/>
      <c r="J306" s="343">
        <f t="shared" si="212"/>
        <v>1</v>
      </c>
      <c r="K306" s="423"/>
      <c r="L306" s="422"/>
      <c r="M306" s="345">
        <f t="shared" si="196"/>
        <v>0</v>
      </c>
      <c r="N306" s="423"/>
      <c r="O306" s="421"/>
      <c r="P306" s="421"/>
      <c r="Q306" s="348">
        <f t="shared" si="197"/>
        <v>0</v>
      </c>
      <c r="R306" s="423"/>
      <c r="S306" s="421"/>
      <c r="T306" s="424"/>
      <c r="U306" s="350">
        <f t="shared" si="198"/>
        <v>0</v>
      </c>
      <c r="V306" s="423"/>
      <c r="W306" s="422"/>
      <c r="X306" s="353">
        <f t="shared" si="199"/>
        <v>0</v>
      </c>
      <c r="Y306" s="423"/>
      <c r="Z306" s="422"/>
      <c r="AA306" s="355">
        <f t="shared" si="200"/>
        <v>0</v>
      </c>
      <c r="AB306" s="425"/>
      <c r="AC306" s="426"/>
      <c r="AD306" s="356"/>
      <c r="AE306" s="427"/>
      <c r="AF306" s="356"/>
      <c r="AG306" s="353">
        <f t="shared" si="201"/>
        <v>0</v>
      </c>
      <c r="AH306" s="423"/>
      <c r="AI306" s="424"/>
      <c r="AJ306" s="345">
        <f t="shared" si="202"/>
        <v>0</v>
      </c>
      <c r="AK306" s="585">
        <f t="shared" si="203"/>
        <v>1</v>
      </c>
      <c r="AL306" s="362">
        <v>4446307</v>
      </c>
      <c r="AM306" s="361">
        <f t="shared" si="195"/>
        <v>4446307</v>
      </c>
      <c r="AN306" s="1009"/>
      <c r="AO306" s="586">
        <f t="shared" si="259"/>
        <v>0</v>
      </c>
      <c r="AP306" s="587">
        <f t="shared" si="260"/>
        <v>4446307</v>
      </c>
      <c r="AQ306" s="588">
        <f t="shared" si="261"/>
        <v>0</v>
      </c>
      <c r="AR306" s="589">
        <f t="shared" si="213"/>
        <v>4446307</v>
      </c>
      <c r="AS306" s="590">
        <f t="shared" si="262"/>
        <v>0</v>
      </c>
      <c r="AT306" s="591">
        <f t="shared" si="263"/>
        <v>0</v>
      </c>
      <c r="AU306" s="592">
        <f t="shared" si="204"/>
        <v>0</v>
      </c>
      <c r="AV306" s="586">
        <f t="shared" si="264"/>
        <v>0</v>
      </c>
      <c r="AW306" s="587">
        <f t="shared" si="265"/>
        <v>0</v>
      </c>
      <c r="AX306" s="670"/>
      <c r="AY306" s="594">
        <f t="shared" si="205"/>
        <v>0</v>
      </c>
      <c r="AZ306" s="586">
        <f t="shared" si="266"/>
        <v>0</v>
      </c>
      <c r="BA306" s="587">
        <f t="shared" si="267"/>
        <v>0</v>
      </c>
      <c r="BB306" s="670"/>
      <c r="BC306" s="595">
        <f t="shared" si="206"/>
        <v>0</v>
      </c>
      <c r="BD306" s="596">
        <f t="shared" si="268"/>
        <v>0</v>
      </c>
      <c r="BE306" s="597">
        <f t="shared" si="269"/>
        <v>0</v>
      </c>
      <c r="BF306" s="598">
        <f t="shared" si="207"/>
        <v>0</v>
      </c>
      <c r="BG306" s="586">
        <f t="shared" si="270"/>
        <v>0</v>
      </c>
      <c r="BH306" s="671"/>
      <c r="BI306" s="600">
        <f t="shared" si="208"/>
        <v>0</v>
      </c>
      <c r="BJ306" s="601">
        <f t="shared" si="271"/>
        <v>0</v>
      </c>
      <c r="BK306" s="587">
        <f t="shared" si="272"/>
        <v>0</v>
      </c>
      <c r="BL306" s="602"/>
      <c r="BM306" s="590">
        <f t="shared" si="273"/>
        <v>0</v>
      </c>
      <c r="BN306" s="603"/>
      <c r="BO306" s="598">
        <f t="shared" si="209"/>
        <v>0</v>
      </c>
      <c r="BP306" s="590">
        <f t="shared" si="274"/>
        <v>0</v>
      </c>
      <c r="BQ306" s="591">
        <f t="shared" si="275"/>
        <v>0</v>
      </c>
      <c r="BR306" s="592">
        <f t="shared" si="210"/>
        <v>0</v>
      </c>
      <c r="BS306" s="604">
        <f t="shared" si="211"/>
        <v>4446307</v>
      </c>
    </row>
    <row r="307" spans="1:71" ht="24" x14ac:dyDescent="0.25">
      <c r="A307" s="1028"/>
      <c r="B307" s="339">
        <v>250</v>
      </c>
      <c r="C307" s="230" t="s">
        <v>553</v>
      </c>
      <c r="D307" s="221" t="s">
        <v>554</v>
      </c>
      <c r="E307" s="220" t="s">
        <v>549</v>
      </c>
      <c r="F307" s="214" t="s">
        <v>38</v>
      </c>
      <c r="G307" s="420"/>
      <c r="H307" s="421">
        <v>1</v>
      </c>
      <c r="I307" s="422"/>
      <c r="J307" s="343">
        <f t="shared" si="212"/>
        <v>1</v>
      </c>
      <c r="K307" s="423"/>
      <c r="L307" s="422"/>
      <c r="M307" s="345">
        <f t="shared" si="196"/>
        <v>0</v>
      </c>
      <c r="N307" s="423"/>
      <c r="O307" s="421"/>
      <c r="P307" s="421"/>
      <c r="Q307" s="348">
        <f t="shared" si="197"/>
        <v>0</v>
      </c>
      <c r="R307" s="423"/>
      <c r="S307" s="421"/>
      <c r="T307" s="424"/>
      <c r="U307" s="350">
        <f t="shared" si="198"/>
        <v>0</v>
      </c>
      <c r="V307" s="423"/>
      <c r="W307" s="422"/>
      <c r="X307" s="353">
        <f t="shared" si="199"/>
        <v>0</v>
      </c>
      <c r="Y307" s="423"/>
      <c r="Z307" s="422"/>
      <c r="AA307" s="355">
        <f t="shared" si="200"/>
        <v>0</v>
      </c>
      <c r="AB307" s="425"/>
      <c r="AC307" s="426"/>
      <c r="AD307" s="356"/>
      <c r="AE307" s="427"/>
      <c r="AF307" s="356"/>
      <c r="AG307" s="353">
        <f t="shared" si="201"/>
        <v>0</v>
      </c>
      <c r="AH307" s="423"/>
      <c r="AI307" s="424"/>
      <c r="AJ307" s="345">
        <f t="shared" si="202"/>
        <v>0</v>
      </c>
      <c r="AK307" s="585">
        <f t="shared" si="203"/>
        <v>1</v>
      </c>
      <c r="AL307" s="362">
        <v>4791989</v>
      </c>
      <c r="AM307" s="361">
        <f t="shared" si="195"/>
        <v>4791989</v>
      </c>
      <c r="AN307" s="1009"/>
      <c r="AO307" s="586">
        <f t="shared" si="259"/>
        <v>0</v>
      </c>
      <c r="AP307" s="587">
        <f t="shared" si="260"/>
        <v>4791989</v>
      </c>
      <c r="AQ307" s="588">
        <f t="shared" si="261"/>
        <v>0</v>
      </c>
      <c r="AR307" s="589">
        <f t="shared" si="213"/>
        <v>4791989</v>
      </c>
      <c r="AS307" s="590">
        <f t="shared" si="262"/>
        <v>0</v>
      </c>
      <c r="AT307" s="591">
        <f t="shared" si="263"/>
        <v>0</v>
      </c>
      <c r="AU307" s="592">
        <f t="shared" si="204"/>
        <v>0</v>
      </c>
      <c r="AV307" s="586">
        <f t="shared" si="264"/>
        <v>0</v>
      </c>
      <c r="AW307" s="587">
        <f t="shared" si="265"/>
        <v>0</v>
      </c>
      <c r="AX307" s="670"/>
      <c r="AY307" s="594">
        <f t="shared" si="205"/>
        <v>0</v>
      </c>
      <c r="AZ307" s="586">
        <f t="shared" si="266"/>
        <v>0</v>
      </c>
      <c r="BA307" s="587">
        <f t="shared" si="267"/>
        <v>0</v>
      </c>
      <c r="BB307" s="670"/>
      <c r="BC307" s="595">
        <f t="shared" si="206"/>
        <v>0</v>
      </c>
      <c r="BD307" s="596">
        <f t="shared" si="268"/>
        <v>0</v>
      </c>
      <c r="BE307" s="597">
        <f t="shared" si="269"/>
        <v>0</v>
      </c>
      <c r="BF307" s="598">
        <f t="shared" si="207"/>
        <v>0</v>
      </c>
      <c r="BG307" s="586">
        <f t="shared" si="270"/>
        <v>0</v>
      </c>
      <c r="BH307" s="671"/>
      <c r="BI307" s="600">
        <f t="shared" si="208"/>
        <v>0</v>
      </c>
      <c r="BJ307" s="601">
        <f t="shared" si="271"/>
        <v>0</v>
      </c>
      <c r="BK307" s="587">
        <f t="shared" si="272"/>
        <v>0</v>
      </c>
      <c r="BL307" s="602"/>
      <c r="BM307" s="590">
        <f t="shared" si="273"/>
        <v>0</v>
      </c>
      <c r="BN307" s="603"/>
      <c r="BO307" s="598">
        <f t="shared" si="209"/>
        <v>0</v>
      </c>
      <c r="BP307" s="590">
        <f t="shared" si="274"/>
        <v>0</v>
      </c>
      <c r="BQ307" s="591">
        <f t="shared" si="275"/>
        <v>0</v>
      </c>
      <c r="BR307" s="592">
        <f t="shared" si="210"/>
        <v>0</v>
      </c>
      <c r="BS307" s="604">
        <f t="shared" si="211"/>
        <v>4791989</v>
      </c>
    </row>
    <row r="308" spans="1:71" ht="24" x14ac:dyDescent="0.25">
      <c r="A308" s="1028"/>
      <c r="B308" s="339">
        <v>251</v>
      </c>
      <c r="C308" s="230" t="s">
        <v>555</v>
      </c>
      <c r="D308" s="221" t="s">
        <v>556</v>
      </c>
      <c r="E308" s="220" t="s">
        <v>557</v>
      </c>
      <c r="F308" s="215" t="s">
        <v>38</v>
      </c>
      <c r="G308" s="420"/>
      <c r="H308" s="421">
        <v>1</v>
      </c>
      <c r="I308" s="422"/>
      <c r="J308" s="343">
        <f t="shared" si="212"/>
        <v>1</v>
      </c>
      <c r="K308" s="423"/>
      <c r="L308" s="422"/>
      <c r="M308" s="345">
        <f t="shared" si="196"/>
        <v>0</v>
      </c>
      <c r="N308" s="423"/>
      <c r="O308" s="421"/>
      <c r="P308" s="421"/>
      <c r="Q308" s="348">
        <f t="shared" si="197"/>
        <v>0</v>
      </c>
      <c r="R308" s="423"/>
      <c r="S308" s="421"/>
      <c r="T308" s="424"/>
      <c r="U308" s="350">
        <f t="shared" si="198"/>
        <v>0</v>
      </c>
      <c r="V308" s="423"/>
      <c r="W308" s="422"/>
      <c r="X308" s="353">
        <f t="shared" si="199"/>
        <v>0</v>
      </c>
      <c r="Y308" s="423"/>
      <c r="Z308" s="422"/>
      <c r="AA308" s="355">
        <f t="shared" si="200"/>
        <v>0</v>
      </c>
      <c r="AB308" s="425"/>
      <c r="AC308" s="426"/>
      <c r="AD308" s="356"/>
      <c r="AE308" s="427"/>
      <c r="AF308" s="356"/>
      <c r="AG308" s="353">
        <f t="shared" si="201"/>
        <v>0</v>
      </c>
      <c r="AH308" s="423"/>
      <c r="AI308" s="424"/>
      <c r="AJ308" s="345">
        <f t="shared" si="202"/>
        <v>0</v>
      </c>
      <c r="AK308" s="585">
        <f t="shared" si="203"/>
        <v>1</v>
      </c>
      <c r="AL308" s="362">
        <v>3427200</v>
      </c>
      <c r="AM308" s="361">
        <f t="shared" si="195"/>
        <v>3427200</v>
      </c>
      <c r="AN308" s="1009"/>
      <c r="AO308" s="586">
        <f t="shared" si="259"/>
        <v>0</v>
      </c>
      <c r="AP308" s="587">
        <f t="shared" si="260"/>
        <v>3427200</v>
      </c>
      <c r="AQ308" s="588">
        <f t="shared" si="261"/>
        <v>0</v>
      </c>
      <c r="AR308" s="589">
        <f t="shared" si="213"/>
        <v>3427200</v>
      </c>
      <c r="AS308" s="590">
        <f t="shared" si="262"/>
        <v>0</v>
      </c>
      <c r="AT308" s="591">
        <f t="shared" si="263"/>
        <v>0</v>
      </c>
      <c r="AU308" s="592">
        <f t="shared" si="204"/>
        <v>0</v>
      </c>
      <c r="AV308" s="586">
        <f t="shared" si="264"/>
        <v>0</v>
      </c>
      <c r="AW308" s="587">
        <f t="shared" si="265"/>
        <v>0</v>
      </c>
      <c r="AX308" s="670"/>
      <c r="AY308" s="594">
        <f t="shared" si="205"/>
        <v>0</v>
      </c>
      <c r="AZ308" s="586">
        <f t="shared" si="266"/>
        <v>0</v>
      </c>
      <c r="BA308" s="587">
        <f t="shared" si="267"/>
        <v>0</v>
      </c>
      <c r="BB308" s="670"/>
      <c r="BC308" s="595">
        <f t="shared" si="206"/>
        <v>0</v>
      </c>
      <c r="BD308" s="596">
        <f t="shared" si="268"/>
        <v>0</v>
      </c>
      <c r="BE308" s="597">
        <f t="shared" si="269"/>
        <v>0</v>
      </c>
      <c r="BF308" s="598">
        <f t="shared" si="207"/>
        <v>0</v>
      </c>
      <c r="BG308" s="586">
        <f t="shared" si="270"/>
        <v>0</v>
      </c>
      <c r="BH308" s="671"/>
      <c r="BI308" s="600">
        <f t="shared" si="208"/>
        <v>0</v>
      </c>
      <c r="BJ308" s="601">
        <f t="shared" si="271"/>
        <v>0</v>
      </c>
      <c r="BK308" s="587">
        <f t="shared" si="272"/>
        <v>0</v>
      </c>
      <c r="BL308" s="602"/>
      <c r="BM308" s="590">
        <f t="shared" si="273"/>
        <v>0</v>
      </c>
      <c r="BN308" s="603"/>
      <c r="BO308" s="598">
        <f t="shared" si="209"/>
        <v>0</v>
      </c>
      <c r="BP308" s="590">
        <f t="shared" si="274"/>
        <v>0</v>
      </c>
      <c r="BQ308" s="591">
        <f t="shared" si="275"/>
        <v>0</v>
      </c>
      <c r="BR308" s="592">
        <f t="shared" si="210"/>
        <v>0</v>
      </c>
      <c r="BS308" s="604">
        <f t="shared" si="211"/>
        <v>3427200</v>
      </c>
    </row>
    <row r="309" spans="1:71" ht="24" x14ac:dyDescent="0.25">
      <c r="A309" s="1028"/>
      <c r="B309" s="363">
        <v>252</v>
      </c>
      <c r="C309" s="230" t="s">
        <v>558</v>
      </c>
      <c r="D309" s="221" t="s">
        <v>559</v>
      </c>
      <c r="E309" s="220" t="s">
        <v>560</v>
      </c>
      <c r="F309" s="215" t="s">
        <v>30</v>
      </c>
      <c r="G309" s="420"/>
      <c r="H309" s="421">
        <v>1</v>
      </c>
      <c r="I309" s="422"/>
      <c r="J309" s="343">
        <f t="shared" si="212"/>
        <v>1</v>
      </c>
      <c r="K309" s="423"/>
      <c r="L309" s="422"/>
      <c r="M309" s="345">
        <f t="shared" si="196"/>
        <v>0</v>
      </c>
      <c r="N309" s="423"/>
      <c r="O309" s="421"/>
      <c r="P309" s="421"/>
      <c r="Q309" s="348">
        <f t="shared" si="197"/>
        <v>0</v>
      </c>
      <c r="R309" s="423"/>
      <c r="S309" s="421"/>
      <c r="T309" s="424"/>
      <c r="U309" s="350">
        <f t="shared" si="198"/>
        <v>0</v>
      </c>
      <c r="V309" s="423"/>
      <c r="W309" s="422"/>
      <c r="X309" s="353">
        <f t="shared" si="199"/>
        <v>0</v>
      </c>
      <c r="Y309" s="423"/>
      <c r="Z309" s="422"/>
      <c r="AA309" s="355">
        <f t="shared" si="200"/>
        <v>0</v>
      </c>
      <c r="AB309" s="425"/>
      <c r="AC309" s="426"/>
      <c r="AD309" s="356"/>
      <c r="AE309" s="427"/>
      <c r="AF309" s="356"/>
      <c r="AG309" s="353">
        <f t="shared" si="201"/>
        <v>0</v>
      </c>
      <c r="AH309" s="423"/>
      <c r="AI309" s="424"/>
      <c r="AJ309" s="345">
        <f t="shared" si="202"/>
        <v>0</v>
      </c>
      <c r="AK309" s="585">
        <f t="shared" si="203"/>
        <v>1</v>
      </c>
      <c r="AL309" s="362">
        <v>8438812</v>
      </c>
      <c r="AM309" s="361">
        <f t="shared" si="195"/>
        <v>8438812</v>
      </c>
      <c r="AN309" s="1009"/>
      <c r="AO309" s="586">
        <f t="shared" si="259"/>
        <v>0</v>
      </c>
      <c r="AP309" s="587">
        <f t="shared" si="260"/>
        <v>8438812</v>
      </c>
      <c r="AQ309" s="588">
        <f t="shared" si="261"/>
        <v>0</v>
      </c>
      <c r="AR309" s="589">
        <f t="shared" si="213"/>
        <v>8438812</v>
      </c>
      <c r="AS309" s="590">
        <f t="shared" si="262"/>
        <v>0</v>
      </c>
      <c r="AT309" s="591">
        <f t="shared" si="263"/>
        <v>0</v>
      </c>
      <c r="AU309" s="592">
        <f t="shared" si="204"/>
        <v>0</v>
      </c>
      <c r="AV309" s="586">
        <f t="shared" si="264"/>
        <v>0</v>
      </c>
      <c r="AW309" s="587">
        <f t="shared" si="265"/>
        <v>0</v>
      </c>
      <c r="AX309" s="670"/>
      <c r="AY309" s="594">
        <f t="shared" si="205"/>
        <v>0</v>
      </c>
      <c r="AZ309" s="586">
        <f t="shared" si="266"/>
        <v>0</v>
      </c>
      <c r="BA309" s="587">
        <f t="shared" si="267"/>
        <v>0</v>
      </c>
      <c r="BB309" s="670"/>
      <c r="BC309" s="595">
        <f t="shared" si="206"/>
        <v>0</v>
      </c>
      <c r="BD309" s="596">
        <f t="shared" si="268"/>
        <v>0</v>
      </c>
      <c r="BE309" s="597">
        <f t="shared" si="269"/>
        <v>0</v>
      </c>
      <c r="BF309" s="598">
        <f t="shared" si="207"/>
        <v>0</v>
      </c>
      <c r="BG309" s="586">
        <f t="shared" si="270"/>
        <v>0</v>
      </c>
      <c r="BH309" s="671"/>
      <c r="BI309" s="600">
        <f t="shared" si="208"/>
        <v>0</v>
      </c>
      <c r="BJ309" s="601">
        <f t="shared" si="271"/>
        <v>0</v>
      </c>
      <c r="BK309" s="587">
        <f t="shared" si="272"/>
        <v>0</v>
      </c>
      <c r="BL309" s="602"/>
      <c r="BM309" s="590">
        <f t="shared" si="273"/>
        <v>0</v>
      </c>
      <c r="BN309" s="603"/>
      <c r="BO309" s="598">
        <f t="shared" si="209"/>
        <v>0</v>
      </c>
      <c r="BP309" s="590">
        <f t="shared" si="274"/>
        <v>0</v>
      </c>
      <c r="BQ309" s="591">
        <f t="shared" si="275"/>
        <v>0</v>
      </c>
      <c r="BR309" s="592">
        <f t="shared" si="210"/>
        <v>0</v>
      </c>
      <c r="BS309" s="604">
        <f t="shared" si="211"/>
        <v>8438812</v>
      </c>
    </row>
    <row r="310" spans="1:71" x14ac:dyDescent="0.25">
      <c r="A310" s="1028"/>
      <c r="B310" s="339">
        <v>253</v>
      </c>
      <c r="C310" s="230" t="s">
        <v>561</v>
      </c>
      <c r="D310" s="221" t="s">
        <v>562</v>
      </c>
      <c r="E310" s="220" t="s">
        <v>563</v>
      </c>
      <c r="F310" s="215" t="s">
        <v>38</v>
      </c>
      <c r="G310" s="420"/>
      <c r="H310" s="421">
        <v>2</v>
      </c>
      <c r="I310" s="422"/>
      <c r="J310" s="343">
        <f t="shared" si="212"/>
        <v>2</v>
      </c>
      <c r="K310" s="423"/>
      <c r="L310" s="422"/>
      <c r="M310" s="345">
        <f t="shared" si="196"/>
        <v>0</v>
      </c>
      <c r="N310" s="423"/>
      <c r="O310" s="421"/>
      <c r="P310" s="421"/>
      <c r="Q310" s="348">
        <f t="shared" si="197"/>
        <v>0</v>
      </c>
      <c r="R310" s="423"/>
      <c r="S310" s="421"/>
      <c r="T310" s="424"/>
      <c r="U310" s="350">
        <f t="shared" si="198"/>
        <v>0</v>
      </c>
      <c r="V310" s="423"/>
      <c r="W310" s="422"/>
      <c r="X310" s="353">
        <f t="shared" si="199"/>
        <v>0</v>
      </c>
      <c r="Y310" s="423"/>
      <c r="Z310" s="422"/>
      <c r="AA310" s="355">
        <f t="shared" si="200"/>
        <v>0</v>
      </c>
      <c r="AB310" s="425"/>
      <c r="AC310" s="426"/>
      <c r="AD310" s="356"/>
      <c r="AE310" s="427"/>
      <c r="AF310" s="356"/>
      <c r="AG310" s="353">
        <f t="shared" si="201"/>
        <v>0</v>
      </c>
      <c r="AH310" s="423"/>
      <c r="AI310" s="424"/>
      <c r="AJ310" s="345">
        <f t="shared" si="202"/>
        <v>0</v>
      </c>
      <c r="AK310" s="585">
        <f t="shared" si="203"/>
        <v>2</v>
      </c>
      <c r="AL310" s="362">
        <v>3644835</v>
      </c>
      <c r="AM310" s="361">
        <f t="shared" si="195"/>
        <v>7289670</v>
      </c>
      <c r="AN310" s="1009"/>
      <c r="AO310" s="586">
        <f t="shared" si="259"/>
        <v>0</v>
      </c>
      <c r="AP310" s="587">
        <f t="shared" si="260"/>
        <v>7289670</v>
      </c>
      <c r="AQ310" s="588">
        <f t="shared" si="261"/>
        <v>0</v>
      </c>
      <c r="AR310" s="589">
        <f t="shared" si="213"/>
        <v>7289670</v>
      </c>
      <c r="AS310" s="590">
        <f t="shared" si="262"/>
        <v>0</v>
      </c>
      <c r="AT310" s="591">
        <f t="shared" si="263"/>
        <v>0</v>
      </c>
      <c r="AU310" s="592">
        <f t="shared" si="204"/>
        <v>0</v>
      </c>
      <c r="AV310" s="586">
        <f t="shared" si="264"/>
        <v>0</v>
      </c>
      <c r="AW310" s="587">
        <f t="shared" si="265"/>
        <v>0</v>
      </c>
      <c r="AX310" s="670"/>
      <c r="AY310" s="594">
        <f t="shared" si="205"/>
        <v>0</v>
      </c>
      <c r="AZ310" s="586">
        <f t="shared" si="266"/>
        <v>0</v>
      </c>
      <c r="BA310" s="587">
        <f t="shared" si="267"/>
        <v>0</v>
      </c>
      <c r="BB310" s="670"/>
      <c r="BC310" s="595">
        <f t="shared" si="206"/>
        <v>0</v>
      </c>
      <c r="BD310" s="596">
        <f t="shared" si="268"/>
        <v>0</v>
      </c>
      <c r="BE310" s="597">
        <f t="shared" si="269"/>
        <v>0</v>
      </c>
      <c r="BF310" s="598">
        <f t="shared" si="207"/>
        <v>0</v>
      </c>
      <c r="BG310" s="586">
        <f t="shared" si="270"/>
        <v>0</v>
      </c>
      <c r="BH310" s="671"/>
      <c r="BI310" s="600">
        <f t="shared" si="208"/>
        <v>0</v>
      </c>
      <c r="BJ310" s="601">
        <f t="shared" si="271"/>
        <v>0</v>
      </c>
      <c r="BK310" s="587">
        <f t="shared" si="272"/>
        <v>0</v>
      </c>
      <c r="BL310" s="602"/>
      <c r="BM310" s="590">
        <f t="shared" si="273"/>
        <v>0</v>
      </c>
      <c r="BN310" s="603"/>
      <c r="BO310" s="598">
        <f t="shared" si="209"/>
        <v>0</v>
      </c>
      <c r="BP310" s="590">
        <f t="shared" si="274"/>
        <v>0</v>
      </c>
      <c r="BQ310" s="591">
        <f t="shared" si="275"/>
        <v>0</v>
      </c>
      <c r="BR310" s="592">
        <f t="shared" si="210"/>
        <v>0</v>
      </c>
      <c r="BS310" s="604">
        <f t="shared" si="211"/>
        <v>7289670</v>
      </c>
    </row>
    <row r="311" spans="1:71" ht="24.75" thickBot="1" x14ac:dyDescent="0.3">
      <c r="A311" s="1029"/>
      <c r="B311" s="339">
        <v>254</v>
      </c>
      <c r="C311" s="271" t="s">
        <v>564</v>
      </c>
      <c r="D311" s="272" t="s">
        <v>565</v>
      </c>
      <c r="E311" s="273" t="s">
        <v>566</v>
      </c>
      <c r="F311" s="274" t="s">
        <v>38</v>
      </c>
      <c r="G311" s="428"/>
      <c r="H311" s="429">
        <v>1</v>
      </c>
      <c r="I311" s="430"/>
      <c r="J311" s="399">
        <f t="shared" si="212"/>
        <v>1</v>
      </c>
      <c r="K311" s="431"/>
      <c r="L311" s="430"/>
      <c r="M311" s="401">
        <f t="shared" si="196"/>
        <v>0</v>
      </c>
      <c r="N311" s="431"/>
      <c r="O311" s="429"/>
      <c r="P311" s="429"/>
      <c r="Q311" s="377">
        <f t="shared" si="197"/>
        <v>0</v>
      </c>
      <c r="R311" s="431"/>
      <c r="S311" s="429"/>
      <c r="T311" s="432"/>
      <c r="U311" s="379">
        <f t="shared" si="198"/>
        <v>0</v>
      </c>
      <c r="V311" s="431"/>
      <c r="W311" s="430"/>
      <c r="X311" s="404">
        <f t="shared" si="199"/>
        <v>0</v>
      </c>
      <c r="Y311" s="431"/>
      <c r="Z311" s="430"/>
      <c r="AA311" s="374">
        <f t="shared" si="200"/>
        <v>0</v>
      </c>
      <c r="AB311" s="433"/>
      <c r="AC311" s="434"/>
      <c r="AD311" s="405"/>
      <c r="AE311" s="435"/>
      <c r="AF311" s="405"/>
      <c r="AG311" s="404">
        <f t="shared" si="201"/>
        <v>0</v>
      </c>
      <c r="AH311" s="431"/>
      <c r="AI311" s="432"/>
      <c r="AJ311" s="401">
        <f t="shared" si="202"/>
        <v>0</v>
      </c>
      <c r="AK311" s="605">
        <f t="shared" si="203"/>
        <v>1</v>
      </c>
      <c r="AL311" s="383">
        <v>696792</v>
      </c>
      <c r="AM311" s="384">
        <f t="shared" si="195"/>
        <v>696792</v>
      </c>
      <c r="AN311" s="1010"/>
      <c r="AO311" s="606">
        <f t="shared" si="259"/>
        <v>0</v>
      </c>
      <c r="AP311" s="607">
        <f t="shared" si="260"/>
        <v>696792</v>
      </c>
      <c r="AQ311" s="608">
        <f t="shared" si="261"/>
        <v>0</v>
      </c>
      <c r="AR311" s="609">
        <f t="shared" si="213"/>
        <v>696792</v>
      </c>
      <c r="AS311" s="610">
        <f t="shared" si="262"/>
        <v>0</v>
      </c>
      <c r="AT311" s="611">
        <f t="shared" si="263"/>
        <v>0</v>
      </c>
      <c r="AU311" s="612">
        <f t="shared" si="204"/>
        <v>0</v>
      </c>
      <c r="AV311" s="606">
        <f t="shared" si="264"/>
        <v>0</v>
      </c>
      <c r="AW311" s="607">
        <f t="shared" si="265"/>
        <v>0</v>
      </c>
      <c r="AX311" s="672"/>
      <c r="AY311" s="614">
        <f t="shared" si="205"/>
        <v>0</v>
      </c>
      <c r="AZ311" s="606">
        <f t="shared" si="266"/>
        <v>0</v>
      </c>
      <c r="BA311" s="607">
        <f t="shared" si="267"/>
        <v>0</v>
      </c>
      <c r="BB311" s="672"/>
      <c r="BC311" s="615">
        <f t="shared" si="206"/>
        <v>0</v>
      </c>
      <c r="BD311" s="616">
        <f t="shared" si="268"/>
        <v>0</v>
      </c>
      <c r="BE311" s="617">
        <f t="shared" si="269"/>
        <v>0</v>
      </c>
      <c r="BF311" s="618">
        <f t="shared" si="207"/>
        <v>0</v>
      </c>
      <c r="BG311" s="606">
        <f t="shared" si="270"/>
        <v>0</v>
      </c>
      <c r="BH311" s="673"/>
      <c r="BI311" s="620">
        <f t="shared" si="208"/>
        <v>0</v>
      </c>
      <c r="BJ311" s="621">
        <f t="shared" si="271"/>
        <v>0</v>
      </c>
      <c r="BK311" s="607">
        <f t="shared" si="272"/>
        <v>0</v>
      </c>
      <c r="BL311" s="622"/>
      <c r="BM311" s="610">
        <f t="shared" si="273"/>
        <v>0</v>
      </c>
      <c r="BN311" s="623"/>
      <c r="BO311" s="618">
        <f t="shared" si="209"/>
        <v>0</v>
      </c>
      <c r="BP311" s="610">
        <f t="shared" si="274"/>
        <v>0</v>
      </c>
      <c r="BQ311" s="611">
        <f t="shared" si="275"/>
        <v>0</v>
      </c>
      <c r="BR311" s="612">
        <f t="shared" si="210"/>
        <v>0</v>
      </c>
      <c r="BS311" s="624">
        <f t="shared" si="211"/>
        <v>696792</v>
      </c>
    </row>
    <row r="312" spans="1:71" ht="15.75" thickBot="1" x14ac:dyDescent="0.3">
      <c r="A312" s="455"/>
      <c r="B312" s="385"/>
      <c r="C312" s="269"/>
      <c r="D312" s="270"/>
      <c r="E312" s="269"/>
      <c r="F312" s="270"/>
      <c r="G312" s="436"/>
      <c r="H312" s="436"/>
      <c r="I312" s="436"/>
      <c r="J312" s="388"/>
      <c r="K312" s="436"/>
      <c r="L312" s="436"/>
      <c r="M312" s="388"/>
      <c r="N312" s="436"/>
      <c r="O312" s="436"/>
      <c r="P312" s="436"/>
      <c r="Q312" s="388"/>
      <c r="R312" s="436"/>
      <c r="S312" s="436"/>
      <c r="T312" s="436"/>
      <c r="U312" s="388"/>
      <c r="V312" s="436"/>
      <c r="W312" s="436"/>
      <c r="X312" s="388"/>
      <c r="Y312" s="436"/>
      <c r="Z312" s="436"/>
      <c r="AA312" s="388"/>
      <c r="AB312" s="436"/>
      <c r="AC312" s="436"/>
      <c r="AD312" s="387"/>
      <c r="AE312" s="436"/>
      <c r="AF312" s="387"/>
      <c r="AG312" s="388"/>
      <c r="AH312" s="436"/>
      <c r="AI312" s="436"/>
      <c r="AJ312" s="388"/>
      <c r="AK312" s="389"/>
      <c r="AL312" s="939" t="s">
        <v>683</v>
      </c>
      <c r="AM312" s="940"/>
      <c r="AN312" s="941"/>
      <c r="AO312" s="1013">
        <f>SUM(AR302:AR311)</f>
        <v>106758100</v>
      </c>
      <c r="AP312" s="1014"/>
      <c r="AQ312" s="1014"/>
      <c r="AR312" s="1015"/>
      <c r="AS312" s="1013">
        <f>SUM(AU302:AU311)</f>
        <v>0</v>
      </c>
      <c r="AT312" s="1014"/>
      <c r="AU312" s="1015"/>
      <c r="AV312" s="1013">
        <f>SUM(AY302:AY311)</f>
        <v>0</v>
      </c>
      <c r="AW312" s="1014"/>
      <c r="AX312" s="1014"/>
      <c r="AY312" s="1015"/>
      <c r="AZ312" s="1013">
        <f>SUM(BC302:BC311)</f>
        <v>0</v>
      </c>
      <c r="BA312" s="1014"/>
      <c r="BB312" s="1014"/>
      <c r="BC312" s="1015"/>
      <c r="BD312" s="1013">
        <f>SUM(BF302:BF311)</f>
        <v>0</v>
      </c>
      <c r="BE312" s="1014"/>
      <c r="BF312" s="1015"/>
      <c r="BG312" s="1013">
        <f>SUM(BI302:BI311)</f>
        <v>0</v>
      </c>
      <c r="BH312" s="1014"/>
      <c r="BI312" s="1015"/>
      <c r="BJ312" s="1013">
        <f>SUM(BO302:BO311)</f>
        <v>0</v>
      </c>
      <c r="BK312" s="1014"/>
      <c r="BL312" s="1014"/>
      <c r="BM312" s="1014"/>
      <c r="BN312" s="1014"/>
      <c r="BO312" s="1015"/>
      <c r="BP312" s="1013">
        <f>SUM(BR302:BR311)</f>
        <v>0</v>
      </c>
      <c r="BQ312" s="1014"/>
      <c r="BR312" s="1015"/>
      <c r="BS312" s="625">
        <f>SUM(BS302:BS311)</f>
        <v>106758100</v>
      </c>
    </row>
    <row r="313" spans="1:71" x14ac:dyDescent="0.25">
      <c r="A313" s="455"/>
      <c r="B313" s="385"/>
      <c r="C313" s="269"/>
      <c r="D313" s="270"/>
      <c r="E313" s="269"/>
      <c r="F313" s="270"/>
      <c r="G313" s="436"/>
      <c r="H313" s="436"/>
      <c r="I313" s="436"/>
      <c r="J313" s="388"/>
      <c r="K313" s="436"/>
      <c r="L313" s="436"/>
      <c r="M313" s="388"/>
      <c r="N313" s="436"/>
      <c r="O313" s="436"/>
      <c r="P313" s="436"/>
      <c r="Q313" s="388"/>
      <c r="R313" s="436"/>
      <c r="S313" s="436"/>
      <c r="T313" s="436"/>
      <c r="U313" s="388"/>
      <c r="V313" s="436"/>
      <c r="W313" s="436"/>
      <c r="X313" s="388"/>
      <c r="Y313" s="436"/>
      <c r="Z313" s="436"/>
      <c r="AA313" s="388"/>
      <c r="AB313" s="436"/>
      <c r="AC313" s="436"/>
      <c r="AD313" s="387"/>
      <c r="AE313" s="436"/>
      <c r="AF313" s="387"/>
      <c r="AG313" s="388"/>
      <c r="AH313" s="436"/>
      <c r="AI313" s="436"/>
      <c r="AJ313" s="388"/>
      <c r="AK313" s="389"/>
      <c r="AL313" s="392"/>
      <c r="AM313" s="392"/>
      <c r="AN313" s="626"/>
      <c r="AO313" s="627"/>
      <c r="AP313" s="627"/>
      <c r="AQ313" s="627"/>
      <c r="AR313" s="628"/>
      <c r="AS313" s="627"/>
      <c r="AT313" s="627"/>
      <c r="AU313" s="628"/>
      <c r="AV313" s="627"/>
      <c r="AW313" s="627"/>
      <c r="AX313" s="674"/>
      <c r="AY313" s="628"/>
      <c r="AZ313" s="627"/>
      <c r="BA313" s="627"/>
      <c r="BB313" s="674"/>
      <c r="BC313" s="628"/>
      <c r="BD313" s="627"/>
      <c r="BE313" s="627"/>
      <c r="BF313" s="628"/>
      <c r="BG313" s="627"/>
      <c r="BH313" s="674"/>
      <c r="BI313" s="628"/>
      <c r="BJ313" s="627"/>
      <c r="BK313" s="627"/>
      <c r="BL313" s="629"/>
      <c r="BM313" s="627"/>
      <c r="BN313" s="629"/>
      <c r="BO313" s="628"/>
      <c r="BP313" s="627"/>
      <c r="BQ313" s="627"/>
      <c r="BR313" s="628"/>
      <c r="BS313" s="630"/>
    </row>
    <row r="314" spans="1:71" ht="15.75" thickBot="1" x14ac:dyDescent="0.3">
      <c r="A314" s="455"/>
      <c r="B314" s="385"/>
      <c r="C314" s="269"/>
      <c r="D314" s="270"/>
      <c r="E314" s="269"/>
      <c r="F314" s="270"/>
      <c r="G314" s="436"/>
      <c r="H314" s="436"/>
      <c r="I314" s="436"/>
      <c r="J314" s="388"/>
      <c r="K314" s="436"/>
      <c r="L314" s="436"/>
      <c r="M314" s="388"/>
      <c r="N314" s="436"/>
      <c r="O314" s="436"/>
      <c r="P314" s="436"/>
      <c r="Q314" s="388"/>
      <c r="R314" s="436"/>
      <c r="S314" s="436"/>
      <c r="T314" s="436"/>
      <c r="U314" s="388"/>
      <c r="V314" s="436"/>
      <c r="W314" s="436"/>
      <c r="X314" s="388"/>
      <c r="Y314" s="436"/>
      <c r="Z314" s="436"/>
      <c r="AA314" s="388"/>
      <c r="AB314" s="436"/>
      <c r="AC314" s="436"/>
      <c r="AD314" s="387"/>
      <c r="AE314" s="436"/>
      <c r="AF314" s="387"/>
      <c r="AG314" s="388"/>
      <c r="AH314" s="436"/>
      <c r="AI314" s="436"/>
      <c r="AJ314" s="388"/>
      <c r="AK314" s="389"/>
      <c r="AL314" s="392"/>
      <c r="AM314" s="392"/>
      <c r="AN314" s="626"/>
      <c r="AO314" s="627"/>
      <c r="AP314" s="627"/>
      <c r="AQ314" s="627"/>
      <c r="AR314" s="628"/>
      <c r="AS314" s="627"/>
      <c r="AT314" s="627"/>
      <c r="AU314" s="628"/>
      <c r="AV314" s="627"/>
      <c r="AW314" s="627"/>
      <c r="AX314" s="674"/>
      <c r="AY314" s="628"/>
      <c r="AZ314" s="627"/>
      <c r="BA314" s="627"/>
      <c r="BB314" s="674"/>
      <c r="BC314" s="628"/>
      <c r="BD314" s="627"/>
      <c r="BE314" s="627"/>
      <c r="BF314" s="628"/>
      <c r="BG314" s="627"/>
      <c r="BH314" s="674"/>
      <c r="BI314" s="628"/>
      <c r="BJ314" s="627"/>
      <c r="BK314" s="627"/>
      <c r="BL314" s="629"/>
      <c r="BM314" s="627"/>
      <c r="BN314" s="629"/>
      <c r="BO314" s="628"/>
      <c r="BP314" s="627"/>
      <c r="BQ314" s="627"/>
      <c r="BR314" s="628"/>
      <c r="BS314" s="630"/>
    </row>
    <row r="315" spans="1:71" ht="12.75" customHeight="1" thickBot="1" x14ac:dyDescent="0.3">
      <c r="A315" s="919" t="s">
        <v>567</v>
      </c>
      <c r="B315" s="920"/>
      <c r="C315" s="920"/>
      <c r="D315" s="920"/>
      <c r="E315" s="920"/>
      <c r="F315" s="920"/>
      <c r="G315" s="933" t="s">
        <v>1</v>
      </c>
      <c r="H315" s="934"/>
      <c r="I315" s="934"/>
      <c r="J315" s="935"/>
      <c r="K315" s="982" t="s">
        <v>2</v>
      </c>
      <c r="L315" s="982"/>
      <c r="M315" s="983"/>
      <c r="N315" s="957" t="s">
        <v>3</v>
      </c>
      <c r="O315" s="958"/>
      <c r="P315" s="959"/>
      <c r="Q315" s="951" t="s">
        <v>4</v>
      </c>
      <c r="R315" s="969" t="s">
        <v>5</v>
      </c>
      <c r="S315" s="970"/>
      <c r="T315" s="971"/>
      <c r="U315" s="951" t="s">
        <v>4</v>
      </c>
      <c r="V315" s="972" t="s">
        <v>6</v>
      </c>
      <c r="W315" s="972"/>
      <c r="X315" s="973"/>
      <c r="Y315" s="976" t="s">
        <v>7</v>
      </c>
      <c r="Z315" s="977"/>
      <c r="AA315" s="951" t="s">
        <v>4</v>
      </c>
      <c r="AB315" s="978" t="s">
        <v>8</v>
      </c>
      <c r="AC315" s="979"/>
      <c r="AD315" s="979"/>
      <c r="AE315" s="979"/>
      <c r="AF315" s="980"/>
      <c r="AG315" s="951" t="s">
        <v>4</v>
      </c>
      <c r="AH315" s="953" t="s">
        <v>9</v>
      </c>
      <c r="AI315" s="953"/>
      <c r="AJ315" s="954"/>
      <c r="AK315" s="948" t="s">
        <v>10</v>
      </c>
      <c r="AO315" s="933" t="s">
        <v>1</v>
      </c>
      <c r="AP315" s="934"/>
      <c r="AQ315" s="934"/>
      <c r="AR315" s="935"/>
      <c r="AS315" s="981" t="s">
        <v>2</v>
      </c>
      <c r="AT315" s="982"/>
      <c r="AU315" s="983"/>
      <c r="AV315" s="957" t="s">
        <v>3</v>
      </c>
      <c r="AW315" s="958"/>
      <c r="AX315" s="959"/>
      <c r="AY315" s="951" t="s">
        <v>4</v>
      </c>
      <c r="AZ315" s="969" t="s">
        <v>5</v>
      </c>
      <c r="BA315" s="970"/>
      <c r="BB315" s="971"/>
      <c r="BC315" s="951" t="s">
        <v>4</v>
      </c>
      <c r="BD315" s="972" t="s">
        <v>6</v>
      </c>
      <c r="BE315" s="972"/>
      <c r="BF315" s="973"/>
      <c r="BG315" s="976" t="s">
        <v>7</v>
      </c>
      <c r="BH315" s="977"/>
      <c r="BI315" s="951" t="s">
        <v>4</v>
      </c>
      <c r="BJ315" s="978" t="s">
        <v>8</v>
      </c>
      <c r="BK315" s="979"/>
      <c r="BL315" s="979"/>
      <c r="BM315" s="979"/>
      <c r="BN315" s="980"/>
      <c r="BO315" s="951" t="s">
        <v>4</v>
      </c>
      <c r="BP315" s="953" t="s">
        <v>9</v>
      </c>
      <c r="BQ315" s="953"/>
      <c r="BR315" s="954"/>
      <c r="BS315" s="948" t="s">
        <v>680</v>
      </c>
    </row>
    <row r="316" spans="1:71" ht="12.75" customHeight="1" thickBot="1" x14ac:dyDescent="0.3">
      <c r="A316" s="922"/>
      <c r="B316" s="923"/>
      <c r="C316" s="923"/>
      <c r="D316" s="923"/>
      <c r="E316" s="923"/>
      <c r="F316" s="923"/>
      <c r="G316" s="936"/>
      <c r="H316" s="937"/>
      <c r="I316" s="937"/>
      <c r="J316" s="938"/>
      <c r="K316" s="985"/>
      <c r="L316" s="985"/>
      <c r="M316" s="986"/>
      <c r="N316" s="966" t="s">
        <v>12</v>
      </c>
      <c r="O316" s="967"/>
      <c r="P316" s="968"/>
      <c r="Q316" s="952"/>
      <c r="R316" s="970" t="s">
        <v>13</v>
      </c>
      <c r="S316" s="970"/>
      <c r="T316" s="970"/>
      <c r="U316" s="952"/>
      <c r="V316" s="974"/>
      <c r="W316" s="974"/>
      <c r="X316" s="975"/>
      <c r="Y316" s="963" t="s">
        <v>14</v>
      </c>
      <c r="Z316" s="964"/>
      <c r="AA316" s="952"/>
      <c r="AB316" s="950" t="s">
        <v>15</v>
      </c>
      <c r="AC316" s="950"/>
      <c r="AD316" s="965"/>
      <c r="AE316" s="950" t="s">
        <v>16</v>
      </c>
      <c r="AF316" s="965"/>
      <c r="AG316" s="952"/>
      <c r="AH316" s="955"/>
      <c r="AI316" s="955"/>
      <c r="AJ316" s="956"/>
      <c r="AK316" s="949"/>
      <c r="AO316" s="936"/>
      <c r="AP316" s="937"/>
      <c r="AQ316" s="937"/>
      <c r="AR316" s="938"/>
      <c r="AS316" s="984"/>
      <c r="AT316" s="985"/>
      <c r="AU316" s="986"/>
      <c r="AV316" s="966" t="s">
        <v>12</v>
      </c>
      <c r="AW316" s="967"/>
      <c r="AX316" s="968"/>
      <c r="AY316" s="952"/>
      <c r="AZ316" s="969" t="s">
        <v>13</v>
      </c>
      <c r="BA316" s="970"/>
      <c r="BB316" s="970"/>
      <c r="BC316" s="952"/>
      <c r="BD316" s="974"/>
      <c r="BE316" s="974"/>
      <c r="BF316" s="975"/>
      <c r="BG316" s="963" t="s">
        <v>14</v>
      </c>
      <c r="BH316" s="964"/>
      <c r="BI316" s="952"/>
      <c r="BJ316" s="950" t="s">
        <v>15</v>
      </c>
      <c r="BK316" s="950"/>
      <c r="BL316" s="965"/>
      <c r="BM316" s="950" t="s">
        <v>16</v>
      </c>
      <c r="BN316" s="950"/>
      <c r="BO316" s="952"/>
      <c r="BP316" s="955"/>
      <c r="BQ316" s="955"/>
      <c r="BR316" s="956"/>
      <c r="BS316" s="949"/>
    </row>
    <row r="317" spans="1:71" ht="45.75" thickBot="1" x14ac:dyDescent="0.3">
      <c r="A317" s="294" t="s">
        <v>681</v>
      </c>
      <c r="B317" s="262" t="s">
        <v>17</v>
      </c>
      <c r="C317" s="263" t="s">
        <v>18</v>
      </c>
      <c r="D317" s="263" t="s">
        <v>19</v>
      </c>
      <c r="E317" s="263" t="s">
        <v>20</v>
      </c>
      <c r="F317" s="264" t="s">
        <v>21</v>
      </c>
      <c r="G317" s="635" t="s">
        <v>23</v>
      </c>
      <c r="H317" s="317" t="s">
        <v>24</v>
      </c>
      <c r="I317" s="318" t="s">
        <v>25</v>
      </c>
      <c r="J317" s="309" t="s">
        <v>4</v>
      </c>
      <c r="K317" s="317" t="s">
        <v>23</v>
      </c>
      <c r="L317" s="318" t="s">
        <v>25</v>
      </c>
      <c r="M317" s="309" t="s">
        <v>4</v>
      </c>
      <c r="N317" s="634" t="s">
        <v>23</v>
      </c>
      <c r="O317" s="315" t="s">
        <v>25</v>
      </c>
      <c r="P317" s="316" t="s">
        <v>26</v>
      </c>
      <c r="Q317" s="952"/>
      <c r="R317" s="315" t="s">
        <v>23</v>
      </c>
      <c r="S317" s="315" t="s">
        <v>25</v>
      </c>
      <c r="T317" s="316" t="s">
        <v>26</v>
      </c>
      <c r="U317" s="952"/>
      <c r="V317" s="317" t="s">
        <v>23</v>
      </c>
      <c r="W317" s="318" t="s">
        <v>25</v>
      </c>
      <c r="X317" s="309" t="s">
        <v>4</v>
      </c>
      <c r="Y317" s="635" t="s">
        <v>25</v>
      </c>
      <c r="Z317" s="318" t="s">
        <v>26</v>
      </c>
      <c r="AA317" s="952"/>
      <c r="AB317" s="317" t="s">
        <v>23</v>
      </c>
      <c r="AC317" s="317" t="s">
        <v>25</v>
      </c>
      <c r="AD317" s="317" t="s">
        <v>26</v>
      </c>
      <c r="AE317" s="317" t="s">
        <v>23</v>
      </c>
      <c r="AF317" s="667" t="s">
        <v>26</v>
      </c>
      <c r="AG317" s="952"/>
      <c r="AH317" s="317" t="s">
        <v>23</v>
      </c>
      <c r="AI317" s="318" t="s">
        <v>25</v>
      </c>
      <c r="AJ317" s="309" t="s">
        <v>4</v>
      </c>
      <c r="AK317" s="949"/>
      <c r="AL317" s="567" t="s">
        <v>675</v>
      </c>
      <c r="AM317" s="319" t="s">
        <v>676</v>
      </c>
      <c r="AN317" s="319" t="s">
        <v>677</v>
      </c>
      <c r="AO317" s="631" t="s">
        <v>23</v>
      </c>
      <c r="AP317" s="632" t="s">
        <v>24</v>
      </c>
      <c r="AQ317" s="633" t="s">
        <v>25</v>
      </c>
      <c r="AR317" s="309" t="s">
        <v>4</v>
      </c>
      <c r="AS317" s="635" t="s">
        <v>23</v>
      </c>
      <c r="AT317" s="318" t="s">
        <v>25</v>
      </c>
      <c r="AU317" s="309" t="s">
        <v>4</v>
      </c>
      <c r="AV317" s="634" t="s">
        <v>23</v>
      </c>
      <c r="AW317" s="315" t="s">
        <v>25</v>
      </c>
      <c r="AX317" s="316" t="s">
        <v>26</v>
      </c>
      <c r="AY317" s="952"/>
      <c r="AZ317" s="634" t="s">
        <v>23</v>
      </c>
      <c r="BA317" s="315" t="s">
        <v>25</v>
      </c>
      <c r="BB317" s="316" t="s">
        <v>26</v>
      </c>
      <c r="BC317" s="952"/>
      <c r="BD317" s="317" t="s">
        <v>23</v>
      </c>
      <c r="BE317" s="318" t="s">
        <v>25</v>
      </c>
      <c r="BF317" s="309" t="s">
        <v>4</v>
      </c>
      <c r="BG317" s="635" t="s">
        <v>25</v>
      </c>
      <c r="BH317" s="318" t="s">
        <v>26</v>
      </c>
      <c r="BI317" s="952"/>
      <c r="BJ317" s="631" t="s">
        <v>23</v>
      </c>
      <c r="BK317" s="632" t="s">
        <v>25</v>
      </c>
      <c r="BL317" s="632" t="s">
        <v>26</v>
      </c>
      <c r="BM317" s="632" t="s">
        <v>23</v>
      </c>
      <c r="BN317" s="636" t="s">
        <v>26</v>
      </c>
      <c r="BO317" s="952"/>
      <c r="BP317" s="317" t="s">
        <v>23</v>
      </c>
      <c r="BQ317" s="318" t="s">
        <v>25</v>
      </c>
      <c r="BR317" s="309" t="s">
        <v>4</v>
      </c>
      <c r="BS317" s="949"/>
    </row>
    <row r="318" spans="1:71" ht="24" x14ac:dyDescent="0.25">
      <c r="A318" s="1056">
        <v>11</v>
      </c>
      <c r="B318" s="407">
        <v>255</v>
      </c>
      <c r="C318" s="233" t="s">
        <v>568</v>
      </c>
      <c r="D318" s="234" t="s">
        <v>569</v>
      </c>
      <c r="E318" s="235" t="s">
        <v>196</v>
      </c>
      <c r="F318" s="275" t="s">
        <v>38</v>
      </c>
      <c r="G318" s="412"/>
      <c r="H318" s="413"/>
      <c r="I318" s="414">
        <v>1</v>
      </c>
      <c r="J318" s="324">
        <f t="shared" si="212"/>
        <v>1</v>
      </c>
      <c r="K318" s="415"/>
      <c r="L318" s="414"/>
      <c r="M318" s="326">
        <f t="shared" ref="M318:M359" si="276">SUM(K318:L318)</f>
        <v>0</v>
      </c>
      <c r="N318" s="415"/>
      <c r="O318" s="413"/>
      <c r="P318" s="413"/>
      <c r="Q318" s="329">
        <f t="shared" ref="Q318:Q359" si="277">SUM(N318:O318)</f>
        <v>0</v>
      </c>
      <c r="R318" s="415"/>
      <c r="S318" s="413"/>
      <c r="T318" s="416"/>
      <c r="U318" s="331">
        <f t="shared" ref="U318:U359" si="278">SUM(R318:S318)</f>
        <v>0</v>
      </c>
      <c r="V318" s="415"/>
      <c r="W318" s="414"/>
      <c r="X318" s="324">
        <f t="shared" ref="X318:X359" si="279">SUM(V318:W318)</f>
        <v>0</v>
      </c>
      <c r="Y318" s="415"/>
      <c r="Z318" s="414"/>
      <c r="AA318" s="333">
        <f t="shared" ref="AA318:AA359" si="280">Z318</f>
        <v>0</v>
      </c>
      <c r="AB318" s="417"/>
      <c r="AC318" s="418"/>
      <c r="AD318" s="334"/>
      <c r="AE318" s="419"/>
      <c r="AF318" s="334"/>
      <c r="AG318" s="324">
        <f t="shared" ref="AG318:AG359" si="281">AD318+AF318</f>
        <v>0</v>
      </c>
      <c r="AH318" s="415"/>
      <c r="AI318" s="416"/>
      <c r="AJ318" s="326">
        <f t="shared" ref="AJ318:AJ359" si="282">SUM(AH318:AI318)</f>
        <v>0</v>
      </c>
      <c r="AK318" s="568">
        <f t="shared" ref="AK318:AK359" si="283">AJ318+AG318+AA318+X318+U318+Q318+M318+J318</f>
        <v>1</v>
      </c>
      <c r="AL318" s="337">
        <v>301070</v>
      </c>
      <c r="AM318" s="338">
        <f t="shared" ref="AM318:AM359" si="284">AL318*AK318</f>
        <v>301070</v>
      </c>
      <c r="AN318" s="1008">
        <f>SUM(AM318:AM329)</f>
        <v>23356030</v>
      </c>
      <c r="AO318" s="569">
        <f t="shared" ref="AO318:AO329" si="285">AL318*G318</f>
        <v>0</v>
      </c>
      <c r="AP318" s="570">
        <f t="shared" ref="AP318:AP329" si="286">AL318*H318</f>
        <v>0</v>
      </c>
      <c r="AQ318" s="571">
        <f t="shared" ref="AQ318:AQ329" si="287">AL318*I318</f>
        <v>301070</v>
      </c>
      <c r="AR318" s="572">
        <f t="shared" si="213"/>
        <v>301070</v>
      </c>
      <c r="AS318" s="573">
        <f t="shared" ref="AS318:AS329" si="288">AL318*K318</f>
        <v>0</v>
      </c>
      <c r="AT318" s="574">
        <f t="shared" ref="AT318:AT329" si="289">AL318*L318</f>
        <v>0</v>
      </c>
      <c r="AU318" s="575">
        <f t="shared" ref="AU318:AU359" si="290">SUM(AS318:AT318)</f>
        <v>0</v>
      </c>
      <c r="AV318" s="569">
        <f t="shared" ref="AV318:AV329" si="291">AL318*N318</f>
        <v>0</v>
      </c>
      <c r="AW318" s="570">
        <f t="shared" ref="AW318:AW329" si="292">AL318*O318</f>
        <v>0</v>
      </c>
      <c r="AX318" s="668"/>
      <c r="AY318" s="577">
        <f t="shared" ref="AY318:AY359" si="293">SUM(AV318:AW318)</f>
        <v>0</v>
      </c>
      <c r="AZ318" s="569">
        <f t="shared" ref="AZ318:AZ329" si="294">AL318*R318</f>
        <v>0</v>
      </c>
      <c r="BA318" s="570">
        <f t="shared" ref="BA318:BA329" si="295">AL318*S318</f>
        <v>0</v>
      </c>
      <c r="BB318" s="668"/>
      <c r="BC318" s="578">
        <f t="shared" ref="BC318:BC359" si="296">SUM(AZ318:BA318)</f>
        <v>0</v>
      </c>
      <c r="BD318" s="573">
        <f t="shared" ref="BD318:BD329" si="297">AL318*V318</f>
        <v>0</v>
      </c>
      <c r="BE318" s="574">
        <f t="shared" ref="BE318:BE329" si="298">AL318*W318</f>
        <v>0</v>
      </c>
      <c r="BF318" s="572">
        <f t="shared" ref="BF318:BF359" si="299">SUM(BD318:BE318)</f>
        <v>0</v>
      </c>
      <c r="BG318" s="569">
        <f t="shared" ref="BG318:BG329" si="300">AL318*Y318</f>
        <v>0</v>
      </c>
      <c r="BH318" s="669"/>
      <c r="BI318" s="580">
        <f t="shared" ref="BI318:BI359" si="301">BH318</f>
        <v>0</v>
      </c>
      <c r="BJ318" s="581">
        <f t="shared" ref="BJ318:BJ329" si="302">AL318*AB318</f>
        <v>0</v>
      </c>
      <c r="BK318" s="570">
        <f t="shared" ref="BK318:BK329" si="303">AL318*AC318</f>
        <v>0</v>
      </c>
      <c r="BL318" s="582"/>
      <c r="BM318" s="573">
        <f t="shared" ref="BM318:BM329" si="304">AL318*AE318</f>
        <v>0</v>
      </c>
      <c r="BN318" s="583"/>
      <c r="BO318" s="572">
        <f t="shared" ref="BO318:BO359" si="305">BL318+BN318</f>
        <v>0</v>
      </c>
      <c r="BP318" s="573">
        <f t="shared" ref="BP318:BP329" si="306">AL318*AH318</f>
        <v>0</v>
      </c>
      <c r="BQ318" s="574">
        <f t="shared" ref="BQ318:BQ329" si="307">AL318*AI318</f>
        <v>0</v>
      </c>
      <c r="BR318" s="575">
        <f t="shared" ref="BR318:BR359" si="308">SUM(BP318:BQ318)</f>
        <v>0</v>
      </c>
      <c r="BS318" s="584">
        <f t="shared" ref="BS318:BS359" si="309">BR318+BO318+BI318+BF318+BC318+AY318+AU318+AR318</f>
        <v>301070</v>
      </c>
    </row>
    <row r="319" spans="1:71" ht="24" x14ac:dyDescent="0.25">
      <c r="A319" s="1057"/>
      <c r="B319" s="363">
        <v>256</v>
      </c>
      <c r="C319" s="230" t="s">
        <v>570</v>
      </c>
      <c r="D319" s="221" t="s">
        <v>571</v>
      </c>
      <c r="E319" s="220" t="s">
        <v>167</v>
      </c>
      <c r="F319" s="215" t="s">
        <v>38</v>
      </c>
      <c r="G319" s="420"/>
      <c r="H319" s="421"/>
      <c r="I319" s="422">
        <v>1</v>
      </c>
      <c r="J319" s="343">
        <f t="shared" ref="J319:J359" si="310">SUM(G319:I319)</f>
        <v>1</v>
      </c>
      <c r="K319" s="423"/>
      <c r="L319" s="422"/>
      <c r="M319" s="345">
        <f t="shared" si="276"/>
        <v>0</v>
      </c>
      <c r="N319" s="423"/>
      <c r="O319" s="421"/>
      <c r="P319" s="421"/>
      <c r="Q319" s="348">
        <f t="shared" si="277"/>
        <v>0</v>
      </c>
      <c r="R319" s="423"/>
      <c r="S319" s="421"/>
      <c r="T319" s="424"/>
      <c r="U319" s="350">
        <f t="shared" si="278"/>
        <v>0</v>
      </c>
      <c r="V319" s="423"/>
      <c r="W319" s="422"/>
      <c r="X319" s="353">
        <f t="shared" si="279"/>
        <v>0</v>
      </c>
      <c r="Y319" s="423"/>
      <c r="Z319" s="422"/>
      <c r="AA319" s="355">
        <f t="shared" si="280"/>
        <v>0</v>
      </c>
      <c r="AB319" s="425"/>
      <c r="AC319" s="426"/>
      <c r="AD319" s="356"/>
      <c r="AE319" s="427"/>
      <c r="AF319" s="356"/>
      <c r="AG319" s="353">
        <f t="shared" si="281"/>
        <v>0</v>
      </c>
      <c r="AH319" s="423"/>
      <c r="AI319" s="424"/>
      <c r="AJ319" s="345">
        <f t="shared" si="282"/>
        <v>0</v>
      </c>
      <c r="AK319" s="585">
        <f t="shared" si="283"/>
        <v>1</v>
      </c>
      <c r="AL319" s="362">
        <v>1341391</v>
      </c>
      <c r="AM319" s="361">
        <f t="shared" si="284"/>
        <v>1341391</v>
      </c>
      <c r="AN319" s="1009"/>
      <c r="AO319" s="586">
        <f t="shared" si="285"/>
        <v>0</v>
      </c>
      <c r="AP319" s="587">
        <f t="shared" si="286"/>
        <v>0</v>
      </c>
      <c r="AQ319" s="588">
        <f t="shared" si="287"/>
        <v>1341391</v>
      </c>
      <c r="AR319" s="589">
        <f t="shared" ref="AR319:AR359" si="311">SUM(AO319:AQ319)</f>
        <v>1341391</v>
      </c>
      <c r="AS319" s="590">
        <f t="shared" si="288"/>
        <v>0</v>
      </c>
      <c r="AT319" s="591">
        <f t="shared" si="289"/>
        <v>0</v>
      </c>
      <c r="AU319" s="592">
        <f t="shared" si="290"/>
        <v>0</v>
      </c>
      <c r="AV319" s="586">
        <f t="shared" si="291"/>
        <v>0</v>
      </c>
      <c r="AW319" s="587">
        <f t="shared" si="292"/>
        <v>0</v>
      </c>
      <c r="AX319" s="670"/>
      <c r="AY319" s="594">
        <f t="shared" si="293"/>
        <v>0</v>
      </c>
      <c r="AZ319" s="586">
        <f t="shared" si="294"/>
        <v>0</v>
      </c>
      <c r="BA319" s="587">
        <f t="shared" si="295"/>
        <v>0</v>
      </c>
      <c r="BB319" s="670"/>
      <c r="BC319" s="595">
        <f t="shared" si="296"/>
        <v>0</v>
      </c>
      <c r="BD319" s="596">
        <f t="shared" si="297"/>
        <v>0</v>
      </c>
      <c r="BE319" s="597">
        <f t="shared" si="298"/>
        <v>0</v>
      </c>
      <c r="BF319" s="598">
        <f t="shared" si="299"/>
        <v>0</v>
      </c>
      <c r="BG319" s="586">
        <f t="shared" si="300"/>
        <v>0</v>
      </c>
      <c r="BH319" s="671"/>
      <c r="BI319" s="600">
        <f t="shared" si="301"/>
        <v>0</v>
      </c>
      <c r="BJ319" s="601">
        <f t="shared" si="302"/>
        <v>0</v>
      </c>
      <c r="BK319" s="587">
        <f t="shared" si="303"/>
        <v>0</v>
      </c>
      <c r="BL319" s="602"/>
      <c r="BM319" s="590">
        <f t="shared" si="304"/>
        <v>0</v>
      </c>
      <c r="BN319" s="603"/>
      <c r="BO319" s="598">
        <f t="shared" si="305"/>
        <v>0</v>
      </c>
      <c r="BP319" s="590">
        <f t="shared" si="306"/>
        <v>0</v>
      </c>
      <c r="BQ319" s="591">
        <f t="shared" si="307"/>
        <v>0</v>
      </c>
      <c r="BR319" s="592">
        <f t="shared" si="308"/>
        <v>0</v>
      </c>
      <c r="BS319" s="604">
        <f t="shared" si="309"/>
        <v>1341391</v>
      </c>
    </row>
    <row r="320" spans="1:71" ht="24" x14ac:dyDescent="0.25">
      <c r="A320" s="1057"/>
      <c r="B320" s="339">
        <v>257</v>
      </c>
      <c r="C320" s="230" t="s">
        <v>572</v>
      </c>
      <c r="D320" s="221" t="s">
        <v>256</v>
      </c>
      <c r="E320" s="220" t="s">
        <v>29</v>
      </c>
      <c r="F320" s="214" t="s">
        <v>30</v>
      </c>
      <c r="G320" s="420"/>
      <c r="H320" s="421"/>
      <c r="I320" s="422">
        <v>2</v>
      </c>
      <c r="J320" s="343">
        <f t="shared" si="310"/>
        <v>2</v>
      </c>
      <c r="K320" s="423"/>
      <c r="L320" s="422"/>
      <c r="M320" s="345">
        <f t="shared" si="276"/>
        <v>0</v>
      </c>
      <c r="N320" s="423"/>
      <c r="O320" s="421"/>
      <c r="P320" s="421"/>
      <c r="Q320" s="348">
        <f t="shared" si="277"/>
        <v>0</v>
      </c>
      <c r="R320" s="423"/>
      <c r="S320" s="421"/>
      <c r="T320" s="424"/>
      <c r="U320" s="350">
        <f t="shared" si="278"/>
        <v>0</v>
      </c>
      <c r="V320" s="423"/>
      <c r="W320" s="422"/>
      <c r="X320" s="353">
        <f t="shared" si="279"/>
        <v>0</v>
      </c>
      <c r="Y320" s="423"/>
      <c r="Z320" s="422"/>
      <c r="AA320" s="355">
        <f t="shared" si="280"/>
        <v>0</v>
      </c>
      <c r="AB320" s="425"/>
      <c r="AC320" s="426"/>
      <c r="AD320" s="356"/>
      <c r="AE320" s="427"/>
      <c r="AF320" s="356"/>
      <c r="AG320" s="353">
        <f t="shared" si="281"/>
        <v>0</v>
      </c>
      <c r="AH320" s="423"/>
      <c r="AI320" s="424"/>
      <c r="AJ320" s="345">
        <f t="shared" si="282"/>
        <v>0</v>
      </c>
      <c r="AK320" s="585">
        <f t="shared" si="283"/>
        <v>2</v>
      </c>
      <c r="AL320" s="362">
        <v>353536</v>
      </c>
      <c r="AM320" s="361">
        <f t="shared" si="284"/>
        <v>707072</v>
      </c>
      <c r="AN320" s="1009"/>
      <c r="AO320" s="586">
        <f t="shared" si="285"/>
        <v>0</v>
      </c>
      <c r="AP320" s="587">
        <f t="shared" si="286"/>
        <v>0</v>
      </c>
      <c r="AQ320" s="588">
        <f t="shared" si="287"/>
        <v>707072</v>
      </c>
      <c r="AR320" s="589">
        <f t="shared" si="311"/>
        <v>707072</v>
      </c>
      <c r="AS320" s="590">
        <f t="shared" si="288"/>
        <v>0</v>
      </c>
      <c r="AT320" s="591">
        <f t="shared" si="289"/>
        <v>0</v>
      </c>
      <c r="AU320" s="592">
        <f t="shared" si="290"/>
        <v>0</v>
      </c>
      <c r="AV320" s="586">
        <f t="shared" si="291"/>
        <v>0</v>
      </c>
      <c r="AW320" s="587">
        <f t="shared" si="292"/>
        <v>0</v>
      </c>
      <c r="AX320" s="670"/>
      <c r="AY320" s="594">
        <f t="shared" si="293"/>
        <v>0</v>
      </c>
      <c r="AZ320" s="586">
        <f t="shared" si="294"/>
        <v>0</v>
      </c>
      <c r="BA320" s="587">
        <f t="shared" si="295"/>
        <v>0</v>
      </c>
      <c r="BB320" s="670"/>
      <c r="BC320" s="595">
        <f t="shared" si="296"/>
        <v>0</v>
      </c>
      <c r="BD320" s="596">
        <f t="shared" si="297"/>
        <v>0</v>
      </c>
      <c r="BE320" s="597">
        <f t="shared" si="298"/>
        <v>0</v>
      </c>
      <c r="BF320" s="598">
        <f t="shared" si="299"/>
        <v>0</v>
      </c>
      <c r="BG320" s="586">
        <f t="shared" si="300"/>
        <v>0</v>
      </c>
      <c r="BH320" s="671"/>
      <c r="BI320" s="600">
        <f t="shared" si="301"/>
        <v>0</v>
      </c>
      <c r="BJ320" s="601">
        <f t="shared" si="302"/>
        <v>0</v>
      </c>
      <c r="BK320" s="587">
        <f t="shared" si="303"/>
        <v>0</v>
      </c>
      <c r="BL320" s="602"/>
      <c r="BM320" s="590">
        <f t="shared" si="304"/>
        <v>0</v>
      </c>
      <c r="BN320" s="603"/>
      <c r="BO320" s="598">
        <f t="shared" si="305"/>
        <v>0</v>
      </c>
      <c r="BP320" s="590">
        <f t="shared" si="306"/>
        <v>0</v>
      </c>
      <c r="BQ320" s="591">
        <f t="shared" si="307"/>
        <v>0</v>
      </c>
      <c r="BR320" s="592">
        <f t="shared" si="308"/>
        <v>0</v>
      </c>
      <c r="BS320" s="604">
        <f t="shared" si="309"/>
        <v>707072</v>
      </c>
    </row>
    <row r="321" spans="1:71" ht="24" x14ac:dyDescent="0.25">
      <c r="A321" s="1057"/>
      <c r="B321" s="339">
        <v>258</v>
      </c>
      <c r="C321" s="230" t="s">
        <v>573</v>
      </c>
      <c r="D321" s="221" t="s">
        <v>574</v>
      </c>
      <c r="E321" s="220" t="s">
        <v>29</v>
      </c>
      <c r="F321" s="215" t="s">
        <v>38</v>
      </c>
      <c r="G321" s="420"/>
      <c r="H321" s="421"/>
      <c r="I321" s="422">
        <v>2</v>
      </c>
      <c r="J321" s="343">
        <f t="shared" si="310"/>
        <v>2</v>
      </c>
      <c r="K321" s="423"/>
      <c r="L321" s="422"/>
      <c r="M321" s="345">
        <f t="shared" si="276"/>
        <v>0</v>
      </c>
      <c r="N321" s="423"/>
      <c r="O321" s="421"/>
      <c r="P321" s="421"/>
      <c r="Q321" s="348">
        <f t="shared" si="277"/>
        <v>0</v>
      </c>
      <c r="R321" s="423"/>
      <c r="S321" s="421"/>
      <c r="T321" s="424"/>
      <c r="U321" s="350">
        <f t="shared" si="278"/>
        <v>0</v>
      </c>
      <c r="V321" s="423"/>
      <c r="W321" s="422"/>
      <c r="X321" s="353">
        <f t="shared" si="279"/>
        <v>0</v>
      </c>
      <c r="Y321" s="423"/>
      <c r="Z321" s="422"/>
      <c r="AA321" s="355">
        <f t="shared" si="280"/>
        <v>0</v>
      </c>
      <c r="AB321" s="425"/>
      <c r="AC321" s="426"/>
      <c r="AD321" s="356"/>
      <c r="AE321" s="427"/>
      <c r="AF321" s="356"/>
      <c r="AG321" s="353">
        <f t="shared" si="281"/>
        <v>0</v>
      </c>
      <c r="AH321" s="423"/>
      <c r="AI321" s="424"/>
      <c r="AJ321" s="345">
        <f t="shared" si="282"/>
        <v>0</v>
      </c>
      <c r="AK321" s="585">
        <f t="shared" si="283"/>
        <v>2</v>
      </c>
      <c r="AL321" s="360">
        <v>346642</v>
      </c>
      <c r="AM321" s="361">
        <f t="shared" si="284"/>
        <v>693284</v>
      </c>
      <c r="AN321" s="1009"/>
      <c r="AO321" s="586">
        <f t="shared" si="285"/>
        <v>0</v>
      </c>
      <c r="AP321" s="587">
        <f t="shared" si="286"/>
        <v>0</v>
      </c>
      <c r="AQ321" s="588">
        <f t="shared" si="287"/>
        <v>693284</v>
      </c>
      <c r="AR321" s="589">
        <f t="shared" si="311"/>
        <v>693284</v>
      </c>
      <c r="AS321" s="590">
        <f t="shared" si="288"/>
        <v>0</v>
      </c>
      <c r="AT321" s="591">
        <f t="shared" si="289"/>
        <v>0</v>
      </c>
      <c r="AU321" s="592">
        <f t="shared" si="290"/>
        <v>0</v>
      </c>
      <c r="AV321" s="586">
        <f t="shared" si="291"/>
        <v>0</v>
      </c>
      <c r="AW321" s="587">
        <f t="shared" si="292"/>
        <v>0</v>
      </c>
      <c r="AX321" s="670"/>
      <c r="AY321" s="594">
        <f t="shared" si="293"/>
        <v>0</v>
      </c>
      <c r="AZ321" s="586">
        <f t="shared" si="294"/>
        <v>0</v>
      </c>
      <c r="BA321" s="587">
        <f t="shared" si="295"/>
        <v>0</v>
      </c>
      <c r="BB321" s="670"/>
      <c r="BC321" s="595">
        <f t="shared" si="296"/>
        <v>0</v>
      </c>
      <c r="BD321" s="596">
        <f t="shared" si="297"/>
        <v>0</v>
      </c>
      <c r="BE321" s="597">
        <f t="shared" si="298"/>
        <v>0</v>
      </c>
      <c r="BF321" s="598">
        <f t="shared" si="299"/>
        <v>0</v>
      </c>
      <c r="BG321" s="586">
        <f t="shared" si="300"/>
        <v>0</v>
      </c>
      <c r="BH321" s="671"/>
      <c r="BI321" s="600">
        <f t="shared" si="301"/>
        <v>0</v>
      </c>
      <c r="BJ321" s="601">
        <f t="shared" si="302"/>
        <v>0</v>
      </c>
      <c r="BK321" s="587">
        <f t="shared" si="303"/>
        <v>0</v>
      </c>
      <c r="BL321" s="602"/>
      <c r="BM321" s="590">
        <f t="shared" si="304"/>
        <v>0</v>
      </c>
      <c r="BN321" s="603"/>
      <c r="BO321" s="598">
        <f t="shared" si="305"/>
        <v>0</v>
      </c>
      <c r="BP321" s="590">
        <f t="shared" si="306"/>
        <v>0</v>
      </c>
      <c r="BQ321" s="591">
        <f t="shared" si="307"/>
        <v>0</v>
      </c>
      <c r="BR321" s="592">
        <f t="shared" si="308"/>
        <v>0</v>
      </c>
      <c r="BS321" s="604">
        <f t="shared" si="309"/>
        <v>693284</v>
      </c>
    </row>
    <row r="322" spans="1:71" ht="24" x14ac:dyDescent="0.25">
      <c r="A322" s="1057"/>
      <c r="B322" s="363">
        <v>259</v>
      </c>
      <c r="C322" s="230" t="s">
        <v>575</v>
      </c>
      <c r="D322" s="221" t="s">
        <v>576</v>
      </c>
      <c r="E322" s="220" t="s">
        <v>29</v>
      </c>
      <c r="F322" s="214" t="s">
        <v>30</v>
      </c>
      <c r="G322" s="420"/>
      <c r="H322" s="421"/>
      <c r="I322" s="422">
        <v>2</v>
      </c>
      <c r="J322" s="343">
        <f t="shared" si="310"/>
        <v>2</v>
      </c>
      <c r="K322" s="423"/>
      <c r="L322" s="422"/>
      <c r="M322" s="345">
        <f t="shared" si="276"/>
        <v>0</v>
      </c>
      <c r="N322" s="423"/>
      <c r="O322" s="421"/>
      <c r="P322" s="421"/>
      <c r="Q322" s="348">
        <f t="shared" si="277"/>
        <v>0</v>
      </c>
      <c r="R322" s="423"/>
      <c r="S322" s="421"/>
      <c r="T322" s="424"/>
      <c r="U322" s="350">
        <f t="shared" si="278"/>
        <v>0</v>
      </c>
      <c r="V322" s="423"/>
      <c r="W322" s="422"/>
      <c r="X322" s="353">
        <f t="shared" si="279"/>
        <v>0</v>
      </c>
      <c r="Y322" s="423"/>
      <c r="Z322" s="422"/>
      <c r="AA322" s="355">
        <f t="shared" si="280"/>
        <v>0</v>
      </c>
      <c r="AB322" s="425"/>
      <c r="AC322" s="426"/>
      <c r="AD322" s="356"/>
      <c r="AE322" s="427"/>
      <c r="AF322" s="356"/>
      <c r="AG322" s="353">
        <f t="shared" si="281"/>
        <v>0</v>
      </c>
      <c r="AH322" s="423"/>
      <c r="AI322" s="424"/>
      <c r="AJ322" s="345">
        <f t="shared" si="282"/>
        <v>0</v>
      </c>
      <c r="AK322" s="585">
        <f t="shared" si="283"/>
        <v>2</v>
      </c>
      <c r="AL322" s="360">
        <v>972829</v>
      </c>
      <c r="AM322" s="361">
        <f t="shared" si="284"/>
        <v>1945658</v>
      </c>
      <c r="AN322" s="1009"/>
      <c r="AO322" s="586">
        <f t="shared" si="285"/>
        <v>0</v>
      </c>
      <c r="AP322" s="587">
        <f t="shared" si="286"/>
        <v>0</v>
      </c>
      <c r="AQ322" s="588">
        <f t="shared" si="287"/>
        <v>1945658</v>
      </c>
      <c r="AR322" s="589">
        <f t="shared" si="311"/>
        <v>1945658</v>
      </c>
      <c r="AS322" s="590">
        <f t="shared" si="288"/>
        <v>0</v>
      </c>
      <c r="AT322" s="591">
        <f t="shared" si="289"/>
        <v>0</v>
      </c>
      <c r="AU322" s="592">
        <f t="shared" si="290"/>
        <v>0</v>
      </c>
      <c r="AV322" s="586">
        <f t="shared" si="291"/>
        <v>0</v>
      </c>
      <c r="AW322" s="587">
        <f t="shared" si="292"/>
        <v>0</v>
      </c>
      <c r="AX322" s="670"/>
      <c r="AY322" s="594">
        <f t="shared" si="293"/>
        <v>0</v>
      </c>
      <c r="AZ322" s="586">
        <f t="shared" si="294"/>
        <v>0</v>
      </c>
      <c r="BA322" s="587">
        <f t="shared" si="295"/>
        <v>0</v>
      </c>
      <c r="BB322" s="670"/>
      <c r="BC322" s="595">
        <f t="shared" si="296"/>
        <v>0</v>
      </c>
      <c r="BD322" s="596">
        <f t="shared" si="297"/>
        <v>0</v>
      </c>
      <c r="BE322" s="597">
        <f t="shared" si="298"/>
        <v>0</v>
      </c>
      <c r="BF322" s="598">
        <f t="shared" si="299"/>
        <v>0</v>
      </c>
      <c r="BG322" s="586">
        <f t="shared" si="300"/>
        <v>0</v>
      </c>
      <c r="BH322" s="671"/>
      <c r="BI322" s="600">
        <f t="shared" si="301"/>
        <v>0</v>
      </c>
      <c r="BJ322" s="601">
        <f t="shared" si="302"/>
        <v>0</v>
      </c>
      <c r="BK322" s="587">
        <f t="shared" si="303"/>
        <v>0</v>
      </c>
      <c r="BL322" s="602"/>
      <c r="BM322" s="590">
        <f t="shared" si="304"/>
        <v>0</v>
      </c>
      <c r="BN322" s="603"/>
      <c r="BO322" s="598">
        <f t="shared" si="305"/>
        <v>0</v>
      </c>
      <c r="BP322" s="590">
        <f t="shared" si="306"/>
        <v>0</v>
      </c>
      <c r="BQ322" s="591">
        <f t="shared" si="307"/>
        <v>0</v>
      </c>
      <c r="BR322" s="592">
        <f t="shared" si="308"/>
        <v>0</v>
      </c>
      <c r="BS322" s="604">
        <f t="shared" si="309"/>
        <v>1945658</v>
      </c>
    </row>
    <row r="323" spans="1:71" ht="48" x14ac:dyDescent="0.25">
      <c r="A323" s="1057"/>
      <c r="B323" s="339">
        <v>260</v>
      </c>
      <c r="C323" s="230" t="s">
        <v>577</v>
      </c>
      <c r="D323" s="221" t="s">
        <v>102</v>
      </c>
      <c r="E323" s="220" t="s">
        <v>148</v>
      </c>
      <c r="F323" s="215" t="s">
        <v>30</v>
      </c>
      <c r="G323" s="420"/>
      <c r="H323" s="421"/>
      <c r="I323" s="422">
        <v>20</v>
      </c>
      <c r="J323" s="343">
        <f t="shared" si="310"/>
        <v>20</v>
      </c>
      <c r="K323" s="423"/>
      <c r="L323" s="422"/>
      <c r="M323" s="345">
        <f t="shared" si="276"/>
        <v>0</v>
      </c>
      <c r="N323" s="423"/>
      <c r="O323" s="421"/>
      <c r="P323" s="421"/>
      <c r="Q323" s="348">
        <f t="shared" si="277"/>
        <v>0</v>
      </c>
      <c r="R323" s="423"/>
      <c r="S323" s="421"/>
      <c r="T323" s="424"/>
      <c r="U323" s="350">
        <f t="shared" si="278"/>
        <v>0</v>
      </c>
      <c r="V323" s="423"/>
      <c r="W323" s="422"/>
      <c r="X323" s="353">
        <f t="shared" si="279"/>
        <v>0</v>
      </c>
      <c r="Y323" s="423"/>
      <c r="Z323" s="422"/>
      <c r="AA323" s="355">
        <f t="shared" si="280"/>
        <v>0</v>
      </c>
      <c r="AB323" s="425"/>
      <c r="AC323" s="426"/>
      <c r="AD323" s="356"/>
      <c r="AE323" s="427"/>
      <c r="AF323" s="356"/>
      <c r="AG323" s="353">
        <f t="shared" si="281"/>
        <v>0</v>
      </c>
      <c r="AH323" s="423"/>
      <c r="AI323" s="424"/>
      <c r="AJ323" s="345">
        <f t="shared" si="282"/>
        <v>0</v>
      </c>
      <c r="AK323" s="585">
        <f t="shared" si="283"/>
        <v>20</v>
      </c>
      <c r="AL323" s="360">
        <v>450406</v>
      </c>
      <c r="AM323" s="361">
        <f t="shared" si="284"/>
        <v>9008120</v>
      </c>
      <c r="AN323" s="1009"/>
      <c r="AO323" s="586">
        <f t="shared" si="285"/>
        <v>0</v>
      </c>
      <c r="AP323" s="587">
        <f t="shared" si="286"/>
        <v>0</v>
      </c>
      <c r="AQ323" s="588">
        <f t="shared" si="287"/>
        <v>9008120</v>
      </c>
      <c r="AR323" s="589">
        <f t="shared" si="311"/>
        <v>9008120</v>
      </c>
      <c r="AS323" s="590">
        <f t="shared" si="288"/>
        <v>0</v>
      </c>
      <c r="AT323" s="591">
        <f t="shared" si="289"/>
        <v>0</v>
      </c>
      <c r="AU323" s="592">
        <f t="shared" si="290"/>
        <v>0</v>
      </c>
      <c r="AV323" s="586">
        <f t="shared" si="291"/>
        <v>0</v>
      </c>
      <c r="AW323" s="587">
        <f t="shared" si="292"/>
        <v>0</v>
      </c>
      <c r="AX323" s="670"/>
      <c r="AY323" s="594">
        <f t="shared" si="293"/>
        <v>0</v>
      </c>
      <c r="AZ323" s="586">
        <f t="shared" si="294"/>
        <v>0</v>
      </c>
      <c r="BA323" s="587">
        <f t="shared" si="295"/>
        <v>0</v>
      </c>
      <c r="BB323" s="670"/>
      <c r="BC323" s="595">
        <f t="shared" si="296"/>
        <v>0</v>
      </c>
      <c r="BD323" s="596">
        <f t="shared" si="297"/>
        <v>0</v>
      </c>
      <c r="BE323" s="597">
        <f t="shared" si="298"/>
        <v>0</v>
      </c>
      <c r="BF323" s="598">
        <f t="shared" si="299"/>
        <v>0</v>
      </c>
      <c r="BG323" s="586">
        <f t="shared" si="300"/>
        <v>0</v>
      </c>
      <c r="BH323" s="671"/>
      <c r="BI323" s="600">
        <f t="shared" si="301"/>
        <v>0</v>
      </c>
      <c r="BJ323" s="601">
        <f t="shared" si="302"/>
        <v>0</v>
      </c>
      <c r="BK323" s="587">
        <f t="shared" si="303"/>
        <v>0</v>
      </c>
      <c r="BL323" s="602"/>
      <c r="BM323" s="590">
        <f t="shared" si="304"/>
        <v>0</v>
      </c>
      <c r="BN323" s="603"/>
      <c r="BO323" s="598">
        <f t="shared" si="305"/>
        <v>0</v>
      </c>
      <c r="BP323" s="590">
        <f t="shared" si="306"/>
        <v>0</v>
      </c>
      <c r="BQ323" s="591">
        <f t="shared" si="307"/>
        <v>0</v>
      </c>
      <c r="BR323" s="592">
        <f t="shared" si="308"/>
        <v>0</v>
      </c>
      <c r="BS323" s="604">
        <f t="shared" si="309"/>
        <v>9008120</v>
      </c>
    </row>
    <row r="324" spans="1:71" ht="24" x14ac:dyDescent="0.25">
      <c r="A324" s="1057"/>
      <c r="B324" s="339">
        <v>261</v>
      </c>
      <c r="C324" s="230" t="s">
        <v>578</v>
      </c>
      <c r="D324" s="221" t="s">
        <v>579</v>
      </c>
      <c r="E324" s="220" t="s">
        <v>29</v>
      </c>
      <c r="F324" s="215" t="s">
        <v>30</v>
      </c>
      <c r="G324" s="420"/>
      <c r="H324" s="421"/>
      <c r="I324" s="422">
        <v>1</v>
      </c>
      <c r="J324" s="343">
        <f t="shared" si="310"/>
        <v>1</v>
      </c>
      <c r="K324" s="423"/>
      <c r="L324" s="422"/>
      <c r="M324" s="345">
        <f t="shared" si="276"/>
        <v>0</v>
      </c>
      <c r="N324" s="423"/>
      <c r="O324" s="421"/>
      <c r="P324" s="421"/>
      <c r="Q324" s="348">
        <f t="shared" si="277"/>
        <v>0</v>
      </c>
      <c r="R324" s="423"/>
      <c r="S324" s="421"/>
      <c r="T324" s="424"/>
      <c r="U324" s="350">
        <f t="shared" si="278"/>
        <v>0</v>
      </c>
      <c r="V324" s="423"/>
      <c r="W324" s="422"/>
      <c r="X324" s="353">
        <f t="shared" si="279"/>
        <v>0</v>
      </c>
      <c r="Y324" s="423"/>
      <c r="Z324" s="422"/>
      <c r="AA324" s="355">
        <f t="shared" si="280"/>
        <v>0</v>
      </c>
      <c r="AB324" s="425"/>
      <c r="AC324" s="426"/>
      <c r="AD324" s="356"/>
      <c r="AE324" s="427"/>
      <c r="AF324" s="356"/>
      <c r="AG324" s="353">
        <f t="shared" si="281"/>
        <v>0</v>
      </c>
      <c r="AH324" s="423"/>
      <c r="AI324" s="424"/>
      <c r="AJ324" s="345">
        <f t="shared" si="282"/>
        <v>0</v>
      </c>
      <c r="AK324" s="585">
        <f t="shared" si="283"/>
        <v>1</v>
      </c>
      <c r="AL324" s="362">
        <v>595000</v>
      </c>
      <c r="AM324" s="361">
        <f t="shared" si="284"/>
        <v>595000</v>
      </c>
      <c r="AN324" s="1009"/>
      <c r="AO324" s="586">
        <f t="shared" si="285"/>
        <v>0</v>
      </c>
      <c r="AP324" s="587">
        <f t="shared" si="286"/>
        <v>0</v>
      </c>
      <c r="AQ324" s="588">
        <f t="shared" si="287"/>
        <v>595000</v>
      </c>
      <c r="AR324" s="589">
        <f t="shared" si="311"/>
        <v>595000</v>
      </c>
      <c r="AS324" s="590">
        <f t="shared" si="288"/>
        <v>0</v>
      </c>
      <c r="AT324" s="591">
        <f t="shared" si="289"/>
        <v>0</v>
      </c>
      <c r="AU324" s="592">
        <f t="shared" si="290"/>
        <v>0</v>
      </c>
      <c r="AV324" s="586">
        <f t="shared" si="291"/>
        <v>0</v>
      </c>
      <c r="AW324" s="587">
        <f t="shared" si="292"/>
        <v>0</v>
      </c>
      <c r="AX324" s="670"/>
      <c r="AY324" s="594">
        <f t="shared" si="293"/>
        <v>0</v>
      </c>
      <c r="AZ324" s="586">
        <f t="shared" si="294"/>
        <v>0</v>
      </c>
      <c r="BA324" s="587">
        <f t="shared" si="295"/>
        <v>0</v>
      </c>
      <c r="BB324" s="670"/>
      <c r="BC324" s="595">
        <f t="shared" si="296"/>
        <v>0</v>
      </c>
      <c r="BD324" s="596">
        <f t="shared" si="297"/>
        <v>0</v>
      </c>
      <c r="BE324" s="597">
        <f t="shared" si="298"/>
        <v>0</v>
      </c>
      <c r="BF324" s="598">
        <f t="shared" si="299"/>
        <v>0</v>
      </c>
      <c r="BG324" s="586">
        <f t="shared" si="300"/>
        <v>0</v>
      </c>
      <c r="BH324" s="671"/>
      <c r="BI324" s="600">
        <f t="shared" si="301"/>
        <v>0</v>
      </c>
      <c r="BJ324" s="601">
        <f t="shared" si="302"/>
        <v>0</v>
      </c>
      <c r="BK324" s="587">
        <f t="shared" si="303"/>
        <v>0</v>
      </c>
      <c r="BL324" s="602"/>
      <c r="BM324" s="590">
        <f t="shared" si="304"/>
        <v>0</v>
      </c>
      <c r="BN324" s="603"/>
      <c r="BO324" s="598">
        <f t="shared" si="305"/>
        <v>0</v>
      </c>
      <c r="BP324" s="590">
        <f t="shared" si="306"/>
        <v>0</v>
      </c>
      <c r="BQ324" s="591">
        <f t="shared" si="307"/>
        <v>0</v>
      </c>
      <c r="BR324" s="592">
        <f t="shared" si="308"/>
        <v>0</v>
      </c>
      <c r="BS324" s="604">
        <f t="shared" si="309"/>
        <v>595000</v>
      </c>
    </row>
    <row r="325" spans="1:71" ht="24" x14ac:dyDescent="0.25">
      <c r="A325" s="1057"/>
      <c r="B325" s="363">
        <v>262</v>
      </c>
      <c r="C325" s="230" t="s">
        <v>580</v>
      </c>
      <c r="D325" s="221" t="s">
        <v>581</v>
      </c>
      <c r="E325" s="220" t="s">
        <v>29</v>
      </c>
      <c r="F325" s="215" t="s">
        <v>30</v>
      </c>
      <c r="G325" s="420"/>
      <c r="H325" s="421"/>
      <c r="I325" s="422">
        <v>1</v>
      </c>
      <c r="J325" s="343">
        <f t="shared" si="310"/>
        <v>1</v>
      </c>
      <c r="K325" s="423"/>
      <c r="L325" s="422"/>
      <c r="M325" s="345">
        <f t="shared" si="276"/>
        <v>0</v>
      </c>
      <c r="N325" s="423"/>
      <c r="O325" s="421"/>
      <c r="P325" s="421"/>
      <c r="Q325" s="348">
        <f t="shared" si="277"/>
        <v>0</v>
      </c>
      <c r="R325" s="423"/>
      <c r="S325" s="421"/>
      <c r="T325" s="424"/>
      <c r="U325" s="350">
        <f t="shared" si="278"/>
        <v>0</v>
      </c>
      <c r="V325" s="423"/>
      <c r="W325" s="422"/>
      <c r="X325" s="353">
        <f t="shared" si="279"/>
        <v>0</v>
      </c>
      <c r="Y325" s="423"/>
      <c r="Z325" s="422"/>
      <c r="AA325" s="355">
        <f t="shared" si="280"/>
        <v>0</v>
      </c>
      <c r="AB325" s="425"/>
      <c r="AC325" s="426"/>
      <c r="AD325" s="356"/>
      <c r="AE325" s="427"/>
      <c r="AF325" s="356"/>
      <c r="AG325" s="353">
        <f t="shared" si="281"/>
        <v>0</v>
      </c>
      <c r="AH325" s="423"/>
      <c r="AI325" s="424"/>
      <c r="AJ325" s="345">
        <f t="shared" si="282"/>
        <v>0</v>
      </c>
      <c r="AK325" s="585">
        <f t="shared" si="283"/>
        <v>1</v>
      </c>
      <c r="AL325" s="362">
        <v>1126460</v>
      </c>
      <c r="AM325" s="361">
        <f t="shared" si="284"/>
        <v>1126460</v>
      </c>
      <c r="AN325" s="1009"/>
      <c r="AO325" s="586">
        <f t="shared" si="285"/>
        <v>0</v>
      </c>
      <c r="AP325" s="587">
        <f t="shared" si="286"/>
        <v>0</v>
      </c>
      <c r="AQ325" s="588">
        <f t="shared" si="287"/>
        <v>1126460</v>
      </c>
      <c r="AR325" s="589">
        <f t="shared" si="311"/>
        <v>1126460</v>
      </c>
      <c r="AS325" s="590">
        <f t="shared" si="288"/>
        <v>0</v>
      </c>
      <c r="AT325" s="591">
        <f t="shared" si="289"/>
        <v>0</v>
      </c>
      <c r="AU325" s="592">
        <f t="shared" si="290"/>
        <v>0</v>
      </c>
      <c r="AV325" s="586">
        <f t="shared" si="291"/>
        <v>0</v>
      </c>
      <c r="AW325" s="587">
        <f t="shared" si="292"/>
        <v>0</v>
      </c>
      <c r="AX325" s="670"/>
      <c r="AY325" s="594">
        <f t="shared" si="293"/>
        <v>0</v>
      </c>
      <c r="AZ325" s="586">
        <f t="shared" si="294"/>
        <v>0</v>
      </c>
      <c r="BA325" s="587">
        <f t="shared" si="295"/>
        <v>0</v>
      </c>
      <c r="BB325" s="670"/>
      <c r="BC325" s="595">
        <f t="shared" si="296"/>
        <v>0</v>
      </c>
      <c r="BD325" s="596">
        <f t="shared" si="297"/>
        <v>0</v>
      </c>
      <c r="BE325" s="597">
        <f t="shared" si="298"/>
        <v>0</v>
      </c>
      <c r="BF325" s="598">
        <f t="shared" si="299"/>
        <v>0</v>
      </c>
      <c r="BG325" s="586">
        <f t="shared" si="300"/>
        <v>0</v>
      </c>
      <c r="BH325" s="671"/>
      <c r="BI325" s="600">
        <f t="shared" si="301"/>
        <v>0</v>
      </c>
      <c r="BJ325" s="601">
        <f t="shared" si="302"/>
        <v>0</v>
      </c>
      <c r="BK325" s="587">
        <f t="shared" si="303"/>
        <v>0</v>
      </c>
      <c r="BL325" s="602"/>
      <c r="BM325" s="590">
        <f t="shared" si="304"/>
        <v>0</v>
      </c>
      <c r="BN325" s="603"/>
      <c r="BO325" s="598">
        <f t="shared" si="305"/>
        <v>0</v>
      </c>
      <c r="BP325" s="590">
        <f t="shared" si="306"/>
        <v>0</v>
      </c>
      <c r="BQ325" s="591">
        <f t="shared" si="307"/>
        <v>0</v>
      </c>
      <c r="BR325" s="592">
        <f t="shared" si="308"/>
        <v>0</v>
      </c>
      <c r="BS325" s="604">
        <f t="shared" si="309"/>
        <v>1126460</v>
      </c>
    </row>
    <row r="326" spans="1:71" ht="24" x14ac:dyDescent="0.25">
      <c r="A326" s="1057"/>
      <c r="B326" s="339">
        <v>263</v>
      </c>
      <c r="C326" s="230" t="s">
        <v>582</v>
      </c>
      <c r="D326" s="221" t="s">
        <v>583</v>
      </c>
      <c r="E326" s="220" t="s">
        <v>29</v>
      </c>
      <c r="F326" s="215" t="s">
        <v>30</v>
      </c>
      <c r="G326" s="420"/>
      <c r="H326" s="421"/>
      <c r="I326" s="422">
        <v>1</v>
      </c>
      <c r="J326" s="343">
        <f t="shared" si="310"/>
        <v>1</v>
      </c>
      <c r="K326" s="423"/>
      <c r="L326" s="422"/>
      <c r="M326" s="345">
        <f t="shared" si="276"/>
        <v>0</v>
      </c>
      <c r="N326" s="423"/>
      <c r="O326" s="421"/>
      <c r="P326" s="421"/>
      <c r="Q326" s="348">
        <f t="shared" si="277"/>
        <v>0</v>
      </c>
      <c r="R326" s="423"/>
      <c r="S326" s="421"/>
      <c r="T326" s="424"/>
      <c r="U326" s="350">
        <f t="shared" si="278"/>
        <v>0</v>
      </c>
      <c r="V326" s="423"/>
      <c r="W326" s="422"/>
      <c r="X326" s="353">
        <f t="shared" si="279"/>
        <v>0</v>
      </c>
      <c r="Y326" s="423"/>
      <c r="Z326" s="422"/>
      <c r="AA326" s="355">
        <f t="shared" si="280"/>
        <v>0</v>
      </c>
      <c r="AB326" s="425"/>
      <c r="AC326" s="426"/>
      <c r="AD326" s="356"/>
      <c r="AE326" s="427"/>
      <c r="AF326" s="356"/>
      <c r="AG326" s="353">
        <f t="shared" si="281"/>
        <v>0</v>
      </c>
      <c r="AH326" s="423"/>
      <c r="AI326" s="424"/>
      <c r="AJ326" s="345">
        <f t="shared" si="282"/>
        <v>0</v>
      </c>
      <c r="AK326" s="585">
        <f t="shared" si="283"/>
        <v>1</v>
      </c>
      <c r="AL326" s="362">
        <v>1796900</v>
      </c>
      <c r="AM326" s="361">
        <f t="shared" si="284"/>
        <v>1796900</v>
      </c>
      <c r="AN326" s="1009"/>
      <c r="AO326" s="586">
        <f t="shared" si="285"/>
        <v>0</v>
      </c>
      <c r="AP326" s="587">
        <f t="shared" si="286"/>
        <v>0</v>
      </c>
      <c r="AQ326" s="588">
        <f t="shared" si="287"/>
        <v>1796900</v>
      </c>
      <c r="AR326" s="589">
        <f t="shared" si="311"/>
        <v>1796900</v>
      </c>
      <c r="AS326" s="590">
        <f t="shared" si="288"/>
        <v>0</v>
      </c>
      <c r="AT326" s="591">
        <f t="shared" si="289"/>
        <v>0</v>
      </c>
      <c r="AU326" s="592">
        <f t="shared" si="290"/>
        <v>0</v>
      </c>
      <c r="AV326" s="586">
        <f t="shared" si="291"/>
        <v>0</v>
      </c>
      <c r="AW326" s="587">
        <f t="shared" si="292"/>
        <v>0</v>
      </c>
      <c r="AX326" s="670"/>
      <c r="AY326" s="594">
        <f t="shared" si="293"/>
        <v>0</v>
      </c>
      <c r="AZ326" s="586">
        <f t="shared" si="294"/>
        <v>0</v>
      </c>
      <c r="BA326" s="587">
        <f t="shared" si="295"/>
        <v>0</v>
      </c>
      <c r="BB326" s="670"/>
      <c r="BC326" s="595">
        <f t="shared" si="296"/>
        <v>0</v>
      </c>
      <c r="BD326" s="596">
        <f t="shared" si="297"/>
        <v>0</v>
      </c>
      <c r="BE326" s="597">
        <f t="shared" si="298"/>
        <v>0</v>
      </c>
      <c r="BF326" s="598">
        <f t="shared" si="299"/>
        <v>0</v>
      </c>
      <c r="BG326" s="586">
        <f t="shared" si="300"/>
        <v>0</v>
      </c>
      <c r="BH326" s="671"/>
      <c r="BI326" s="600">
        <f t="shared" si="301"/>
        <v>0</v>
      </c>
      <c r="BJ326" s="601">
        <f t="shared" si="302"/>
        <v>0</v>
      </c>
      <c r="BK326" s="587">
        <f t="shared" si="303"/>
        <v>0</v>
      </c>
      <c r="BL326" s="602"/>
      <c r="BM326" s="590">
        <f t="shared" si="304"/>
        <v>0</v>
      </c>
      <c r="BN326" s="603"/>
      <c r="BO326" s="598">
        <f t="shared" si="305"/>
        <v>0</v>
      </c>
      <c r="BP326" s="590">
        <f t="shared" si="306"/>
        <v>0</v>
      </c>
      <c r="BQ326" s="591">
        <f t="shared" si="307"/>
        <v>0</v>
      </c>
      <c r="BR326" s="592">
        <f t="shared" si="308"/>
        <v>0</v>
      </c>
      <c r="BS326" s="604">
        <f t="shared" si="309"/>
        <v>1796900</v>
      </c>
    </row>
    <row r="327" spans="1:71" ht="24" x14ac:dyDescent="0.25">
      <c r="A327" s="1057"/>
      <c r="B327" s="339">
        <v>264</v>
      </c>
      <c r="C327" s="230" t="s">
        <v>584</v>
      </c>
      <c r="D327" s="221" t="s">
        <v>585</v>
      </c>
      <c r="E327" s="220" t="s">
        <v>29</v>
      </c>
      <c r="F327" s="215" t="s">
        <v>38</v>
      </c>
      <c r="G327" s="420"/>
      <c r="H327" s="421"/>
      <c r="I327" s="422">
        <v>1</v>
      </c>
      <c r="J327" s="343">
        <f t="shared" si="310"/>
        <v>1</v>
      </c>
      <c r="K327" s="423"/>
      <c r="L327" s="422"/>
      <c r="M327" s="345">
        <f t="shared" si="276"/>
        <v>0</v>
      </c>
      <c r="N327" s="423"/>
      <c r="O327" s="421"/>
      <c r="P327" s="421"/>
      <c r="Q327" s="348">
        <f t="shared" si="277"/>
        <v>0</v>
      </c>
      <c r="R327" s="423"/>
      <c r="S327" s="421"/>
      <c r="T327" s="424"/>
      <c r="U327" s="350">
        <f t="shared" si="278"/>
        <v>0</v>
      </c>
      <c r="V327" s="423"/>
      <c r="W327" s="422"/>
      <c r="X327" s="353">
        <f t="shared" si="279"/>
        <v>0</v>
      </c>
      <c r="Y327" s="423"/>
      <c r="Z327" s="422"/>
      <c r="AA327" s="355">
        <f t="shared" si="280"/>
        <v>0</v>
      </c>
      <c r="AB327" s="425"/>
      <c r="AC327" s="426"/>
      <c r="AD327" s="356"/>
      <c r="AE327" s="427"/>
      <c r="AF327" s="356"/>
      <c r="AG327" s="353">
        <f t="shared" si="281"/>
        <v>0</v>
      </c>
      <c r="AH327" s="423"/>
      <c r="AI327" s="424"/>
      <c r="AJ327" s="345">
        <f t="shared" si="282"/>
        <v>0</v>
      </c>
      <c r="AK327" s="585">
        <f t="shared" si="283"/>
        <v>1</v>
      </c>
      <c r="AL327" s="360">
        <v>346642</v>
      </c>
      <c r="AM327" s="361">
        <f t="shared" si="284"/>
        <v>346642</v>
      </c>
      <c r="AN327" s="1009"/>
      <c r="AO327" s="586">
        <f t="shared" si="285"/>
        <v>0</v>
      </c>
      <c r="AP327" s="587">
        <f t="shared" si="286"/>
        <v>0</v>
      </c>
      <c r="AQ327" s="588">
        <f t="shared" si="287"/>
        <v>346642</v>
      </c>
      <c r="AR327" s="589">
        <f t="shared" si="311"/>
        <v>346642</v>
      </c>
      <c r="AS327" s="590">
        <f t="shared" si="288"/>
        <v>0</v>
      </c>
      <c r="AT327" s="591">
        <f t="shared" si="289"/>
        <v>0</v>
      </c>
      <c r="AU327" s="592">
        <f t="shared" si="290"/>
        <v>0</v>
      </c>
      <c r="AV327" s="586">
        <f t="shared" si="291"/>
        <v>0</v>
      </c>
      <c r="AW327" s="587">
        <f t="shared" si="292"/>
        <v>0</v>
      </c>
      <c r="AX327" s="670"/>
      <c r="AY327" s="594">
        <f t="shared" si="293"/>
        <v>0</v>
      </c>
      <c r="AZ327" s="586">
        <f t="shared" si="294"/>
        <v>0</v>
      </c>
      <c r="BA327" s="587">
        <f t="shared" si="295"/>
        <v>0</v>
      </c>
      <c r="BB327" s="670"/>
      <c r="BC327" s="595">
        <f t="shared" si="296"/>
        <v>0</v>
      </c>
      <c r="BD327" s="596">
        <f t="shared" si="297"/>
        <v>0</v>
      </c>
      <c r="BE327" s="597">
        <f t="shared" si="298"/>
        <v>0</v>
      </c>
      <c r="BF327" s="598">
        <f t="shared" si="299"/>
        <v>0</v>
      </c>
      <c r="BG327" s="586">
        <f t="shared" si="300"/>
        <v>0</v>
      </c>
      <c r="BH327" s="671"/>
      <c r="BI327" s="600">
        <f t="shared" si="301"/>
        <v>0</v>
      </c>
      <c r="BJ327" s="601">
        <f t="shared" si="302"/>
        <v>0</v>
      </c>
      <c r="BK327" s="587">
        <f t="shared" si="303"/>
        <v>0</v>
      </c>
      <c r="BL327" s="602"/>
      <c r="BM327" s="590">
        <f t="shared" si="304"/>
        <v>0</v>
      </c>
      <c r="BN327" s="603"/>
      <c r="BO327" s="598">
        <f t="shared" si="305"/>
        <v>0</v>
      </c>
      <c r="BP327" s="590">
        <f t="shared" si="306"/>
        <v>0</v>
      </c>
      <c r="BQ327" s="591">
        <f t="shared" si="307"/>
        <v>0</v>
      </c>
      <c r="BR327" s="592">
        <f t="shared" si="308"/>
        <v>0</v>
      </c>
      <c r="BS327" s="604">
        <f t="shared" si="309"/>
        <v>346642</v>
      </c>
    </row>
    <row r="328" spans="1:71" ht="24" x14ac:dyDescent="0.25">
      <c r="A328" s="1057"/>
      <c r="B328" s="363">
        <v>265</v>
      </c>
      <c r="C328" s="230" t="s">
        <v>586</v>
      </c>
      <c r="D328" s="221" t="s">
        <v>587</v>
      </c>
      <c r="E328" s="220" t="s">
        <v>29</v>
      </c>
      <c r="F328" s="215" t="s">
        <v>38</v>
      </c>
      <c r="G328" s="420"/>
      <c r="H328" s="421"/>
      <c r="I328" s="422">
        <v>1</v>
      </c>
      <c r="J328" s="343">
        <f t="shared" si="310"/>
        <v>1</v>
      </c>
      <c r="K328" s="423"/>
      <c r="L328" s="422"/>
      <c r="M328" s="345">
        <f t="shared" si="276"/>
        <v>0</v>
      </c>
      <c r="N328" s="423"/>
      <c r="O328" s="421"/>
      <c r="P328" s="421"/>
      <c r="Q328" s="348">
        <f t="shared" si="277"/>
        <v>0</v>
      </c>
      <c r="R328" s="423"/>
      <c r="S328" s="421"/>
      <c r="T328" s="424"/>
      <c r="U328" s="350">
        <f t="shared" si="278"/>
        <v>0</v>
      </c>
      <c r="V328" s="423"/>
      <c r="W328" s="422"/>
      <c r="X328" s="353">
        <f t="shared" si="279"/>
        <v>0</v>
      </c>
      <c r="Y328" s="423"/>
      <c r="Z328" s="422"/>
      <c r="AA328" s="355">
        <f t="shared" si="280"/>
        <v>0</v>
      </c>
      <c r="AB328" s="425"/>
      <c r="AC328" s="426"/>
      <c r="AD328" s="356"/>
      <c r="AE328" s="427"/>
      <c r="AF328" s="356"/>
      <c r="AG328" s="353">
        <f t="shared" si="281"/>
        <v>0</v>
      </c>
      <c r="AH328" s="423"/>
      <c r="AI328" s="424"/>
      <c r="AJ328" s="345">
        <f t="shared" si="282"/>
        <v>0</v>
      </c>
      <c r="AK328" s="585">
        <f t="shared" si="283"/>
        <v>1</v>
      </c>
      <c r="AL328" s="362">
        <v>1282514</v>
      </c>
      <c r="AM328" s="361">
        <f t="shared" si="284"/>
        <v>1282514</v>
      </c>
      <c r="AN328" s="1009"/>
      <c r="AO328" s="586">
        <f t="shared" si="285"/>
        <v>0</v>
      </c>
      <c r="AP328" s="587">
        <f t="shared" si="286"/>
        <v>0</v>
      </c>
      <c r="AQ328" s="588">
        <f t="shared" si="287"/>
        <v>1282514</v>
      </c>
      <c r="AR328" s="589">
        <f t="shared" si="311"/>
        <v>1282514</v>
      </c>
      <c r="AS328" s="590">
        <f t="shared" si="288"/>
        <v>0</v>
      </c>
      <c r="AT328" s="591">
        <f t="shared" si="289"/>
        <v>0</v>
      </c>
      <c r="AU328" s="592">
        <f t="shared" si="290"/>
        <v>0</v>
      </c>
      <c r="AV328" s="586">
        <f t="shared" si="291"/>
        <v>0</v>
      </c>
      <c r="AW328" s="587">
        <f t="shared" si="292"/>
        <v>0</v>
      </c>
      <c r="AX328" s="670"/>
      <c r="AY328" s="594">
        <f t="shared" si="293"/>
        <v>0</v>
      </c>
      <c r="AZ328" s="586">
        <f t="shared" si="294"/>
        <v>0</v>
      </c>
      <c r="BA328" s="587">
        <f t="shared" si="295"/>
        <v>0</v>
      </c>
      <c r="BB328" s="670"/>
      <c r="BC328" s="595">
        <f t="shared" si="296"/>
        <v>0</v>
      </c>
      <c r="BD328" s="596">
        <f t="shared" si="297"/>
        <v>0</v>
      </c>
      <c r="BE328" s="597">
        <f t="shared" si="298"/>
        <v>0</v>
      </c>
      <c r="BF328" s="598">
        <f t="shared" si="299"/>
        <v>0</v>
      </c>
      <c r="BG328" s="586">
        <f t="shared" si="300"/>
        <v>0</v>
      </c>
      <c r="BH328" s="671"/>
      <c r="BI328" s="600">
        <f t="shared" si="301"/>
        <v>0</v>
      </c>
      <c r="BJ328" s="601">
        <f t="shared" si="302"/>
        <v>0</v>
      </c>
      <c r="BK328" s="587">
        <f t="shared" si="303"/>
        <v>0</v>
      </c>
      <c r="BL328" s="602"/>
      <c r="BM328" s="590">
        <f t="shared" si="304"/>
        <v>0</v>
      </c>
      <c r="BN328" s="603"/>
      <c r="BO328" s="598">
        <f t="shared" si="305"/>
        <v>0</v>
      </c>
      <c r="BP328" s="590">
        <f t="shared" si="306"/>
        <v>0</v>
      </c>
      <c r="BQ328" s="591">
        <f t="shared" si="307"/>
        <v>0</v>
      </c>
      <c r="BR328" s="592">
        <f t="shared" si="308"/>
        <v>0</v>
      </c>
      <c r="BS328" s="604">
        <f t="shared" si="309"/>
        <v>1282514</v>
      </c>
    </row>
    <row r="329" spans="1:71" ht="24.75" thickBot="1" x14ac:dyDescent="0.3">
      <c r="A329" s="1058"/>
      <c r="B329" s="395">
        <v>266</v>
      </c>
      <c r="C329" s="271" t="s">
        <v>588</v>
      </c>
      <c r="D329" s="272" t="s">
        <v>589</v>
      </c>
      <c r="E329" s="273" t="s">
        <v>29</v>
      </c>
      <c r="F329" s="268" t="s">
        <v>30</v>
      </c>
      <c r="G329" s="428"/>
      <c r="H329" s="429"/>
      <c r="I329" s="430">
        <v>1</v>
      </c>
      <c r="J329" s="399">
        <f t="shared" si="310"/>
        <v>1</v>
      </c>
      <c r="K329" s="431"/>
      <c r="L329" s="430"/>
      <c r="M329" s="401">
        <f t="shared" si="276"/>
        <v>0</v>
      </c>
      <c r="N329" s="431"/>
      <c r="O329" s="429"/>
      <c r="P329" s="429"/>
      <c r="Q329" s="377">
        <f t="shared" si="277"/>
        <v>0</v>
      </c>
      <c r="R329" s="431"/>
      <c r="S329" s="429"/>
      <c r="T329" s="432"/>
      <c r="U329" s="379">
        <f t="shared" si="278"/>
        <v>0</v>
      </c>
      <c r="V329" s="431"/>
      <c r="W329" s="430"/>
      <c r="X329" s="404">
        <f t="shared" si="279"/>
        <v>0</v>
      </c>
      <c r="Y329" s="431"/>
      <c r="Z329" s="430"/>
      <c r="AA329" s="374">
        <f t="shared" si="280"/>
        <v>0</v>
      </c>
      <c r="AB329" s="433"/>
      <c r="AC329" s="434"/>
      <c r="AD329" s="405"/>
      <c r="AE329" s="435"/>
      <c r="AF329" s="405"/>
      <c r="AG329" s="404">
        <f t="shared" si="281"/>
        <v>0</v>
      </c>
      <c r="AH329" s="431"/>
      <c r="AI329" s="432"/>
      <c r="AJ329" s="401">
        <f t="shared" si="282"/>
        <v>0</v>
      </c>
      <c r="AK329" s="605">
        <f t="shared" si="283"/>
        <v>1</v>
      </c>
      <c r="AL329" s="383">
        <v>4211919</v>
      </c>
      <c r="AM329" s="384">
        <f t="shared" si="284"/>
        <v>4211919</v>
      </c>
      <c r="AN329" s="1010"/>
      <c r="AO329" s="606">
        <f t="shared" si="285"/>
        <v>0</v>
      </c>
      <c r="AP329" s="607">
        <f t="shared" si="286"/>
        <v>0</v>
      </c>
      <c r="AQ329" s="608">
        <f t="shared" si="287"/>
        <v>4211919</v>
      </c>
      <c r="AR329" s="609">
        <f t="shared" si="311"/>
        <v>4211919</v>
      </c>
      <c r="AS329" s="610">
        <f t="shared" si="288"/>
        <v>0</v>
      </c>
      <c r="AT329" s="611">
        <f t="shared" si="289"/>
        <v>0</v>
      </c>
      <c r="AU329" s="612">
        <f t="shared" si="290"/>
        <v>0</v>
      </c>
      <c r="AV329" s="606">
        <f t="shared" si="291"/>
        <v>0</v>
      </c>
      <c r="AW329" s="607">
        <f t="shared" si="292"/>
        <v>0</v>
      </c>
      <c r="AX329" s="672"/>
      <c r="AY329" s="614">
        <f t="shared" si="293"/>
        <v>0</v>
      </c>
      <c r="AZ329" s="606">
        <f t="shared" si="294"/>
        <v>0</v>
      </c>
      <c r="BA329" s="607">
        <f t="shared" si="295"/>
        <v>0</v>
      </c>
      <c r="BB329" s="672"/>
      <c r="BC329" s="615">
        <f t="shared" si="296"/>
        <v>0</v>
      </c>
      <c r="BD329" s="616">
        <f t="shared" si="297"/>
        <v>0</v>
      </c>
      <c r="BE329" s="617">
        <f t="shared" si="298"/>
        <v>0</v>
      </c>
      <c r="BF329" s="618">
        <f t="shared" si="299"/>
        <v>0</v>
      </c>
      <c r="BG329" s="606">
        <f t="shared" si="300"/>
        <v>0</v>
      </c>
      <c r="BH329" s="673"/>
      <c r="BI329" s="620">
        <f t="shared" si="301"/>
        <v>0</v>
      </c>
      <c r="BJ329" s="621">
        <f t="shared" si="302"/>
        <v>0</v>
      </c>
      <c r="BK329" s="607">
        <f t="shared" si="303"/>
        <v>0</v>
      </c>
      <c r="BL329" s="622"/>
      <c r="BM329" s="610">
        <f t="shared" si="304"/>
        <v>0</v>
      </c>
      <c r="BN329" s="623"/>
      <c r="BO329" s="618">
        <f t="shared" si="305"/>
        <v>0</v>
      </c>
      <c r="BP329" s="610">
        <f t="shared" si="306"/>
        <v>0</v>
      </c>
      <c r="BQ329" s="611">
        <f t="shared" si="307"/>
        <v>0</v>
      </c>
      <c r="BR329" s="612">
        <f t="shared" si="308"/>
        <v>0</v>
      </c>
      <c r="BS329" s="624">
        <f t="shared" si="309"/>
        <v>4211919</v>
      </c>
    </row>
    <row r="330" spans="1:71" ht="15.75" thickBot="1" x14ac:dyDescent="0.3">
      <c r="A330" s="455"/>
      <c r="B330" s="385"/>
      <c r="C330" s="269"/>
      <c r="D330" s="270"/>
      <c r="E330" s="269"/>
      <c r="F330" s="261"/>
      <c r="G330" s="436"/>
      <c r="H330" s="436"/>
      <c r="I330" s="436"/>
      <c r="J330" s="388"/>
      <c r="K330" s="436"/>
      <c r="L330" s="436"/>
      <c r="M330" s="388"/>
      <c r="N330" s="436"/>
      <c r="O330" s="436"/>
      <c r="P330" s="436"/>
      <c r="Q330" s="388"/>
      <c r="R330" s="436"/>
      <c r="S330" s="436"/>
      <c r="T330" s="436"/>
      <c r="U330" s="388"/>
      <c r="V330" s="436"/>
      <c r="W330" s="436"/>
      <c r="X330" s="388"/>
      <c r="Y330" s="436"/>
      <c r="Z330" s="436"/>
      <c r="AA330" s="388"/>
      <c r="AB330" s="436"/>
      <c r="AC330" s="436"/>
      <c r="AD330" s="387"/>
      <c r="AE330" s="436"/>
      <c r="AF330" s="387"/>
      <c r="AG330" s="388"/>
      <c r="AH330" s="436"/>
      <c r="AI330" s="436"/>
      <c r="AJ330" s="388"/>
      <c r="AK330" s="389"/>
      <c r="AL330" s="939" t="s">
        <v>683</v>
      </c>
      <c r="AM330" s="940"/>
      <c r="AN330" s="941"/>
      <c r="AO330" s="1013">
        <f>SUM(AR318:AR329)</f>
        <v>23356030</v>
      </c>
      <c r="AP330" s="1014"/>
      <c r="AQ330" s="1014"/>
      <c r="AR330" s="1015"/>
      <c r="AS330" s="1013">
        <f>SUM(AU318:AU329)</f>
        <v>0</v>
      </c>
      <c r="AT330" s="1014"/>
      <c r="AU330" s="1015"/>
      <c r="AV330" s="1013">
        <f>SUM(AY318:AY329)</f>
        <v>0</v>
      </c>
      <c r="AW330" s="1014"/>
      <c r="AX330" s="1014"/>
      <c r="AY330" s="1015"/>
      <c r="AZ330" s="1013">
        <f>SUM(BC318:BC329)</f>
        <v>0</v>
      </c>
      <c r="BA330" s="1014"/>
      <c r="BB330" s="1014"/>
      <c r="BC330" s="1015"/>
      <c r="BD330" s="1013">
        <f>SUM(BF318:BF329)</f>
        <v>0</v>
      </c>
      <c r="BE330" s="1014"/>
      <c r="BF330" s="1015"/>
      <c r="BG330" s="1013">
        <f>SUM(BI318:BI329)</f>
        <v>0</v>
      </c>
      <c r="BH330" s="1014"/>
      <c r="BI330" s="1015"/>
      <c r="BJ330" s="1013">
        <f>SUM(BO318:BO329)</f>
        <v>0</v>
      </c>
      <c r="BK330" s="1014"/>
      <c r="BL330" s="1014"/>
      <c r="BM330" s="1014"/>
      <c r="BN330" s="1014"/>
      <c r="BO330" s="1015"/>
      <c r="BP330" s="1013">
        <f>SUM(BR318:BR329)</f>
        <v>0</v>
      </c>
      <c r="BQ330" s="1014"/>
      <c r="BR330" s="1015"/>
      <c r="BS330" s="625">
        <f>SUM(BS318:BS329)</f>
        <v>23356030</v>
      </c>
    </row>
    <row r="331" spans="1:71" x14ac:dyDescent="0.25">
      <c r="A331" s="455"/>
      <c r="B331" s="385"/>
      <c r="C331" s="269"/>
      <c r="D331" s="270"/>
      <c r="E331" s="269"/>
      <c r="F331" s="261"/>
      <c r="G331" s="436"/>
      <c r="H331" s="436"/>
      <c r="I331" s="436"/>
      <c r="J331" s="388"/>
      <c r="K331" s="436"/>
      <c r="L331" s="436"/>
      <c r="M331" s="388"/>
      <c r="N331" s="436"/>
      <c r="O331" s="436"/>
      <c r="P331" s="436"/>
      <c r="Q331" s="388"/>
      <c r="R331" s="436"/>
      <c r="S331" s="436"/>
      <c r="T331" s="436"/>
      <c r="U331" s="388"/>
      <c r="V331" s="436"/>
      <c r="W331" s="436"/>
      <c r="X331" s="388"/>
      <c r="Y331" s="436"/>
      <c r="Z331" s="436"/>
      <c r="AA331" s="388"/>
      <c r="AB331" s="436"/>
      <c r="AC331" s="436"/>
      <c r="AD331" s="387"/>
      <c r="AE331" s="436"/>
      <c r="AF331" s="387"/>
      <c r="AG331" s="388"/>
      <c r="AH331" s="436"/>
      <c r="AI331" s="436"/>
      <c r="AJ331" s="388"/>
      <c r="AK331" s="389"/>
      <c r="AL331" s="392"/>
      <c r="AM331" s="392"/>
      <c r="AN331" s="626"/>
      <c r="AO331" s="627"/>
      <c r="AP331" s="627"/>
      <c r="AQ331" s="627"/>
      <c r="AR331" s="628"/>
      <c r="AS331" s="627"/>
      <c r="AT331" s="627"/>
      <c r="AU331" s="628"/>
      <c r="AV331" s="627"/>
      <c r="AW331" s="627"/>
      <c r="AX331" s="674"/>
      <c r="AY331" s="628"/>
      <c r="AZ331" s="627"/>
      <c r="BA331" s="627"/>
      <c r="BB331" s="674"/>
      <c r="BC331" s="628"/>
      <c r="BD331" s="627"/>
      <c r="BE331" s="627"/>
      <c r="BF331" s="628"/>
      <c r="BG331" s="627"/>
      <c r="BH331" s="674"/>
      <c r="BI331" s="628"/>
      <c r="BJ331" s="627"/>
      <c r="BK331" s="627"/>
      <c r="BL331" s="629"/>
      <c r="BM331" s="627"/>
      <c r="BN331" s="629"/>
      <c r="BO331" s="628"/>
      <c r="BP331" s="627"/>
      <c r="BQ331" s="627"/>
      <c r="BR331" s="628"/>
      <c r="BS331" s="630"/>
    </row>
    <row r="332" spans="1:71" ht="15.75" thickBot="1" x14ac:dyDescent="0.3">
      <c r="A332" s="455"/>
      <c r="B332" s="385"/>
      <c r="C332" s="269"/>
      <c r="D332" s="270"/>
      <c r="E332" s="269"/>
      <c r="F332" s="261"/>
      <c r="G332" s="436"/>
      <c r="H332" s="436"/>
      <c r="I332" s="436"/>
      <c r="J332" s="388"/>
      <c r="K332" s="436"/>
      <c r="L332" s="436"/>
      <c r="M332" s="388"/>
      <c r="N332" s="436"/>
      <c r="O332" s="436"/>
      <c r="P332" s="436"/>
      <c r="Q332" s="388"/>
      <c r="R332" s="436"/>
      <c r="S332" s="436"/>
      <c r="T332" s="436"/>
      <c r="U332" s="388"/>
      <c r="V332" s="436"/>
      <c r="W332" s="436"/>
      <c r="X332" s="388"/>
      <c r="Y332" s="436"/>
      <c r="Z332" s="436"/>
      <c r="AA332" s="388"/>
      <c r="AB332" s="436"/>
      <c r="AC332" s="436"/>
      <c r="AD332" s="387"/>
      <c r="AE332" s="436"/>
      <c r="AF332" s="387"/>
      <c r="AG332" s="388"/>
      <c r="AH332" s="436"/>
      <c r="AI332" s="436"/>
      <c r="AJ332" s="388"/>
      <c r="AK332" s="389"/>
      <c r="AL332" s="392"/>
      <c r="AM332" s="392"/>
      <c r="AN332" s="626"/>
      <c r="AO332" s="627"/>
      <c r="AP332" s="627"/>
      <c r="AQ332" s="627"/>
      <c r="AR332" s="628"/>
      <c r="AS332" s="627"/>
      <c r="AT332" s="627"/>
      <c r="AU332" s="628"/>
      <c r="AV332" s="627"/>
      <c r="AW332" s="627"/>
      <c r="AX332" s="674"/>
      <c r="AY332" s="628"/>
      <c r="AZ332" s="627"/>
      <c r="BA332" s="627"/>
      <c r="BB332" s="674"/>
      <c r="BC332" s="628"/>
      <c r="BD332" s="627"/>
      <c r="BE332" s="627"/>
      <c r="BF332" s="628"/>
      <c r="BG332" s="627"/>
      <c r="BH332" s="674"/>
      <c r="BI332" s="628"/>
      <c r="BJ332" s="627"/>
      <c r="BK332" s="627"/>
      <c r="BL332" s="629"/>
      <c r="BM332" s="627"/>
      <c r="BN332" s="629"/>
      <c r="BO332" s="628"/>
      <c r="BP332" s="627"/>
      <c r="BQ332" s="627"/>
      <c r="BR332" s="628"/>
      <c r="BS332" s="630"/>
    </row>
    <row r="333" spans="1:71" ht="12.75" customHeight="1" thickBot="1" x14ac:dyDescent="0.3">
      <c r="A333" s="919" t="s">
        <v>590</v>
      </c>
      <c r="B333" s="920"/>
      <c r="C333" s="920"/>
      <c r="D333" s="920"/>
      <c r="E333" s="920"/>
      <c r="F333" s="920"/>
      <c r="G333" s="933" t="s">
        <v>1</v>
      </c>
      <c r="H333" s="934"/>
      <c r="I333" s="934"/>
      <c r="J333" s="935"/>
      <c r="K333" s="981" t="s">
        <v>2</v>
      </c>
      <c r="L333" s="982"/>
      <c r="M333" s="983"/>
      <c r="N333" s="957" t="s">
        <v>3</v>
      </c>
      <c r="O333" s="958"/>
      <c r="P333" s="959"/>
      <c r="Q333" s="951" t="s">
        <v>4</v>
      </c>
      <c r="R333" s="969" t="s">
        <v>5</v>
      </c>
      <c r="S333" s="970"/>
      <c r="T333" s="971"/>
      <c r="U333" s="951" t="s">
        <v>4</v>
      </c>
      <c r="V333" s="972" t="s">
        <v>6</v>
      </c>
      <c r="W333" s="972"/>
      <c r="X333" s="973"/>
      <c r="Y333" s="976" t="s">
        <v>7</v>
      </c>
      <c r="Z333" s="977"/>
      <c r="AA333" s="951" t="s">
        <v>4</v>
      </c>
      <c r="AB333" s="978" t="s">
        <v>8</v>
      </c>
      <c r="AC333" s="979"/>
      <c r="AD333" s="979"/>
      <c r="AE333" s="979"/>
      <c r="AF333" s="980"/>
      <c r="AG333" s="951" t="s">
        <v>4</v>
      </c>
      <c r="AH333" s="953" t="s">
        <v>9</v>
      </c>
      <c r="AI333" s="953"/>
      <c r="AJ333" s="954"/>
      <c r="AK333" s="948" t="s">
        <v>10</v>
      </c>
      <c r="AO333" s="933" t="s">
        <v>1</v>
      </c>
      <c r="AP333" s="934"/>
      <c r="AQ333" s="934"/>
      <c r="AR333" s="935"/>
      <c r="AS333" s="981" t="s">
        <v>2</v>
      </c>
      <c r="AT333" s="982"/>
      <c r="AU333" s="983"/>
      <c r="AV333" s="957" t="s">
        <v>3</v>
      </c>
      <c r="AW333" s="958"/>
      <c r="AX333" s="959"/>
      <c r="AY333" s="951" t="s">
        <v>4</v>
      </c>
      <c r="AZ333" s="969" t="s">
        <v>5</v>
      </c>
      <c r="BA333" s="970"/>
      <c r="BB333" s="971"/>
      <c r="BC333" s="951" t="s">
        <v>4</v>
      </c>
      <c r="BD333" s="972" t="s">
        <v>6</v>
      </c>
      <c r="BE333" s="972"/>
      <c r="BF333" s="973"/>
      <c r="BG333" s="976" t="s">
        <v>7</v>
      </c>
      <c r="BH333" s="977"/>
      <c r="BI333" s="951" t="s">
        <v>4</v>
      </c>
      <c r="BJ333" s="978" t="s">
        <v>8</v>
      </c>
      <c r="BK333" s="979"/>
      <c r="BL333" s="979"/>
      <c r="BM333" s="979"/>
      <c r="BN333" s="980"/>
      <c r="BO333" s="951" t="s">
        <v>4</v>
      </c>
      <c r="BP333" s="953" t="s">
        <v>9</v>
      </c>
      <c r="BQ333" s="953"/>
      <c r="BR333" s="954"/>
      <c r="BS333" s="948" t="s">
        <v>680</v>
      </c>
    </row>
    <row r="334" spans="1:71" ht="12.75" customHeight="1" thickBot="1" x14ac:dyDescent="0.3">
      <c r="A334" s="922"/>
      <c r="B334" s="923"/>
      <c r="C334" s="923"/>
      <c r="D334" s="923"/>
      <c r="E334" s="923"/>
      <c r="F334" s="923"/>
      <c r="G334" s="936"/>
      <c r="H334" s="937"/>
      <c r="I334" s="937"/>
      <c r="J334" s="938"/>
      <c r="K334" s="984"/>
      <c r="L334" s="985"/>
      <c r="M334" s="986"/>
      <c r="N334" s="966" t="s">
        <v>12</v>
      </c>
      <c r="O334" s="967"/>
      <c r="P334" s="968"/>
      <c r="Q334" s="952"/>
      <c r="R334" s="970" t="s">
        <v>13</v>
      </c>
      <c r="S334" s="970"/>
      <c r="T334" s="970"/>
      <c r="U334" s="952"/>
      <c r="V334" s="974"/>
      <c r="W334" s="974"/>
      <c r="X334" s="975"/>
      <c r="Y334" s="963" t="s">
        <v>14</v>
      </c>
      <c r="Z334" s="964"/>
      <c r="AA334" s="952"/>
      <c r="AB334" s="950" t="s">
        <v>15</v>
      </c>
      <c r="AC334" s="950"/>
      <c r="AD334" s="965"/>
      <c r="AE334" s="950" t="s">
        <v>16</v>
      </c>
      <c r="AF334" s="965"/>
      <c r="AG334" s="952"/>
      <c r="AH334" s="955"/>
      <c r="AI334" s="955"/>
      <c r="AJ334" s="956"/>
      <c r="AK334" s="949"/>
      <c r="AO334" s="936"/>
      <c r="AP334" s="937"/>
      <c r="AQ334" s="937"/>
      <c r="AR334" s="938"/>
      <c r="AS334" s="984"/>
      <c r="AT334" s="985"/>
      <c r="AU334" s="986"/>
      <c r="AV334" s="966" t="s">
        <v>12</v>
      </c>
      <c r="AW334" s="967"/>
      <c r="AX334" s="968"/>
      <c r="AY334" s="952"/>
      <c r="AZ334" s="969" t="s">
        <v>13</v>
      </c>
      <c r="BA334" s="970"/>
      <c r="BB334" s="970"/>
      <c r="BC334" s="952"/>
      <c r="BD334" s="974"/>
      <c r="BE334" s="974"/>
      <c r="BF334" s="975"/>
      <c r="BG334" s="963" t="s">
        <v>14</v>
      </c>
      <c r="BH334" s="964"/>
      <c r="BI334" s="952"/>
      <c r="BJ334" s="950" t="s">
        <v>15</v>
      </c>
      <c r="BK334" s="950"/>
      <c r="BL334" s="965"/>
      <c r="BM334" s="950" t="s">
        <v>16</v>
      </c>
      <c r="BN334" s="950"/>
      <c r="BO334" s="952"/>
      <c r="BP334" s="955"/>
      <c r="BQ334" s="955"/>
      <c r="BR334" s="956"/>
      <c r="BS334" s="949"/>
    </row>
    <row r="335" spans="1:71" ht="45.75" thickBot="1" x14ac:dyDescent="0.3">
      <c r="A335" s="310" t="s">
        <v>681</v>
      </c>
      <c r="B335" s="237" t="s">
        <v>17</v>
      </c>
      <c r="C335" s="238" t="s">
        <v>18</v>
      </c>
      <c r="D335" s="238" t="s">
        <v>19</v>
      </c>
      <c r="E335" s="238" t="s">
        <v>20</v>
      </c>
      <c r="F335" s="239" t="s">
        <v>21</v>
      </c>
      <c r="G335" s="645" t="s">
        <v>23</v>
      </c>
      <c r="H335" s="312" t="s">
        <v>24</v>
      </c>
      <c r="I335" s="313" t="s">
        <v>25</v>
      </c>
      <c r="J335" s="314" t="s">
        <v>4</v>
      </c>
      <c r="K335" s="645" t="s">
        <v>23</v>
      </c>
      <c r="L335" s="313" t="s">
        <v>25</v>
      </c>
      <c r="M335" s="314" t="s">
        <v>4</v>
      </c>
      <c r="N335" s="638" t="s">
        <v>23</v>
      </c>
      <c r="O335" s="639" t="s">
        <v>25</v>
      </c>
      <c r="P335" s="640" t="s">
        <v>26</v>
      </c>
      <c r="Q335" s="1011"/>
      <c r="R335" s="639" t="s">
        <v>23</v>
      </c>
      <c r="S335" s="639" t="s">
        <v>25</v>
      </c>
      <c r="T335" s="640" t="s">
        <v>26</v>
      </c>
      <c r="U335" s="1011"/>
      <c r="V335" s="312" t="s">
        <v>23</v>
      </c>
      <c r="W335" s="313" t="s">
        <v>25</v>
      </c>
      <c r="X335" s="314" t="s">
        <v>4</v>
      </c>
      <c r="Y335" s="645" t="s">
        <v>25</v>
      </c>
      <c r="Z335" s="313" t="s">
        <v>26</v>
      </c>
      <c r="AA335" s="1011"/>
      <c r="AB335" s="312" t="s">
        <v>23</v>
      </c>
      <c r="AC335" s="312" t="s">
        <v>25</v>
      </c>
      <c r="AD335" s="312" t="s">
        <v>26</v>
      </c>
      <c r="AE335" s="312" t="s">
        <v>23</v>
      </c>
      <c r="AF335" s="675" t="s">
        <v>26</v>
      </c>
      <c r="AG335" s="1011"/>
      <c r="AH335" s="312" t="s">
        <v>23</v>
      </c>
      <c r="AI335" s="313" t="s">
        <v>25</v>
      </c>
      <c r="AJ335" s="314" t="s">
        <v>4</v>
      </c>
      <c r="AK335" s="1012"/>
      <c r="AL335" s="567" t="s">
        <v>675</v>
      </c>
      <c r="AM335" s="641" t="s">
        <v>676</v>
      </c>
      <c r="AN335" s="319" t="s">
        <v>677</v>
      </c>
      <c r="AO335" s="642" t="s">
        <v>23</v>
      </c>
      <c r="AP335" s="643" t="s">
        <v>24</v>
      </c>
      <c r="AQ335" s="644" t="s">
        <v>25</v>
      </c>
      <c r="AR335" s="314" t="s">
        <v>4</v>
      </c>
      <c r="AS335" s="645" t="s">
        <v>23</v>
      </c>
      <c r="AT335" s="313" t="s">
        <v>25</v>
      </c>
      <c r="AU335" s="314" t="s">
        <v>4</v>
      </c>
      <c r="AV335" s="638" t="s">
        <v>23</v>
      </c>
      <c r="AW335" s="639" t="s">
        <v>25</v>
      </c>
      <c r="AX335" s="640" t="s">
        <v>26</v>
      </c>
      <c r="AY335" s="1011"/>
      <c r="AZ335" s="638" t="s">
        <v>23</v>
      </c>
      <c r="BA335" s="639" t="s">
        <v>25</v>
      </c>
      <c r="BB335" s="640" t="s">
        <v>26</v>
      </c>
      <c r="BC335" s="1011"/>
      <c r="BD335" s="312" t="s">
        <v>23</v>
      </c>
      <c r="BE335" s="313" t="s">
        <v>25</v>
      </c>
      <c r="BF335" s="314" t="s">
        <v>4</v>
      </c>
      <c r="BG335" s="645" t="s">
        <v>25</v>
      </c>
      <c r="BH335" s="313" t="s">
        <v>26</v>
      </c>
      <c r="BI335" s="1011"/>
      <c r="BJ335" s="642" t="s">
        <v>23</v>
      </c>
      <c r="BK335" s="643" t="s">
        <v>25</v>
      </c>
      <c r="BL335" s="643" t="s">
        <v>26</v>
      </c>
      <c r="BM335" s="643" t="s">
        <v>23</v>
      </c>
      <c r="BN335" s="646" t="s">
        <v>26</v>
      </c>
      <c r="BO335" s="1011"/>
      <c r="BP335" s="312" t="s">
        <v>23</v>
      </c>
      <c r="BQ335" s="313" t="s">
        <v>25</v>
      </c>
      <c r="BR335" s="314" t="s">
        <v>4</v>
      </c>
      <c r="BS335" s="1012"/>
    </row>
    <row r="336" spans="1:71" x14ac:dyDescent="0.25">
      <c r="A336" s="1059">
        <v>12</v>
      </c>
      <c r="B336" s="339">
        <v>267</v>
      </c>
      <c r="C336" s="230" t="s">
        <v>591</v>
      </c>
      <c r="D336" s="221" t="s">
        <v>592</v>
      </c>
      <c r="E336" s="220" t="s">
        <v>477</v>
      </c>
      <c r="F336" s="215" t="s">
        <v>38</v>
      </c>
      <c r="G336" s="420">
        <v>2</v>
      </c>
      <c r="H336" s="421"/>
      <c r="I336" s="422"/>
      <c r="J336" s="343">
        <f t="shared" si="310"/>
        <v>2</v>
      </c>
      <c r="K336" s="423"/>
      <c r="L336" s="422"/>
      <c r="M336" s="345">
        <f t="shared" si="276"/>
        <v>0</v>
      </c>
      <c r="N336" s="423"/>
      <c r="O336" s="421"/>
      <c r="P336" s="421"/>
      <c r="Q336" s="348">
        <f t="shared" si="277"/>
        <v>0</v>
      </c>
      <c r="R336" s="423"/>
      <c r="S336" s="421"/>
      <c r="T336" s="424"/>
      <c r="U336" s="350">
        <f t="shared" si="278"/>
        <v>0</v>
      </c>
      <c r="V336" s="423"/>
      <c r="W336" s="422"/>
      <c r="X336" s="353">
        <f t="shared" si="279"/>
        <v>0</v>
      </c>
      <c r="Y336" s="423">
        <v>1</v>
      </c>
      <c r="Z336" s="422">
        <v>1</v>
      </c>
      <c r="AA336" s="355">
        <f t="shared" si="280"/>
        <v>1</v>
      </c>
      <c r="AB336" s="425"/>
      <c r="AC336" s="426"/>
      <c r="AD336" s="356"/>
      <c r="AE336" s="427"/>
      <c r="AF336" s="356"/>
      <c r="AG336" s="353">
        <f t="shared" si="281"/>
        <v>0</v>
      </c>
      <c r="AH336" s="423"/>
      <c r="AI336" s="424"/>
      <c r="AJ336" s="345">
        <f t="shared" si="282"/>
        <v>0</v>
      </c>
      <c r="AK336" s="585">
        <f t="shared" si="283"/>
        <v>3</v>
      </c>
      <c r="AL336" s="394">
        <v>760487</v>
      </c>
      <c r="AM336" s="361">
        <f t="shared" si="284"/>
        <v>2281461</v>
      </c>
      <c r="AN336" s="1008">
        <f>SUM(AM336:AM359)</f>
        <v>49031467</v>
      </c>
      <c r="AO336" s="569">
        <f t="shared" ref="AO336:AO359" si="312">AL336*G336</f>
        <v>1520974</v>
      </c>
      <c r="AP336" s="570">
        <f t="shared" ref="AP336:AP359" si="313">AL336*H336</f>
        <v>0</v>
      </c>
      <c r="AQ336" s="571">
        <f t="shared" ref="AQ336:AQ359" si="314">AL336*I336</f>
        <v>0</v>
      </c>
      <c r="AR336" s="572">
        <f t="shared" si="311"/>
        <v>1520974</v>
      </c>
      <c r="AS336" s="573">
        <f t="shared" ref="AS336:AS359" si="315">AL336*K336</f>
        <v>0</v>
      </c>
      <c r="AT336" s="574">
        <f t="shared" ref="AT336:AT359" si="316">AL336*L336</f>
        <v>0</v>
      </c>
      <c r="AU336" s="575">
        <f t="shared" si="290"/>
        <v>0</v>
      </c>
      <c r="AV336" s="569">
        <f t="shared" ref="AV336:AV359" si="317">AL336*N336</f>
        <v>0</v>
      </c>
      <c r="AW336" s="570">
        <f t="shared" ref="AW336:AW359" si="318">AL336*O336</f>
        <v>0</v>
      </c>
      <c r="AX336" s="668"/>
      <c r="AY336" s="577">
        <f t="shared" si="293"/>
        <v>0</v>
      </c>
      <c r="AZ336" s="569">
        <f t="shared" ref="AZ336:AZ359" si="319">AL336*R336</f>
        <v>0</v>
      </c>
      <c r="BA336" s="570">
        <f t="shared" ref="BA336:BA359" si="320">AL336*S336</f>
        <v>0</v>
      </c>
      <c r="BB336" s="668"/>
      <c r="BC336" s="578">
        <f t="shared" si="296"/>
        <v>0</v>
      </c>
      <c r="BD336" s="573">
        <f t="shared" ref="BD336:BD359" si="321">AL336*V336</f>
        <v>0</v>
      </c>
      <c r="BE336" s="574">
        <f t="shared" ref="BE336:BE359" si="322">AL336*W336</f>
        <v>0</v>
      </c>
      <c r="BF336" s="572">
        <f t="shared" si="299"/>
        <v>0</v>
      </c>
      <c r="BG336" s="569">
        <f t="shared" ref="BG336:BG359" si="323">AL336*Y336</f>
        <v>760487</v>
      </c>
      <c r="BH336" s="669">
        <f>BG336</f>
        <v>760487</v>
      </c>
      <c r="BI336" s="580">
        <f t="shared" si="301"/>
        <v>760487</v>
      </c>
      <c r="BJ336" s="581">
        <f t="shared" ref="BJ336:BJ359" si="324">AL336*AB336</f>
        <v>0</v>
      </c>
      <c r="BK336" s="570">
        <f t="shared" ref="BK336:BK359" si="325">AL336*AC336</f>
        <v>0</v>
      </c>
      <c r="BL336" s="582"/>
      <c r="BM336" s="573">
        <f t="shared" ref="BM336:BM359" si="326">AL336*AE336</f>
        <v>0</v>
      </c>
      <c r="BN336" s="583"/>
      <c r="BO336" s="572">
        <f t="shared" si="305"/>
        <v>0</v>
      </c>
      <c r="BP336" s="573">
        <f t="shared" ref="BP336:BP359" si="327">AL336*AH336</f>
        <v>0</v>
      </c>
      <c r="BQ336" s="574">
        <f t="shared" ref="BQ336:BQ359" si="328">AL336*AI336</f>
        <v>0</v>
      </c>
      <c r="BR336" s="575">
        <f t="shared" si="308"/>
        <v>0</v>
      </c>
      <c r="BS336" s="584">
        <f t="shared" si="309"/>
        <v>2281461</v>
      </c>
    </row>
    <row r="337" spans="1:71" x14ac:dyDescent="0.25">
      <c r="A337" s="1060"/>
      <c r="B337" s="363">
        <v>268</v>
      </c>
      <c r="C337" s="230" t="s">
        <v>593</v>
      </c>
      <c r="D337" s="221" t="s">
        <v>594</v>
      </c>
      <c r="E337" s="220" t="s">
        <v>167</v>
      </c>
      <c r="F337" s="215" t="s">
        <v>38</v>
      </c>
      <c r="G337" s="420">
        <v>1</v>
      </c>
      <c r="H337" s="421"/>
      <c r="I337" s="422"/>
      <c r="J337" s="343">
        <f t="shared" si="310"/>
        <v>1</v>
      </c>
      <c r="K337" s="423"/>
      <c r="L337" s="422"/>
      <c r="M337" s="345">
        <f t="shared" si="276"/>
        <v>0</v>
      </c>
      <c r="N337" s="423"/>
      <c r="O337" s="421"/>
      <c r="P337" s="421"/>
      <c r="Q337" s="348">
        <f t="shared" si="277"/>
        <v>0</v>
      </c>
      <c r="R337" s="423"/>
      <c r="S337" s="421"/>
      <c r="T337" s="424"/>
      <c r="U337" s="350">
        <f t="shared" si="278"/>
        <v>0</v>
      </c>
      <c r="V337" s="423"/>
      <c r="W337" s="422"/>
      <c r="X337" s="353">
        <f t="shared" si="279"/>
        <v>0</v>
      </c>
      <c r="Y337" s="423"/>
      <c r="Z337" s="422"/>
      <c r="AA337" s="355">
        <f t="shared" si="280"/>
        <v>0</v>
      </c>
      <c r="AB337" s="425"/>
      <c r="AC337" s="426"/>
      <c r="AD337" s="356"/>
      <c r="AE337" s="427"/>
      <c r="AF337" s="356"/>
      <c r="AG337" s="353">
        <f t="shared" si="281"/>
        <v>0</v>
      </c>
      <c r="AH337" s="423"/>
      <c r="AI337" s="424"/>
      <c r="AJ337" s="345">
        <f t="shared" si="282"/>
        <v>0</v>
      </c>
      <c r="AK337" s="585">
        <f t="shared" si="283"/>
        <v>1</v>
      </c>
      <c r="AL337" s="362">
        <v>1066314</v>
      </c>
      <c r="AM337" s="361">
        <f t="shared" si="284"/>
        <v>1066314</v>
      </c>
      <c r="AN337" s="1009"/>
      <c r="AO337" s="586">
        <f t="shared" si="312"/>
        <v>1066314</v>
      </c>
      <c r="AP337" s="587">
        <f t="shared" si="313"/>
        <v>0</v>
      </c>
      <c r="AQ337" s="588">
        <f t="shared" si="314"/>
        <v>0</v>
      </c>
      <c r="AR337" s="589">
        <f t="shared" si="311"/>
        <v>1066314</v>
      </c>
      <c r="AS337" s="590">
        <f t="shared" si="315"/>
        <v>0</v>
      </c>
      <c r="AT337" s="591">
        <f t="shared" si="316"/>
        <v>0</v>
      </c>
      <c r="AU337" s="592">
        <f t="shared" si="290"/>
        <v>0</v>
      </c>
      <c r="AV337" s="586">
        <f t="shared" si="317"/>
        <v>0</v>
      </c>
      <c r="AW337" s="587">
        <f t="shared" si="318"/>
        <v>0</v>
      </c>
      <c r="AX337" s="670"/>
      <c r="AY337" s="594">
        <f t="shared" si="293"/>
        <v>0</v>
      </c>
      <c r="AZ337" s="586">
        <f t="shared" si="319"/>
        <v>0</v>
      </c>
      <c r="BA337" s="587">
        <f t="shared" si="320"/>
        <v>0</v>
      </c>
      <c r="BB337" s="670"/>
      <c r="BC337" s="595">
        <f t="shared" si="296"/>
        <v>0</v>
      </c>
      <c r="BD337" s="596">
        <f t="shared" si="321"/>
        <v>0</v>
      </c>
      <c r="BE337" s="597">
        <f t="shared" si="322"/>
        <v>0</v>
      </c>
      <c r="BF337" s="598">
        <f t="shared" si="299"/>
        <v>0</v>
      </c>
      <c r="BG337" s="586">
        <f t="shared" si="323"/>
        <v>0</v>
      </c>
      <c r="BH337" s="671"/>
      <c r="BI337" s="600">
        <f t="shared" si="301"/>
        <v>0</v>
      </c>
      <c r="BJ337" s="601">
        <f t="shared" si="324"/>
        <v>0</v>
      </c>
      <c r="BK337" s="587">
        <f t="shared" si="325"/>
        <v>0</v>
      </c>
      <c r="BL337" s="602"/>
      <c r="BM337" s="590">
        <f t="shared" si="326"/>
        <v>0</v>
      </c>
      <c r="BN337" s="603"/>
      <c r="BO337" s="598">
        <f t="shared" si="305"/>
        <v>0</v>
      </c>
      <c r="BP337" s="590">
        <f t="shared" si="327"/>
        <v>0</v>
      </c>
      <c r="BQ337" s="591">
        <f t="shared" si="328"/>
        <v>0</v>
      </c>
      <c r="BR337" s="592">
        <f t="shared" si="308"/>
        <v>0</v>
      </c>
      <c r="BS337" s="604">
        <f t="shared" si="309"/>
        <v>1066314</v>
      </c>
    </row>
    <row r="338" spans="1:71" ht="24" x14ac:dyDescent="0.25">
      <c r="A338" s="1060"/>
      <c r="B338" s="339">
        <v>269</v>
      </c>
      <c r="C338" s="230" t="s">
        <v>595</v>
      </c>
      <c r="D338" s="221" t="s">
        <v>596</v>
      </c>
      <c r="E338" s="220" t="s">
        <v>167</v>
      </c>
      <c r="F338" s="215" t="s">
        <v>38</v>
      </c>
      <c r="G338" s="420">
        <v>1</v>
      </c>
      <c r="H338" s="421"/>
      <c r="I338" s="422"/>
      <c r="J338" s="343">
        <f t="shared" si="310"/>
        <v>1</v>
      </c>
      <c r="K338" s="423"/>
      <c r="L338" s="422"/>
      <c r="M338" s="345">
        <f t="shared" si="276"/>
        <v>0</v>
      </c>
      <c r="N338" s="423"/>
      <c r="O338" s="421"/>
      <c r="P338" s="421"/>
      <c r="Q338" s="348">
        <f t="shared" si="277"/>
        <v>0</v>
      </c>
      <c r="R338" s="423"/>
      <c r="S338" s="421"/>
      <c r="T338" s="424"/>
      <c r="U338" s="350">
        <f t="shared" si="278"/>
        <v>0</v>
      </c>
      <c r="V338" s="423"/>
      <c r="W338" s="422"/>
      <c r="X338" s="353">
        <f t="shared" si="279"/>
        <v>0</v>
      </c>
      <c r="Y338" s="423"/>
      <c r="Z338" s="422"/>
      <c r="AA338" s="355">
        <f t="shared" si="280"/>
        <v>0</v>
      </c>
      <c r="AB338" s="425"/>
      <c r="AC338" s="426"/>
      <c r="AD338" s="356"/>
      <c r="AE338" s="427"/>
      <c r="AF338" s="356"/>
      <c r="AG338" s="353">
        <f t="shared" si="281"/>
        <v>0</v>
      </c>
      <c r="AH338" s="423"/>
      <c r="AI338" s="424"/>
      <c r="AJ338" s="345">
        <f t="shared" si="282"/>
        <v>0</v>
      </c>
      <c r="AK338" s="585">
        <f t="shared" si="283"/>
        <v>1</v>
      </c>
      <c r="AL338" s="360">
        <v>706435</v>
      </c>
      <c r="AM338" s="361">
        <f t="shared" si="284"/>
        <v>706435</v>
      </c>
      <c r="AN338" s="1009"/>
      <c r="AO338" s="586">
        <f t="shared" si="312"/>
        <v>706435</v>
      </c>
      <c r="AP338" s="587">
        <f t="shared" si="313"/>
        <v>0</v>
      </c>
      <c r="AQ338" s="588">
        <f t="shared" si="314"/>
        <v>0</v>
      </c>
      <c r="AR338" s="589">
        <f t="shared" si="311"/>
        <v>706435</v>
      </c>
      <c r="AS338" s="590">
        <f t="shared" si="315"/>
        <v>0</v>
      </c>
      <c r="AT338" s="591">
        <f t="shared" si="316"/>
        <v>0</v>
      </c>
      <c r="AU338" s="592">
        <f t="shared" si="290"/>
        <v>0</v>
      </c>
      <c r="AV338" s="586">
        <f t="shared" si="317"/>
        <v>0</v>
      </c>
      <c r="AW338" s="587">
        <f t="shared" si="318"/>
        <v>0</v>
      </c>
      <c r="AX338" s="670"/>
      <c r="AY338" s="594">
        <f t="shared" si="293"/>
        <v>0</v>
      </c>
      <c r="AZ338" s="586">
        <f t="shared" si="319"/>
        <v>0</v>
      </c>
      <c r="BA338" s="587">
        <f t="shared" si="320"/>
        <v>0</v>
      </c>
      <c r="BB338" s="670"/>
      <c r="BC338" s="595">
        <f t="shared" si="296"/>
        <v>0</v>
      </c>
      <c r="BD338" s="596">
        <f t="shared" si="321"/>
        <v>0</v>
      </c>
      <c r="BE338" s="597">
        <f t="shared" si="322"/>
        <v>0</v>
      </c>
      <c r="BF338" s="598">
        <f t="shared" si="299"/>
        <v>0</v>
      </c>
      <c r="BG338" s="586">
        <f t="shared" si="323"/>
        <v>0</v>
      </c>
      <c r="BH338" s="671"/>
      <c r="BI338" s="600">
        <f t="shared" si="301"/>
        <v>0</v>
      </c>
      <c r="BJ338" s="601">
        <f t="shared" si="324"/>
        <v>0</v>
      </c>
      <c r="BK338" s="587">
        <f t="shared" si="325"/>
        <v>0</v>
      </c>
      <c r="BL338" s="602"/>
      <c r="BM338" s="590">
        <f t="shared" si="326"/>
        <v>0</v>
      </c>
      <c r="BN338" s="603"/>
      <c r="BO338" s="598">
        <f t="shared" si="305"/>
        <v>0</v>
      </c>
      <c r="BP338" s="590">
        <f t="shared" si="327"/>
        <v>0</v>
      </c>
      <c r="BQ338" s="591">
        <f t="shared" si="328"/>
        <v>0</v>
      </c>
      <c r="BR338" s="592">
        <f t="shared" si="308"/>
        <v>0</v>
      </c>
      <c r="BS338" s="604">
        <f t="shared" si="309"/>
        <v>706435</v>
      </c>
    </row>
    <row r="339" spans="1:71" x14ac:dyDescent="0.25">
      <c r="A339" s="1060"/>
      <c r="B339" s="339">
        <v>270</v>
      </c>
      <c r="C339" s="230" t="s">
        <v>597</v>
      </c>
      <c r="D339" s="221" t="s">
        <v>598</v>
      </c>
      <c r="E339" s="220" t="s">
        <v>113</v>
      </c>
      <c r="F339" s="215" t="s">
        <v>38</v>
      </c>
      <c r="G339" s="420">
        <v>2</v>
      </c>
      <c r="H339" s="421"/>
      <c r="I339" s="422"/>
      <c r="J339" s="343">
        <f t="shared" si="310"/>
        <v>2</v>
      </c>
      <c r="K339" s="423"/>
      <c r="L339" s="422"/>
      <c r="M339" s="345">
        <f t="shared" si="276"/>
        <v>0</v>
      </c>
      <c r="N339" s="423"/>
      <c r="O339" s="421"/>
      <c r="P339" s="421"/>
      <c r="Q339" s="348">
        <f t="shared" si="277"/>
        <v>0</v>
      </c>
      <c r="R339" s="423"/>
      <c r="S339" s="421"/>
      <c r="T339" s="424"/>
      <c r="U339" s="350">
        <f t="shared" si="278"/>
        <v>0</v>
      </c>
      <c r="V339" s="423"/>
      <c r="W339" s="422"/>
      <c r="X339" s="353">
        <f t="shared" si="279"/>
        <v>0</v>
      </c>
      <c r="Y339" s="423"/>
      <c r="Z339" s="422"/>
      <c r="AA339" s="355">
        <f t="shared" si="280"/>
        <v>0</v>
      </c>
      <c r="AB339" s="425"/>
      <c r="AC339" s="426"/>
      <c r="AD339" s="356"/>
      <c r="AE339" s="427"/>
      <c r="AF339" s="356"/>
      <c r="AG339" s="353">
        <f t="shared" si="281"/>
        <v>0</v>
      </c>
      <c r="AH339" s="423"/>
      <c r="AI339" s="424"/>
      <c r="AJ339" s="345">
        <f t="shared" si="282"/>
        <v>0</v>
      </c>
      <c r="AK339" s="585">
        <f t="shared" si="283"/>
        <v>2</v>
      </c>
      <c r="AL339" s="362">
        <v>1298431</v>
      </c>
      <c r="AM339" s="361">
        <f t="shared" si="284"/>
        <v>2596862</v>
      </c>
      <c r="AN339" s="1009"/>
      <c r="AO339" s="586">
        <f t="shared" si="312"/>
        <v>2596862</v>
      </c>
      <c r="AP339" s="587">
        <f t="shared" si="313"/>
        <v>0</v>
      </c>
      <c r="AQ339" s="588">
        <f t="shared" si="314"/>
        <v>0</v>
      </c>
      <c r="AR339" s="589">
        <f t="shared" si="311"/>
        <v>2596862</v>
      </c>
      <c r="AS339" s="590">
        <f t="shared" si="315"/>
        <v>0</v>
      </c>
      <c r="AT339" s="591">
        <f t="shared" si="316"/>
        <v>0</v>
      </c>
      <c r="AU339" s="592">
        <f t="shared" si="290"/>
        <v>0</v>
      </c>
      <c r="AV339" s="586">
        <f t="shared" si="317"/>
        <v>0</v>
      </c>
      <c r="AW339" s="587">
        <f t="shared" si="318"/>
        <v>0</v>
      </c>
      <c r="AX339" s="670"/>
      <c r="AY339" s="594">
        <f t="shared" si="293"/>
        <v>0</v>
      </c>
      <c r="AZ339" s="586">
        <f t="shared" si="319"/>
        <v>0</v>
      </c>
      <c r="BA339" s="587">
        <f t="shared" si="320"/>
        <v>0</v>
      </c>
      <c r="BB339" s="670"/>
      <c r="BC339" s="595">
        <f t="shared" si="296"/>
        <v>0</v>
      </c>
      <c r="BD339" s="596">
        <f t="shared" si="321"/>
        <v>0</v>
      </c>
      <c r="BE339" s="597">
        <f t="shared" si="322"/>
        <v>0</v>
      </c>
      <c r="BF339" s="598">
        <f t="shared" si="299"/>
        <v>0</v>
      </c>
      <c r="BG339" s="586">
        <f t="shared" si="323"/>
        <v>0</v>
      </c>
      <c r="BH339" s="671"/>
      <c r="BI339" s="600">
        <f t="shared" si="301"/>
        <v>0</v>
      </c>
      <c r="BJ339" s="601">
        <f t="shared" si="324"/>
        <v>0</v>
      </c>
      <c r="BK339" s="587">
        <f t="shared" si="325"/>
        <v>0</v>
      </c>
      <c r="BL339" s="602"/>
      <c r="BM339" s="590">
        <f t="shared" si="326"/>
        <v>0</v>
      </c>
      <c r="BN339" s="603"/>
      <c r="BO339" s="598">
        <f t="shared" si="305"/>
        <v>0</v>
      </c>
      <c r="BP339" s="590">
        <f t="shared" si="327"/>
        <v>0</v>
      </c>
      <c r="BQ339" s="591">
        <f t="shared" si="328"/>
        <v>0</v>
      </c>
      <c r="BR339" s="592">
        <f t="shared" si="308"/>
        <v>0</v>
      </c>
      <c r="BS339" s="604">
        <f t="shared" si="309"/>
        <v>2596862</v>
      </c>
    </row>
    <row r="340" spans="1:71" ht="24" x14ac:dyDescent="0.25">
      <c r="A340" s="1060"/>
      <c r="B340" s="363">
        <v>271</v>
      </c>
      <c r="C340" s="230" t="s">
        <v>599</v>
      </c>
      <c r="D340" s="221" t="s">
        <v>600</v>
      </c>
      <c r="E340" s="220" t="s">
        <v>29</v>
      </c>
      <c r="F340" s="215" t="s">
        <v>30</v>
      </c>
      <c r="G340" s="420"/>
      <c r="H340" s="421"/>
      <c r="I340" s="422"/>
      <c r="J340" s="343">
        <f t="shared" si="310"/>
        <v>0</v>
      </c>
      <c r="K340" s="423"/>
      <c r="L340" s="422">
        <v>2</v>
      </c>
      <c r="M340" s="345">
        <f t="shared" si="276"/>
        <v>2</v>
      </c>
      <c r="N340" s="423"/>
      <c r="O340" s="421"/>
      <c r="P340" s="421"/>
      <c r="Q340" s="348">
        <f t="shared" si="277"/>
        <v>0</v>
      </c>
      <c r="R340" s="423"/>
      <c r="S340" s="421"/>
      <c r="T340" s="424"/>
      <c r="U340" s="350">
        <f t="shared" si="278"/>
        <v>0</v>
      </c>
      <c r="V340" s="423"/>
      <c r="W340" s="422"/>
      <c r="X340" s="353">
        <f t="shared" si="279"/>
        <v>0</v>
      </c>
      <c r="Y340" s="423"/>
      <c r="Z340" s="422"/>
      <c r="AA340" s="355">
        <f t="shared" si="280"/>
        <v>0</v>
      </c>
      <c r="AB340" s="425"/>
      <c r="AC340" s="426"/>
      <c r="AD340" s="356"/>
      <c r="AE340" s="427"/>
      <c r="AF340" s="356"/>
      <c r="AG340" s="353">
        <f t="shared" si="281"/>
        <v>0</v>
      </c>
      <c r="AH340" s="423"/>
      <c r="AI340" s="424"/>
      <c r="AJ340" s="345">
        <f t="shared" si="282"/>
        <v>0</v>
      </c>
      <c r="AK340" s="585">
        <f t="shared" si="283"/>
        <v>2</v>
      </c>
      <c r="AL340" s="362">
        <v>448031</v>
      </c>
      <c r="AM340" s="361">
        <f t="shared" si="284"/>
        <v>896062</v>
      </c>
      <c r="AN340" s="1009"/>
      <c r="AO340" s="586">
        <f t="shared" si="312"/>
        <v>0</v>
      </c>
      <c r="AP340" s="587">
        <f t="shared" si="313"/>
        <v>0</v>
      </c>
      <c r="AQ340" s="588">
        <f t="shared" si="314"/>
        <v>0</v>
      </c>
      <c r="AR340" s="589">
        <f t="shared" si="311"/>
        <v>0</v>
      </c>
      <c r="AS340" s="590">
        <f t="shared" si="315"/>
        <v>0</v>
      </c>
      <c r="AT340" s="591">
        <f t="shared" si="316"/>
        <v>896062</v>
      </c>
      <c r="AU340" s="592">
        <f t="shared" si="290"/>
        <v>896062</v>
      </c>
      <c r="AV340" s="586">
        <f t="shared" si="317"/>
        <v>0</v>
      </c>
      <c r="AW340" s="587">
        <f t="shared" si="318"/>
        <v>0</v>
      </c>
      <c r="AX340" s="670"/>
      <c r="AY340" s="594">
        <f t="shared" si="293"/>
        <v>0</v>
      </c>
      <c r="AZ340" s="586">
        <f t="shared" si="319"/>
        <v>0</v>
      </c>
      <c r="BA340" s="587">
        <f t="shared" si="320"/>
        <v>0</v>
      </c>
      <c r="BB340" s="670"/>
      <c r="BC340" s="595">
        <f t="shared" si="296"/>
        <v>0</v>
      </c>
      <c r="BD340" s="596">
        <f t="shared" si="321"/>
        <v>0</v>
      </c>
      <c r="BE340" s="597">
        <f t="shared" si="322"/>
        <v>0</v>
      </c>
      <c r="BF340" s="598">
        <f t="shared" si="299"/>
        <v>0</v>
      </c>
      <c r="BG340" s="586">
        <f t="shared" si="323"/>
        <v>0</v>
      </c>
      <c r="BH340" s="671"/>
      <c r="BI340" s="600">
        <f t="shared" si="301"/>
        <v>0</v>
      </c>
      <c r="BJ340" s="601">
        <f t="shared" si="324"/>
        <v>0</v>
      </c>
      <c r="BK340" s="587">
        <f t="shared" si="325"/>
        <v>0</v>
      </c>
      <c r="BL340" s="602"/>
      <c r="BM340" s="590">
        <f t="shared" si="326"/>
        <v>0</v>
      </c>
      <c r="BN340" s="603"/>
      <c r="BO340" s="598">
        <f t="shared" si="305"/>
        <v>0</v>
      </c>
      <c r="BP340" s="590">
        <f t="shared" si="327"/>
        <v>0</v>
      </c>
      <c r="BQ340" s="591">
        <f t="shared" si="328"/>
        <v>0</v>
      </c>
      <c r="BR340" s="592">
        <f t="shared" si="308"/>
        <v>0</v>
      </c>
      <c r="BS340" s="604">
        <f t="shared" si="309"/>
        <v>896062</v>
      </c>
    </row>
    <row r="341" spans="1:71" ht="24" x14ac:dyDescent="0.25">
      <c r="A341" s="1060"/>
      <c r="B341" s="339">
        <v>272</v>
      </c>
      <c r="C341" s="230" t="s">
        <v>601</v>
      </c>
      <c r="D341" s="221" t="s">
        <v>602</v>
      </c>
      <c r="E341" s="220" t="s">
        <v>29</v>
      </c>
      <c r="F341" s="215" t="s">
        <v>38</v>
      </c>
      <c r="G341" s="420"/>
      <c r="H341" s="421"/>
      <c r="I341" s="422"/>
      <c r="J341" s="343">
        <f t="shared" si="310"/>
        <v>0</v>
      </c>
      <c r="K341" s="423"/>
      <c r="L341" s="422">
        <v>2</v>
      </c>
      <c r="M341" s="345">
        <f t="shared" si="276"/>
        <v>2</v>
      </c>
      <c r="N341" s="423"/>
      <c r="O341" s="421"/>
      <c r="P341" s="421"/>
      <c r="Q341" s="348">
        <f t="shared" si="277"/>
        <v>0</v>
      </c>
      <c r="R341" s="423"/>
      <c r="S341" s="421"/>
      <c r="T341" s="424"/>
      <c r="U341" s="350">
        <f t="shared" si="278"/>
        <v>0</v>
      </c>
      <c r="V341" s="423"/>
      <c r="W341" s="422"/>
      <c r="X341" s="353">
        <f t="shared" si="279"/>
        <v>0</v>
      </c>
      <c r="Y341" s="423"/>
      <c r="Z341" s="422"/>
      <c r="AA341" s="355">
        <f t="shared" si="280"/>
        <v>0</v>
      </c>
      <c r="AB341" s="425"/>
      <c r="AC341" s="426"/>
      <c r="AD341" s="356"/>
      <c r="AE341" s="427"/>
      <c r="AF341" s="356"/>
      <c r="AG341" s="353">
        <f t="shared" si="281"/>
        <v>0</v>
      </c>
      <c r="AH341" s="423"/>
      <c r="AI341" s="424"/>
      <c r="AJ341" s="345">
        <f t="shared" si="282"/>
        <v>0</v>
      </c>
      <c r="AK341" s="585">
        <f t="shared" si="283"/>
        <v>2</v>
      </c>
      <c r="AL341" s="362">
        <v>1259404</v>
      </c>
      <c r="AM341" s="361">
        <f t="shared" si="284"/>
        <v>2518808</v>
      </c>
      <c r="AN341" s="1009"/>
      <c r="AO341" s="586">
        <f t="shared" si="312"/>
        <v>0</v>
      </c>
      <c r="AP341" s="587">
        <f t="shared" si="313"/>
        <v>0</v>
      </c>
      <c r="AQ341" s="588">
        <f t="shared" si="314"/>
        <v>0</v>
      </c>
      <c r="AR341" s="589">
        <f t="shared" si="311"/>
        <v>0</v>
      </c>
      <c r="AS341" s="590">
        <f t="shared" si="315"/>
        <v>0</v>
      </c>
      <c r="AT341" s="591">
        <f t="shared" si="316"/>
        <v>2518808</v>
      </c>
      <c r="AU341" s="592">
        <f t="shared" si="290"/>
        <v>2518808</v>
      </c>
      <c r="AV341" s="586">
        <f t="shared" si="317"/>
        <v>0</v>
      </c>
      <c r="AW341" s="587">
        <f t="shared" si="318"/>
        <v>0</v>
      </c>
      <c r="AX341" s="670"/>
      <c r="AY341" s="594">
        <f t="shared" si="293"/>
        <v>0</v>
      </c>
      <c r="AZ341" s="586">
        <f t="shared" si="319"/>
        <v>0</v>
      </c>
      <c r="BA341" s="587">
        <f t="shared" si="320"/>
        <v>0</v>
      </c>
      <c r="BB341" s="670"/>
      <c r="BC341" s="595">
        <f t="shared" si="296"/>
        <v>0</v>
      </c>
      <c r="BD341" s="596">
        <f t="shared" si="321"/>
        <v>0</v>
      </c>
      <c r="BE341" s="597">
        <f t="shared" si="322"/>
        <v>0</v>
      </c>
      <c r="BF341" s="598">
        <f t="shared" si="299"/>
        <v>0</v>
      </c>
      <c r="BG341" s="586">
        <f t="shared" si="323"/>
        <v>0</v>
      </c>
      <c r="BH341" s="671"/>
      <c r="BI341" s="600">
        <f t="shared" si="301"/>
        <v>0</v>
      </c>
      <c r="BJ341" s="601">
        <f t="shared" si="324"/>
        <v>0</v>
      </c>
      <c r="BK341" s="587">
        <f t="shared" si="325"/>
        <v>0</v>
      </c>
      <c r="BL341" s="602"/>
      <c r="BM341" s="590">
        <f t="shared" si="326"/>
        <v>0</v>
      </c>
      <c r="BN341" s="603"/>
      <c r="BO341" s="598">
        <f t="shared" si="305"/>
        <v>0</v>
      </c>
      <c r="BP341" s="590">
        <f t="shared" si="327"/>
        <v>0</v>
      </c>
      <c r="BQ341" s="591">
        <f t="shared" si="328"/>
        <v>0</v>
      </c>
      <c r="BR341" s="592">
        <f t="shared" si="308"/>
        <v>0</v>
      </c>
      <c r="BS341" s="604">
        <f t="shared" si="309"/>
        <v>2518808</v>
      </c>
    </row>
    <row r="342" spans="1:71" ht="36" x14ac:dyDescent="0.25">
      <c r="A342" s="1060"/>
      <c r="B342" s="339">
        <v>273</v>
      </c>
      <c r="C342" s="230" t="s">
        <v>603</v>
      </c>
      <c r="D342" s="221" t="s">
        <v>604</v>
      </c>
      <c r="E342" s="220" t="s">
        <v>29</v>
      </c>
      <c r="F342" s="215" t="s">
        <v>30</v>
      </c>
      <c r="G342" s="420"/>
      <c r="H342" s="421"/>
      <c r="I342" s="422"/>
      <c r="J342" s="343">
        <f t="shared" si="310"/>
        <v>0</v>
      </c>
      <c r="K342" s="423"/>
      <c r="L342" s="422">
        <v>2</v>
      </c>
      <c r="M342" s="345">
        <f t="shared" si="276"/>
        <v>2</v>
      </c>
      <c r="N342" s="423"/>
      <c r="O342" s="421"/>
      <c r="P342" s="421"/>
      <c r="Q342" s="348">
        <f t="shared" si="277"/>
        <v>0</v>
      </c>
      <c r="R342" s="423"/>
      <c r="S342" s="421"/>
      <c r="T342" s="424"/>
      <c r="U342" s="350">
        <f t="shared" si="278"/>
        <v>0</v>
      </c>
      <c r="V342" s="423"/>
      <c r="W342" s="422"/>
      <c r="X342" s="353">
        <f t="shared" si="279"/>
        <v>0</v>
      </c>
      <c r="Y342" s="423"/>
      <c r="Z342" s="422"/>
      <c r="AA342" s="355">
        <f t="shared" si="280"/>
        <v>0</v>
      </c>
      <c r="AB342" s="425"/>
      <c r="AC342" s="426"/>
      <c r="AD342" s="356"/>
      <c r="AE342" s="427"/>
      <c r="AF342" s="356"/>
      <c r="AG342" s="353">
        <f t="shared" si="281"/>
        <v>0</v>
      </c>
      <c r="AH342" s="423"/>
      <c r="AI342" s="424"/>
      <c r="AJ342" s="345">
        <f t="shared" si="282"/>
        <v>0</v>
      </c>
      <c r="AK342" s="585">
        <f t="shared" si="283"/>
        <v>2</v>
      </c>
      <c r="AL342" s="362">
        <v>928222</v>
      </c>
      <c r="AM342" s="361">
        <f t="shared" si="284"/>
        <v>1856444</v>
      </c>
      <c r="AN342" s="1009"/>
      <c r="AO342" s="586">
        <f t="shared" si="312"/>
        <v>0</v>
      </c>
      <c r="AP342" s="587">
        <f t="shared" si="313"/>
        <v>0</v>
      </c>
      <c r="AQ342" s="588">
        <f t="shared" si="314"/>
        <v>0</v>
      </c>
      <c r="AR342" s="589">
        <f t="shared" si="311"/>
        <v>0</v>
      </c>
      <c r="AS342" s="590">
        <f t="shared" si="315"/>
        <v>0</v>
      </c>
      <c r="AT342" s="591">
        <f t="shared" si="316"/>
        <v>1856444</v>
      </c>
      <c r="AU342" s="592">
        <f t="shared" si="290"/>
        <v>1856444</v>
      </c>
      <c r="AV342" s="586">
        <f t="shared" si="317"/>
        <v>0</v>
      </c>
      <c r="AW342" s="587">
        <f t="shared" si="318"/>
        <v>0</v>
      </c>
      <c r="AX342" s="670"/>
      <c r="AY342" s="594">
        <f t="shared" si="293"/>
        <v>0</v>
      </c>
      <c r="AZ342" s="586">
        <f t="shared" si="319"/>
        <v>0</v>
      </c>
      <c r="BA342" s="587">
        <f t="shared" si="320"/>
        <v>0</v>
      </c>
      <c r="BB342" s="670"/>
      <c r="BC342" s="595">
        <f t="shared" si="296"/>
        <v>0</v>
      </c>
      <c r="BD342" s="596">
        <f t="shared" si="321"/>
        <v>0</v>
      </c>
      <c r="BE342" s="597">
        <f t="shared" si="322"/>
        <v>0</v>
      </c>
      <c r="BF342" s="598">
        <f t="shared" si="299"/>
        <v>0</v>
      </c>
      <c r="BG342" s="586">
        <f t="shared" si="323"/>
        <v>0</v>
      </c>
      <c r="BH342" s="671"/>
      <c r="BI342" s="600">
        <f t="shared" si="301"/>
        <v>0</v>
      </c>
      <c r="BJ342" s="601">
        <f t="shared" si="324"/>
        <v>0</v>
      </c>
      <c r="BK342" s="587">
        <f t="shared" si="325"/>
        <v>0</v>
      </c>
      <c r="BL342" s="602"/>
      <c r="BM342" s="590">
        <f t="shared" si="326"/>
        <v>0</v>
      </c>
      <c r="BN342" s="603"/>
      <c r="BO342" s="598">
        <f t="shared" si="305"/>
        <v>0</v>
      </c>
      <c r="BP342" s="590">
        <f t="shared" si="327"/>
        <v>0</v>
      </c>
      <c r="BQ342" s="591">
        <f t="shared" si="328"/>
        <v>0</v>
      </c>
      <c r="BR342" s="592">
        <f t="shared" si="308"/>
        <v>0</v>
      </c>
      <c r="BS342" s="604">
        <f t="shared" si="309"/>
        <v>1856444</v>
      </c>
    </row>
    <row r="343" spans="1:71" ht="24" x14ac:dyDescent="0.25">
      <c r="A343" s="1060"/>
      <c r="B343" s="363">
        <v>274</v>
      </c>
      <c r="C343" s="230" t="s">
        <v>605</v>
      </c>
      <c r="D343" s="221" t="s">
        <v>606</v>
      </c>
      <c r="E343" s="220" t="s">
        <v>113</v>
      </c>
      <c r="F343" s="215" t="s">
        <v>38</v>
      </c>
      <c r="G343" s="420"/>
      <c r="H343" s="421"/>
      <c r="I343" s="422"/>
      <c r="J343" s="343">
        <f t="shared" si="310"/>
        <v>0</v>
      </c>
      <c r="K343" s="423"/>
      <c r="L343" s="422">
        <v>1</v>
      </c>
      <c r="M343" s="345">
        <f t="shared" si="276"/>
        <v>1</v>
      </c>
      <c r="N343" s="423"/>
      <c r="O343" s="421"/>
      <c r="P343" s="421"/>
      <c r="Q343" s="348">
        <f t="shared" si="277"/>
        <v>0</v>
      </c>
      <c r="R343" s="423"/>
      <c r="S343" s="421"/>
      <c r="T343" s="424"/>
      <c r="U343" s="350">
        <f t="shared" si="278"/>
        <v>0</v>
      </c>
      <c r="V343" s="423"/>
      <c r="W343" s="422"/>
      <c r="X343" s="353">
        <f t="shared" si="279"/>
        <v>0</v>
      </c>
      <c r="Y343" s="423"/>
      <c r="Z343" s="422"/>
      <c r="AA343" s="355">
        <f t="shared" si="280"/>
        <v>0</v>
      </c>
      <c r="AB343" s="425"/>
      <c r="AC343" s="426"/>
      <c r="AD343" s="356"/>
      <c r="AE343" s="427"/>
      <c r="AF343" s="356"/>
      <c r="AG343" s="353">
        <f t="shared" si="281"/>
        <v>0</v>
      </c>
      <c r="AH343" s="423"/>
      <c r="AI343" s="424"/>
      <c r="AJ343" s="345">
        <f t="shared" si="282"/>
        <v>0</v>
      </c>
      <c r="AK343" s="585">
        <f t="shared" si="283"/>
        <v>1</v>
      </c>
      <c r="AL343" s="362">
        <v>1587497</v>
      </c>
      <c r="AM343" s="361">
        <f t="shared" si="284"/>
        <v>1587497</v>
      </c>
      <c r="AN343" s="1009"/>
      <c r="AO343" s="586">
        <f t="shared" si="312"/>
        <v>0</v>
      </c>
      <c r="AP343" s="587">
        <f t="shared" si="313"/>
        <v>0</v>
      </c>
      <c r="AQ343" s="588">
        <f t="shared" si="314"/>
        <v>0</v>
      </c>
      <c r="AR343" s="589">
        <f t="shared" si="311"/>
        <v>0</v>
      </c>
      <c r="AS343" s="590">
        <f t="shared" si="315"/>
        <v>0</v>
      </c>
      <c r="AT343" s="591">
        <f t="shared" si="316"/>
        <v>1587497</v>
      </c>
      <c r="AU343" s="592">
        <f t="shared" si="290"/>
        <v>1587497</v>
      </c>
      <c r="AV343" s="586">
        <f t="shared" si="317"/>
        <v>0</v>
      </c>
      <c r="AW343" s="587">
        <f t="shared" si="318"/>
        <v>0</v>
      </c>
      <c r="AX343" s="670"/>
      <c r="AY343" s="594">
        <f t="shared" si="293"/>
        <v>0</v>
      </c>
      <c r="AZ343" s="586">
        <f t="shared" si="319"/>
        <v>0</v>
      </c>
      <c r="BA343" s="587">
        <f t="shared" si="320"/>
        <v>0</v>
      </c>
      <c r="BB343" s="670"/>
      <c r="BC343" s="595">
        <f t="shared" si="296"/>
        <v>0</v>
      </c>
      <c r="BD343" s="596">
        <f t="shared" si="321"/>
        <v>0</v>
      </c>
      <c r="BE343" s="597">
        <f t="shared" si="322"/>
        <v>0</v>
      </c>
      <c r="BF343" s="598">
        <f t="shared" si="299"/>
        <v>0</v>
      </c>
      <c r="BG343" s="586">
        <f t="shared" si="323"/>
        <v>0</v>
      </c>
      <c r="BH343" s="671"/>
      <c r="BI343" s="600">
        <f t="shared" si="301"/>
        <v>0</v>
      </c>
      <c r="BJ343" s="601">
        <f t="shared" si="324"/>
        <v>0</v>
      </c>
      <c r="BK343" s="587">
        <f t="shared" si="325"/>
        <v>0</v>
      </c>
      <c r="BL343" s="602"/>
      <c r="BM343" s="590">
        <f t="shared" si="326"/>
        <v>0</v>
      </c>
      <c r="BN343" s="603"/>
      <c r="BO343" s="598">
        <f t="shared" si="305"/>
        <v>0</v>
      </c>
      <c r="BP343" s="590">
        <f t="shared" si="327"/>
        <v>0</v>
      </c>
      <c r="BQ343" s="591">
        <f t="shared" si="328"/>
        <v>0</v>
      </c>
      <c r="BR343" s="592">
        <f t="shared" si="308"/>
        <v>0</v>
      </c>
      <c r="BS343" s="604">
        <f t="shared" si="309"/>
        <v>1587497</v>
      </c>
    </row>
    <row r="344" spans="1:71" x14ac:dyDescent="0.25">
      <c r="A344" s="1060"/>
      <c r="B344" s="339">
        <v>275</v>
      </c>
      <c r="C344" s="230" t="s">
        <v>607</v>
      </c>
      <c r="D344" s="221" t="s">
        <v>608</v>
      </c>
      <c r="E344" s="220" t="s">
        <v>37</v>
      </c>
      <c r="F344" s="215" t="s">
        <v>38</v>
      </c>
      <c r="G344" s="420"/>
      <c r="H344" s="421"/>
      <c r="I344" s="422"/>
      <c r="J344" s="343">
        <f t="shared" si="310"/>
        <v>0</v>
      </c>
      <c r="K344" s="423"/>
      <c r="L344" s="422">
        <v>1</v>
      </c>
      <c r="M344" s="345">
        <f t="shared" si="276"/>
        <v>1</v>
      </c>
      <c r="N344" s="423"/>
      <c r="O344" s="421"/>
      <c r="P344" s="421"/>
      <c r="Q344" s="348">
        <f t="shared" si="277"/>
        <v>0</v>
      </c>
      <c r="R344" s="423"/>
      <c r="S344" s="421"/>
      <c r="T344" s="424"/>
      <c r="U344" s="350">
        <f t="shared" si="278"/>
        <v>0</v>
      </c>
      <c r="V344" s="423"/>
      <c r="W344" s="422"/>
      <c r="X344" s="353">
        <f t="shared" si="279"/>
        <v>0</v>
      </c>
      <c r="Y344" s="423"/>
      <c r="Z344" s="422"/>
      <c r="AA344" s="355">
        <f t="shared" si="280"/>
        <v>0</v>
      </c>
      <c r="AB344" s="425"/>
      <c r="AC344" s="426"/>
      <c r="AD344" s="356"/>
      <c r="AE344" s="427"/>
      <c r="AF344" s="356"/>
      <c r="AG344" s="353">
        <f t="shared" si="281"/>
        <v>0</v>
      </c>
      <c r="AH344" s="423"/>
      <c r="AI344" s="424"/>
      <c r="AJ344" s="345">
        <f t="shared" si="282"/>
        <v>0</v>
      </c>
      <c r="AK344" s="585">
        <f t="shared" si="283"/>
        <v>1</v>
      </c>
      <c r="AL344" s="362">
        <v>437195</v>
      </c>
      <c r="AM344" s="361">
        <f t="shared" si="284"/>
        <v>437195</v>
      </c>
      <c r="AN344" s="1009"/>
      <c r="AO344" s="586">
        <f t="shared" si="312"/>
        <v>0</v>
      </c>
      <c r="AP344" s="587">
        <f t="shared" si="313"/>
        <v>0</v>
      </c>
      <c r="AQ344" s="588">
        <f t="shared" si="314"/>
        <v>0</v>
      </c>
      <c r="AR344" s="589">
        <f t="shared" si="311"/>
        <v>0</v>
      </c>
      <c r="AS344" s="590">
        <f t="shared" si="315"/>
        <v>0</v>
      </c>
      <c r="AT344" s="591">
        <f t="shared" si="316"/>
        <v>437195</v>
      </c>
      <c r="AU344" s="592">
        <f t="shared" si="290"/>
        <v>437195</v>
      </c>
      <c r="AV344" s="586">
        <f t="shared" si="317"/>
        <v>0</v>
      </c>
      <c r="AW344" s="587">
        <f t="shared" si="318"/>
        <v>0</v>
      </c>
      <c r="AX344" s="670"/>
      <c r="AY344" s="594">
        <f t="shared" si="293"/>
        <v>0</v>
      </c>
      <c r="AZ344" s="586">
        <f t="shared" si="319"/>
        <v>0</v>
      </c>
      <c r="BA344" s="587">
        <f t="shared" si="320"/>
        <v>0</v>
      </c>
      <c r="BB344" s="670"/>
      <c r="BC344" s="595">
        <f t="shared" si="296"/>
        <v>0</v>
      </c>
      <c r="BD344" s="596">
        <f t="shared" si="321"/>
        <v>0</v>
      </c>
      <c r="BE344" s="597">
        <f t="shared" si="322"/>
        <v>0</v>
      </c>
      <c r="BF344" s="598">
        <f t="shared" si="299"/>
        <v>0</v>
      </c>
      <c r="BG344" s="586">
        <f t="shared" si="323"/>
        <v>0</v>
      </c>
      <c r="BH344" s="671"/>
      <c r="BI344" s="600">
        <f t="shared" si="301"/>
        <v>0</v>
      </c>
      <c r="BJ344" s="601">
        <f t="shared" si="324"/>
        <v>0</v>
      </c>
      <c r="BK344" s="587">
        <f t="shared" si="325"/>
        <v>0</v>
      </c>
      <c r="BL344" s="602"/>
      <c r="BM344" s="590">
        <f t="shared" si="326"/>
        <v>0</v>
      </c>
      <c r="BN344" s="603"/>
      <c r="BO344" s="598">
        <f t="shared" si="305"/>
        <v>0</v>
      </c>
      <c r="BP344" s="590">
        <f t="shared" si="327"/>
        <v>0</v>
      </c>
      <c r="BQ344" s="591">
        <f t="shared" si="328"/>
        <v>0</v>
      </c>
      <c r="BR344" s="592">
        <f t="shared" si="308"/>
        <v>0</v>
      </c>
      <c r="BS344" s="604">
        <f t="shared" si="309"/>
        <v>437195</v>
      </c>
    </row>
    <row r="345" spans="1:71" ht="24" x14ac:dyDescent="0.25">
      <c r="A345" s="1060"/>
      <c r="B345" s="339">
        <v>276</v>
      </c>
      <c r="C345" s="230" t="s">
        <v>609</v>
      </c>
      <c r="D345" s="220" t="s">
        <v>610</v>
      </c>
      <c r="E345" s="220" t="s">
        <v>41</v>
      </c>
      <c r="F345" s="215" t="s">
        <v>38</v>
      </c>
      <c r="G345" s="420"/>
      <c r="H345" s="421"/>
      <c r="I345" s="422"/>
      <c r="J345" s="343">
        <f t="shared" si="310"/>
        <v>0</v>
      </c>
      <c r="K345" s="423"/>
      <c r="L345" s="422"/>
      <c r="M345" s="345">
        <f t="shared" si="276"/>
        <v>0</v>
      </c>
      <c r="N345" s="423">
        <v>2</v>
      </c>
      <c r="O345" s="421"/>
      <c r="P345" s="421">
        <f>SUM(N345:O345)</f>
        <v>2</v>
      </c>
      <c r="Q345" s="348">
        <f t="shared" si="277"/>
        <v>2</v>
      </c>
      <c r="R345" s="423"/>
      <c r="S345" s="421"/>
      <c r="T345" s="424"/>
      <c r="U345" s="350">
        <f t="shared" si="278"/>
        <v>0</v>
      </c>
      <c r="V345" s="423"/>
      <c r="W345" s="422"/>
      <c r="X345" s="353">
        <f t="shared" si="279"/>
        <v>0</v>
      </c>
      <c r="Y345" s="423"/>
      <c r="Z345" s="422"/>
      <c r="AA345" s="355">
        <f t="shared" si="280"/>
        <v>0</v>
      </c>
      <c r="AB345" s="425"/>
      <c r="AC345" s="426"/>
      <c r="AD345" s="356"/>
      <c r="AE345" s="427"/>
      <c r="AF345" s="356"/>
      <c r="AG345" s="353">
        <f t="shared" si="281"/>
        <v>0</v>
      </c>
      <c r="AH345" s="423"/>
      <c r="AI345" s="424"/>
      <c r="AJ345" s="345">
        <f t="shared" si="282"/>
        <v>0</v>
      </c>
      <c r="AK345" s="585">
        <f t="shared" si="283"/>
        <v>2</v>
      </c>
      <c r="AL345" s="362">
        <v>2726812</v>
      </c>
      <c r="AM345" s="361">
        <f t="shared" si="284"/>
        <v>5453624</v>
      </c>
      <c r="AN345" s="1009"/>
      <c r="AO345" s="586">
        <f t="shared" si="312"/>
        <v>0</v>
      </c>
      <c r="AP345" s="587">
        <f t="shared" si="313"/>
        <v>0</v>
      </c>
      <c r="AQ345" s="588">
        <f t="shared" si="314"/>
        <v>0</v>
      </c>
      <c r="AR345" s="589">
        <f t="shared" si="311"/>
        <v>0</v>
      </c>
      <c r="AS345" s="590">
        <f t="shared" si="315"/>
        <v>0</v>
      </c>
      <c r="AT345" s="591">
        <f t="shared" si="316"/>
        <v>0</v>
      </c>
      <c r="AU345" s="592">
        <f t="shared" si="290"/>
        <v>0</v>
      </c>
      <c r="AV345" s="586">
        <f t="shared" si="317"/>
        <v>5453624</v>
      </c>
      <c r="AW345" s="587">
        <f t="shared" si="318"/>
        <v>0</v>
      </c>
      <c r="AX345" s="670">
        <f>SUM(AV345:AW345)</f>
        <v>5453624</v>
      </c>
      <c r="AY345" s="594">
        <f t="shared" si="293"/>
        <v>5453624</v>
      </c>
      <c r="AZ345" s="586">
        <f t="shared" si="319"/>
        <v>0</v>
      </c>
      <c r="BA345" s="587">
        <f t="shared" si="320"/>
        <v>0</v>
      </c>
      <c r="BB345" s="670"/>
      <c r="BC345" s="595">
        <f t="shared" si="296"/>
        <v>0</v>
      </c>
      <c r="BD345" s="596">
        <f t="shared" si="321"/>
        <v>0</v>
      </c>
      <c r="BE345" s="597">
        <f t="shared" si="322"/>
        <v>0</v>
      </c>
      <c r="BF345" s="598">
        <f t="shared" si="299"/>
        <v>0</v>
      </c>
      <c r="BG345" s="586">
        <f t="shared" si="323"/>
        <v>0</v>
      </c>
      <c r="BH345" s="671"/>
      <c r="BI345" s="600">
        <f t="shared" si="301"/>
        <v>0</v>
      </c>
      <c r="BJ345" s="601">
        <f t="shared" si="324"/>
        <v>0</v>
      </c>
      <c r="BK345" s="587">
        <f t="shared" si="325"/>
        <v>0</v>
      </c>
      <c r="BL345" s="602"/>
      <c r="BM345" s="590">
        <f t="shared" si="326"/>
        <v>0</v>
      </c>
      <c r="BN345" s="603"/>
      <c r="BO345" s="598">
        <f t="shared" si="305"/>
        <v>0</v>
      </c>
      <c r="BP345" s="590">
        <f t="shared" si="327"/>
        <v>0</v>
      </c>
      <c r="BQ345" s="591">
        <f t="shared" si="328"/>
        <v>0</v>
      </c>
      <c r="BR345" s="592">
        <f t="shared" si="308"/>
        <v>0</v>
      </c>
      <c r="BS345" s="604">
        <f t="shared" si="309"/>
        <v>5453624</v>
      </c>
    </row>
    <row r="346" spans="1:71" ht="24" x14ac:dyDescent="0.25">
      <c r="A346" s="1060"/>
      <c r="B346" s="363">
        <v>277</v>
      </c>
      <c r="C346" s="230" t="s">
        <v>611</v>
      </c>
      <c r="D346" s="220" t="s">
        <v>612</v>
      </c>
      <c r="E346" s="220" t="s">
        <v>167</v>
      </c>
      <c r="F346" s="215" t="s">
        <v>38</v>
      </c>
      <c r="G346" s="420"/>
      <c r="H346" s="421"/>
      <c r="I346" s="422"/>
      <c r="J346" s="343">
        <f t="shared" si="310"/>
        <v>0</v>
      </c>
      <c r="K346" s="423"/>
      <c r="L346" s="422"/>
      <c r="M346" s="345">
        <f t="shared" si="276"/>
        <v>0</v>
      </c>
      <c r="N346" s="423">
        <v>1</v>
      </c>
      <c r="O346" s="421"/>
      <c r="P346" s="421">
        <f>SUM(N346:O346)</f>
        <v>1</v>
      </c>
      <c r="Q346" s="348">
        <f t="shared" si="277"/>
        <v>1</v>
      </c>
      <c r="R346" s="423"/>
      <c r="S346" s="421"/>
      <c r="T346" s="424"/>
      <c r="U346" s="350">
        <f t="shared" si="278"/>
        <v>0</v>
      </c>
      <c r="V346" s="423"/>
      <c r="W346" s="422"/>
      <c r="X346" s="353">
        <f t="shared" si="279"/>
        <v>0</v>
      </c>
      <c r="Y346" s="423"/>
      <c r="Z346" s="422"/>
      <c r="AA346" s="355">
        <f t="shared" si="280"/>
        <v>0</v>
      </c>
      <c r="AB346" s="425"/>
      <c r="AC346" s="426"/>
      <c r="AD346" s="356"/>
      <c r="AE346" s="427"/>
      <c r="AF346" s="356"/>
      <c r="AG346" s="353">
        <f t="shared" si="281"/>
        <v>0</v>
      </c>
      <c r="AH346" s="423"/>
      <c r="AI346" s="424"/>
      <c r="AJ346" s="345">
        <f t="shared" si="282"/>
        <v>0</v>
      </c>
      <c r="AK346" s="585">
        <f t="shared" si="283"/>
        <v>1</v>
      </c>
      <c r="AL346" s="360">
        <v>5526154</v>
      </c>
      <c r="AM346" s="361">
        <f t="shared" si="284"/>
        <v>5526154</v>
      </c>
      <c r="AN346" s="1009"/>
      <c r="AO346" s="586">
        <f t="shared" si="312"/>
        <v>0</v>
      </c>
      <c r="AP346" s="587">
        <f t="shared" si="313"/>
        <v>0</v>
      </c>
      <c r="AQ346" s="588">
        <f t="shared" si="314"/>
        <v>0</v>
      </c>
      <c r="AR346" s="589">
        <f t="shared" si="311"/>
        <v>0</v>
      </c>
      <c r="AS346" s="590">
        <f t="shared" si="315"/>
        <v>0</v>
      </c>
      <c r="AT346" s="591">
        <f t="shared" si="316"/>
        <v>0</v>
      </c>
      <c r="AU346" s="592">
        <f t="shared" si="290"/>
        <v>0</v>
      </c>
      <c r="AV346" s="586">
        <f t="shared" si="317"/>
        <v>5526154</v>
      </c>
      <c r="AW346" s="587">
        <f t="shared" si="318"/>
        <v>0</v>
      </c>
      <c r="AX346" s="670">
        <f>SUM(AV346:AW346)</f>
        <v>5526154</v>
      </c>
      <c r="AY346" s="594">
        <f t="shared" si="293"/>
        <v>5526154</v>
      </c>
      <c r="AZ346" s="586">
        <f t="shared" si="319"/>
        <v>0</v>
      </c>
      <c r="BA346" s="587">
        <f t="shared" si="320"/>
        <v>0</v>
      </c>
      <c r="BB346" s="670"/>
      <c r="BC346" s="595">
        <f t="shared" si="296"/>
        <v>0</v>
      </c>
      <c r="BD346" s="596">
        <f t="shared" si="321"/>
        <v>0</v>
      </c>
      <c r="BE346" s="597">
        <f t="shared" si="322"/>
        <v>0</v>
      </c>
      <c r="BF346" s="598">
        <f t="shared" si="299"/>
        <v>0</v>
      </c>
      <c r="BG346" s="586">
        <f t="shared" si="323"/>
        <v>0</v>
      </c>
      <c r="BH346" s="671"/>
      <c r="BI346" s="600">
        <f t="shared" si="301"/>
        <v>0</v>
      </c>
      <c r="BJ346" s="601">
        <f t="shared" si="324"/>
        <v>0</v>
      </c>
      <c r="BK346" s="587">
        <f t="shared" si="325"/>
        <v>0</v>
      </c>
      <c r="BL346" s="602"/>
      <c r="BM346" s="590">
        <f t="shared" si="326"/>
        <v>0</v>
      </c>
      <c r="BN346" s="603"/>
      <c r="BO346" s="598">
        <f t="shared" si="305"/>
        <v>0</v>
      </c>
      <c r="BP346" s="590">
        <f t="shared" si="327"/>
        <v>0</v>
      </c>
      <c r="BQ346" s="591">
        <f t="shared" si="328"/>
        <v>0</v>
      </c>
      <c r="BR346" s="592">
        <f t="shared" si="308"/>
        <v>0</v>
      </c>
      <c r="BS346" s="604">
        <f t="shared" si="309"/>
        <v>5526154</v>
      </c>
    </row>
    <row r="347" spans="1:71" ht="24" x14ac:dyDescent="0.25">
      <c r="A347" s="1060"/>
      <c r="B347" s="339">
        <v>278</v>
      </c>
      <c r="C347" s="230" t="s">
        <v>613</v>
      </c>
      <c r="D347" s="221" t="s">
        <v>614</v>
      </c>
      <c r="E347" s="220" t="s">
        <v>167</v>
      </c>
      <c r="F347" s="215" t="s">
        <v>38</v>
      </c>
      <c r="G347" s="420"/>
      <c r="H347" s="421"/>
      <c r="I347" s="422"/>
      <c r="J347" s="343">
        <f t="shared" si="310"/>
        <v>0</v>
      </c>
      <c r="K347" s="423"/>
      <c r="L347" s="422"/>
      <c r="M347" s="345">
        <f t="shared" si="276"/>
        <v>0</v>
      </c>
      <c r="N347" s="423">
        <v>1</v>
      </c>
      <c r="O347" s="421"/>
      <c r="P347" s="421">
        <f>SUM(N347:O347)</f>
        <v>1</v>
      </c>
      <c r="Q347" s="348">
        <f t="shared" si="277"/>
        <v>1</v>
      </c>
      <c r="R347" s="423"/>
      <c r="S347" s="421"/>
      <c r="T347" s="424"/>
      <c r="U347" s="350">
        <f t="shared" si="278"/>
        <v>0</v>
      </c>
      <c r="V347" s="423"/>
      <c r="W347" s="422"/>
      <c r="X347" s="353">
        <f t="shared" si="279"/>
        <v>0</v>
      </c>
      <c r="Y347" s="423"/>
      <c r="Z347" s="422"/>
      <c r="AA347" s="355">
        <f t="shared" si="280"/>
        <v>0</v>
      </c>
      <c r="AB347" s="425"/>
      <c r="AC347" s="426"/>
      <c r="AD347" s="356"/>
      <c r="AE347" s="427"/>
      <c r="AF347" s="356"/>
      <c r="AG347" s="353">
        <f t="shared" si="281"/>
        <v>0</v>
      </c>
      <c r="AH347" s="423"/>
      <c r="AI347" s="424"/>
      <c r="AJ347" s="345">
        <f t="shared" si="282"/>
        <v>0</v>
      </c>
      <c r="AK347" s="585">
        <f t="shared" si="283"/>
        <v>1</v>
      </c>
      <c r="AL347" s="362">
        <v>1727862</v>
      </c>
      <c r="AM347" s="361">
        <f t="shared" si="284"/>
        <v>1727862</v>
      </c>
      <c r="AN347" s="1009"/>
      <c r="AO347" s="586">
        <f t="shared" si="312"/>
        <v>0</v>
      </c>
      <c r="AP347" s="587">
        <f t="shared" si="313"/>
        <v>0</v>
      </c>
      <c r="AQ347" s="588">
        <f t="shared" si="314"/>
        <v>0</v>
      </c>
      <c r="AR347" s="589">
        <f t="shared" si="311"/>
        <v>0</v>
      </c>
      <c r="AS347" s="590">
        <f t="shared" si="315"/>
        <v>0</v>
      </c>
      <c r="AT347" s="591">
        <f t="shared" si="316"/>
        <v>0</v>
      </c>
      <c r="AU347" s="592">
        <f t="shared" si="290"/>
        <v>0</v>
      </c>
      <c r="AV347" s="586">
        <f t="shared" si="317"/>
        <v>1727862</v>
      </c>
      <c r="AW347" s="587">
        <f t="shared" si="318"/>
        <v>0</v>
      </c>
      <c r="AX347" s="670">
        <f>SUM(AV347:AW347)</f>
        <v>1727862</v>
      </c>
      <c r="AY347" s="594">
        <f t="shared" si="293"/>
        <v>1727862</v>
      </c>
      <c r="AZ347" s="586">
        <f t="shared" si="319"/>
        <v>0</v>
      </c>
      <c r="BA347" s="587">
        <f t="shared" si="320"/>
        <v>0</v>
      </c>
      <c r="BB347" s="670"/>
      <c r="BC347" s="595">
        <f t="shared" si="296"/>
        <v>0</v>
      </c>
      <c r="BD347" s="596">
        <f t="shared" si="321"/>
        <v>0</v>
      </c>
      <c r="BE347" s="597">
        <f t="shared" si="322"/>
        <v>0</v>
      </c>
      <c r="BF347" s="598">
        <f t="shared" si="299"/>
        <v>0</v>
      </c>
      <c r="BG347" s="586">
        <f t="shared" si="323"/>
        <v>0</v>
      </c>
      <c r="BH347" s="671"/>
      <c r="BI347" s="600">
        <f t="shared" si="301"/>
        <v>0</v>
      </c>
      <c r="BJ347" s="601">
        <f t="shared" si="324"/>
        <v>0</v>
      </c>
      <c r="BK347" s="587">
        <f t="shared" si="325"/>
        <v>0</v>
      </c>
      <c r="BL347" s="602"/>
      <c r="BM347" s="590">
        <f t="shared" si="326"/>
        <v>0</v>
      </c>
      <c r="BN347" s="603"/>
      <c r="BO347" s="598">
        <f t="shared" si="305"/>
        <v>0</v>
      </c>
      <c r="BP347" s="590">
        <f t="shared" si="327"/>
        <v>0</v>
      </c>
      <c r="BQ347" s="591">
        <f t="shared" si="328"/>
        <v>0</v>
      </c>
      <c r="BR347" s="592">
        <f t="shared" si="308"/>
        <v>0</v>
      </c>
      <c r="BS347" s="604">
        <f t="shared" si="309"/>
        <v>1727862</v>
      </c>
    </row>
    <row r="348" spans="1:71" x14ac:dyDescent="0.25">
      <c r="A348" s="1060"/>
      <c r="B348" s="339">
        <v>279</v>
      </c>
      <c r="C348" s="230" t="s">
        <v>615</v>
      </c>
      <c r="D348" s="221" t="s">
        <v>616</v>
      </c>
      <c r="E348" s="220" t="s">
        <v>167</v>
      </c>
      <c r="F348" s="215" t="s">
        <v>38</v>
      </c>
      <c r="G348" s="420"/>
      <c r="H348" s="421"/>
      <c r="I348" s="422"/>
      <c r="J348" s="343">
        <f t="shared" si="310"/>
        <v>0</v>
      </c>
      <c r="K348" s="423"/>
      <c r="L348" s="422"/>
      <c r="M348" s="345">
        <f t="shared" si="276"/>
        <v>0</v>
      </c>
      <c r="N348" s="423"/>
      <c r="O348" s="421"/>
      <c r="P348" s="421"/>
      <c r="Q348" s="348">
        <f t="shared" si="277"/>
        <v>0</v>
      </c>
      <c r="R348" s="423"/>
      <c r="S348" s="421"/>
      <c r="T348" s="424"/>
      <c r="U348" s="350">
        <f t="shared" si="278"/>
        <v>0</v>
      </c>
      <c r="V348" s="423"/>
      <c r="W348" s="422">
        <v>1</v>
      </c>
      <c r="X348" s="353">
        <f t="shared" si="279"/>
        <v>1</v>
      </c>
      <c r="Y348" s="423"/>
      <c r="Z348" s="422"/>
      <c r="AA348" s="355">
        <f t="shared" si="280"/>
        <v>0</v>
      </c>
      <c r="AB348" s="425"/>
      <c r="AC348" s="426"/>
      <c r="AD348" s="356"/>
      <c r="AE348" s="427"/>
      <c r="AF348" s="356"/>
      <c r="AG348" s="353">
        <f t="shared" si="281"/>
        <v>0</v>
      </c>
      <c r="AH348" s="423"/>
      <c r="AI348" s="424"/>
      <c r="AJ348" s="345">
        <f t="shared" si="282"/>
        <v>0</v>
      </c>
      <c r="AK348" s="585">
        <f t="shared" si="283"/>
        <v>1</v>
      </c>
      <c r="AL348" s="362">
        <v>578330</v>
      </c>
      <c r="AM348" s="361">
        <f t="shared" si="284"/>
        <v>578330</v>
      </c>
      <c r="AN348" s="1009"/>
      <c r="AO348" s="586">
        <f t="shared" si="312"/>
        <v>0</v>
      </c>
      <c r="AP348" s="587">
        <f t="shared" si="313"/>
        <v>0</v>
      </c>
      <c r="AQ348" s="588">
        <f t="shared" si="314"/>
        <v>0</v>
      </c>
      <c r="AR348" s="589">
        <f t="shared" si="311"/>
        <v>0</v>
      </c>
      <c r="AS348" s="590">
        <f t="shared" si="315"/>
        <v>0</v>
      </c>
      <c r="AT348" s="591">
        <f t="shared" si="316"/>
        <v>0</v>
      </c>
      <c r="AU348" s="592">
        <f t="shared" si="290"/>
        <v>0</v>
      </c>
      <c r="AV348" s="586">
        <f t="shared" si="317"/>
        <v>0</v>
      </c>
      <c r="AW348" s="587">
        <f t="shared" si="318"/>
        <v>0</v>
      </c>
      <c r="AX348" s="670"/>
      <c r="AY348" s="594">
        <f t="shared" si="293"/>
        <v>0</v>
      </c>
      <c r="AZ348" s="586">
        <f t="shared" si="319"/>
        <v>0</v>
      </c>
      <c r="BA348" s="587">
        <f t="shared" si="320"/>
        <v>0</v>
      </c>
      <c r="BB348" s="670"/>
      <c r="BC348" s="595">
        <f t="shared" si="296"/>
        <v>0</v>
      </c>
      <c r="BD348" s="596">
        <f t="shared" si="321"/>
        <v>0</v>
      </c>
      <c r="BE348" s="597">
        <f t="shared" si="322"/>
        <v>578330</v>
      </c>
      <c r="BF348" s="598">
        <f t="shared" si="299"/>
        <v>578330</v>
      </c>
      <c r="BG348" s="586">
        <f t="shared" si="323"/>
        <v>0</v>
      </c>
      <c r="BH348" s="671"/>
      <c r="BI348" s="600">
        <f t="shared" si="301"/>
        <v>0</v>
      </c>
      <c r="BJ348" s="601">
        <f t="shared" si="324"/>
        <v>0</v>
      </c>
      <c r="BK348" s="587">
        <f t="shared" si="325"/>
        <v>0</v>
      </c>
      <c r="BL348" s="602"/>
      <c r="BM348" s="590">
        <f t="shared" si="326"/>
        <v>0</v>
      </c>
      <c r="BN348" s="603"/>
      <c r="BO348" s="598">
        <f t="shared" si="305"/>
        <v>0</v>
      </c>
      <c r="BP348" s="590">
        <f t="shared" si="327"/>
        <v>0</v>
      </c>
      <c r="BQ348" s="591">
        <f t="shared" si="328"/>
        <v>0</v>
      </c>
      <c r="BR348" s="592">
        <f t="shared" si="308"/>
        <v>0</v>
      </c>
      <c r="BS348" s="604">
        <f t="shared" si="309"/>
        <v>578330</v>
      </c>
    </row>
    <row r="349" spans="1:71" ht="24" x14ac:dyDescent="0.25">
      <c r="A349" s="1060"/>
      <c r="B349" s="363">
        <v>280</v>
      </c>
      <c r="C349" s="230" t="s">
        <v>617</v>
      </c>
      <c r="D349" s="221" t="s">
        <v>618</v>
      </c>
      <c r="E349" s="220" t="s">
        <v>29</v>
      </c>
      <c r="F349" s="215" t="s">
        <v>30</v>
      </c>
      <c r="G349" s="420"/>
      <c r="H349" s="421"/>
      <c r="I349" s="422"/>
      <c r="J349" s="343">
        <f t="shared" si="310"/>
        <v>0</v>
      </c>
      <c r="K349" s="423"/>
      <c r="L349" s="422"/>
      <c r="M349" s="345">
        <f t="shared" si="276"/>
        <v>0</v>
      </c>
      <c r="N349" s="423"/>
      <c r="O349" s="421"/>
      <c r="P349" s="421"/>
      <c r="Q349" s="348">
        <f t="shared" si="277"/>
        <v>0</v>
      </c>
      <c r="R349" s="423"/>
      <c r="S349" s="421"/>
      <c r="T349" s="424"/>
      <c r="U349" s="350">
        <f t="shared" si="278"/>
        <v>0</v>
      </c>
      <c r="V349" s="423"/>
      <c r="W349" s="422">
        <v>1</v>
      </c>
      <c r="X349" s="353">
        <f t="shared" si="279"/>
        <v>1</v>
      </c>
      <c r="Y349" s="423"/>
      <c r="Z349" s="422"/>
      <c r="AA349" s="355">
        <f t="shared" si="280"/>
        <v>0</v>
      </c>
      <c r="AB349" s="425"/>
      <c r="AC349" s="426"/>
      <c r="AD349" s="356"/>
      <c r="AE349" s="427"/>
      <c r="AF349" s="356"/>
      <c r="AG349" s="353">
        <f t="shared" si="281"/>
        <v>0</v>
      </c>
      <c r="AH349" s="423"/>
      <c r="AI349" s="424"/>
      <c r="AJ349" s="345">
        <f t="shared" si="282"/>
        <v>0</v>
      </c>
      <c r="AK349" s="585">
        <f t="shared" si="283"/>
        <v>1</v>
      </c>
      <c r="AL349" s="362">
        <v>365816</v>
      </c>
      <c r="AM349" s="361">
        <f t="shared" si="284"/>
        <v>365816</v>
      </c>
      <c r="AN349" s="1009"/>
      <c r="AO349" s="586">
        <f t="shared" si="312"/>
        <v>0</v>
      </c>
      <c r="AP349" s="587">
        <f t="shared" si="313"/>
        <v>0</v>
      </c>
      <c r="AQ349" s="588">
        <f t="shared" si="314"/>
        <v>0</v>
      </c>
      <c r="AR349" s="589">
        <f t="shared" si="311"/>
        <v>0</v>
      </c>
      <c r="AS349" s="590">
        <f t="shared" si="315"/>
        <v>0</v>
      </c>
      <c r="AT349" s="591">
        <f t="shared" si="316"/>
        <v>0</v>
      </c>
      <c r="AU349" s="592">
        <f t="shared" si="290"/>
        <v>0</v>
      </c>
      <c r="AV349" s="586">
        <f t="shared" si="317"/>
        <v>0</v>
      </c>
      <c r="AW349" s="587">
        <f t="shared" si="318"/>
        <v>0</v>
      </c>
      <c r="AX349" s="670"/>
      <c r="AY349" s="594">
        <f t="shared" si="293"/>
        <v>0</v>
      </c>
      <c r="AZ349" s="586">
        <f t="shared" si="319"/>
        <v>0</v>
      </c>
      <c r="BA349" s="587">
        <f t="shared" si="320"/>
        <v>0</v>
      </c>
      <c r="BB349" s="670"/>
      <c r="BC349" s="595">
        <f t="shared" si="296"/>
        <v>0</v>
      </c>
      <c r="BD349" s="596">
        <f t="shared" si="321"/>
        <v>0</v>
      </c>
      <c r="BE349" s="597">
        <f t="shared" si="322"/>
        <v>365816</v>
      </c>
      <c r="BF349" s="598">
        <f t="shared" si="299"/>
        <v>365816</v>
      </c>
      <c r="BG349" s="586">
        <f t="shared" si="323"/>
        <v>0</v>
      </c>
      <c r="BH349" s="671"/>
      <c r="BI349" s="600">
        <f t="shared" si="301"/>
        <v>0</v>
      </c>
      <c r="BJ349" s="601">
        <f t="shared" si="324"/>
        <v>0</v>
      </c>
      <c r="BK349" s="587">
        <f t="shared" si="325"/>
        <v>0</v>
      </c>
      <c r="BL349" s="602"/>
      <c r="BM349" s="590">
        <f t="shared" si="326"/>
        <v>0</v>
      </c>
      <c r="BN349" s="603"/>
      <c r="BO349" s="598">
        <f t="shared" si="305"/>
        <v>0</v>
      </c>
      <c r="BP349" s="590">
        <f t="shared" si="327"/>
        <v>0</v>
      </c>
      <c r="BQ349" s="591">
        <f t="shared" si="328"/>
        <v>0</v>
      </c>
      <c r="BR349" s="592">
        <f t="shared" si="308"/>
        <v>0</v>
      </c>
      <c r="BS349" s="604">
        <f t="shared" si="309"/>
        <v>365816</v>
      </c>
    </row>
    <row r="350" spans="1:71" ht="24" x14ac:dyDescent="0.25">
      <c r="A350" s="1060"/>
      <c r="B350" s="339">
        <v>281</v>
      </c>
      <c r="C350" s="230" t="s">
        <v>619</v>
      </c>
      <c r="D350" s="221" t="s">
        <v>620</v>
      </c>
      <c r="E350" s="220" t="s">
        <v>29</v>
      </c>
      <c r="F350" s="215" t="s">
        <v>30</v>
      </c>
      <c r="G350" s="420"/>
      <c r="H350" s="421"/>
      <c r="I350" s="422"/>
      <c r="J350" s="343">
        <f t="shared" si="310"/>
        <v>0</v>
      </c>
      <c r="K350" s="423"/>
      <c r="L350" s="422"/>
      <c r="M350" s="345">
        <f t="shared" si="276"/>
        <v>0</v>
      </c>
      <c r="N350" s="423"/>
      <c r="O350" s="421"/>
      <c r="P350" s="421"/>
      <c r="Q350" s="348">
        <f t="shared" si="277"/>
        <v>0</v>
      </c>
      <c r="R350" s="423"/>
      <c r="S350" s="421"/>
      <c r="T350" s="424"/>
      <c r="U350" s="350">
        <f t="shared" si="278"/>
        <v>0</v>
      </c>
      <c r="V350" s="423"/>
      <c r="W350" s="422">
        <v>1</v>
      </c>
      <c r="X350" s="353">
        <f t="shared" si="279"/>
        <v>1</v>
      </c>
      <c r="Y350" s="423"/>
      <c r="Z350" s="422"/>
      <c r="AA350" s="355">
        <f t="shared" si="280"/>
        <v>0</v>
      </c>
      <c r="AB350" s="425"/>
      <c r="AC350" s="426"/>
      <c r="AD350" s="356"/>
      <c r="AE350" s="427"/>
      <c r="AF350" s="356"/>
      <c r="AG350" s="353">
        <f t="shared" si="281"/>
        <v>0</v>
      </c>
      <c r="AH350" s="423"/>
      <c r="AI350" s="424"/>
      <c r="AJ350" s="345">
        <f t="shared" si="282"/>
        <v>0</v>
      </c>
      <c r="AK350" s="585">
        <f t="shared" si="283"/>
        <v>1</v>
      </c>
      <c r="AL350" s="362">
        <v>425265</v>
      </c>
      <c r="AM350" s="361">
        <f t="shared" si="284"/>
        <v>425265</v>
      </c>
      <c r="AN350" s="1009"/>
      <c r="AO350" s="586">
        <f t="shared" si="312"/>
        <v>0</v>
      </c>
      <c r="AP350" s="587">
        <f t="shared" si="313"/>
        <v>0</v>
      </c>
      <c r="AQ350" s="588">
        <f t="shared" si="314"/>
        <v>0</v>
      </c>
      <c r="AR350" s="589">
        <f t="shared" si="311"/>
        <v>0</v>
      </c>
      <c r="AS350" s="590">
        <f t="shared" si="315"/>
        <v>0</v>
      </c>
      <c r="AT350" s="591">
        <f t="shared" si="316"/>
        <v>0</v>
      </c>
      <c r="AU350" s="592">
        <f t="shared" si="290"/>
        <v>0</v>
      </c>
      <c r="AV350" s="586">
        <f t="shared" si="317"/>
        <v>0</v>
      </c>
      <c r="AW350" s="587">
        <f t="shared" si="318"/>
        <v>0</v>
      </c>
      <c r="AX350" s="670"/>
      <c r="AY350" s="594">
        <f t="shared" si="293"/>
        <v>0</v>
      </c>
      <c r="AZ350" s="586">
        <f t="shared" si="319"/>
        <v>0</v>
      </c>
      <c r="BA350" s="587">
        <f t="shared" si="320"/>
        <v>0</v>
      </c>
      <c r="BB350" s="670"/>
      <c r="BC350" s="595">
        <f t="shared" si="296"/>
        <v>0</v>
      </c>
      <c r="BD350" s="596">
        <f t="shared" si="321"/>
        <v>0</v>
      </c>
      <c r="BE350" s="597">
        <f t="shared" si="322"/>
        <v>425265</v>
      </c>
      <c r="BF350" s="598">
        <f t="shared" si="299"/>
        <v>425265</v>
      </c>
      <c r="BG350" s="586">
        <f t="shared" si="323"/>
        <v>0</v>
      </c>
      <c r="BH350" s="671"/>
      <c r="BI350" s="600">
        <f t="shared" si="301"/>
        <v>0</v>
      </c>
      <c r="BJ350" s="601">
        <f t="shared" si="324"/>
        <v>0</v>
      </c>
      <c r="BK350" s="587">
        <f t="shared" si="325"/>
        <v>0</v>
      </c>
      <c r="BL350" s="602"/>
      <c r="BM350" s="590">
        <f t="shared" si="326"/>
        <v>0</v>
      </c>
      <c r="BN350" s="603"/>
      <c r="BO350" s="598">
        <f t="shared" si="305"/>
        <v>0</v>
      </c>
      <c r="BP350" s="590">
        <f t="shared" si="327"/>
        <v>0</v>
      </c>
      <c r="BQ350" s="591">
        <f t="shared" si="328"/>
        <v>0</v>
      </c>
      <c r="BR350" s="592">
        <f t="shared" si="308"/>
        <v>0</v>
      </c>
      <c r="BS350" s="604">
        <f t="shared" si="309"/>
        <v>425265</v>
      </c>
    </row>
    <row r="351" spans="1:71" ht="24" x14ac:dyDescent="0.25">
      <c r="A351" s="1060"/>
      <c r="B351" s="339">
        <v>282</v>
      </c>
      <c r="C351" s="230" t="s">
        <v>621</v>
      </c>
      <c r="D351" s="221" t="s">
        <v>622</v>
      </c>
      <c r="E351" s="220" t="s">
        <v>113</v>
      </c>
      <c r="F351" s="215" t="s">
        <v>38</v>
      </c>
      <c r="G351" s="420"/>
      <c r="H351" s="421"/>
      <c r="I351" s="422"/>
      <c r="J351" s="343">
        <f t="shared" si="310"/>
        <v>0</v>
      </c>
      <c r="K351" s="423"/>
      <c r="L351" s="422"/>
      <c r="M351" s="345">
        <f t="shared" si="276"/>
        <v>0</v>
      </c>
      <c r="N351" s="423"/>
      <c r="O351" s="421"/>
      <c r="P351" s="421"/>
      <c r="Q351" s="348">
        <f t="shared" si="277"/>
        <v>0</v>
      </c>
      <c r="R351" s="423"/>
      <c r="S351" s="421"/>
      <c r="T351" s="424"/>
      <c r="U351" s="350">
        <f t="shared" si="278"/>
        <v>0</v>
      </c>
      <c r="V351" s="423"/>
      <c r="W351" s="422"/>
      <c r="X351" s="353">
        <f t="shared" si="279"/>
        <v>0</v>
      </c>
      <c r="Y351" s="423"/>
      <c r="Z351" s="422"/>
      <c r="AA351" s="355">
        <f t="shared" si="280"/>
        <v>0</v>
      </c>
      <c r="AB351" s="425"/>
      <c r="AC351" s="426"/>
      <c r="AD351" s="356"/>
      <c r="AE351" s="427"/>
      <c r="AF351" s="356"/>
      <c r="AG351" s="353">
        <f t="shared" si="281"/>
        <v>0</v>
      </c>
      <c r="AH351" s="423"/>
      <c r="AI351" s="424">
        <v>1</v>
      </c>
      <c r="AJ351" s="345">
        <f t="shared" si="282"/>
        <v>1</v>
      </c>
      <c r="AK351" s="585">
        <f t="shared" si="283"/>
        <v>1</v>
      </c>
      <c r="AL351" s="362">
        <v>3870731</v>
      </c>
      <c r="AM351" s="361">
        <f t="shared" si="284"/>
        <v>3870731</v>
      </c>
      <c r="AN351" s="1009"/>
      <c r="AO351" s="586">
        <f t="shared" si="312"/>
        <v>0</v>
      </c>
      <c r="AP351" s="587">
        <f t="shared" si="313"/>
        <v>0</v>
      </c>
      <c r="AQ351" s="588">
        <f t="shared" si="314"/>
        <v>0</v>
      </c>
      <c r="AR351" s="589">
        <f t="shared" si="311"/>
        <v>0</v>
      </c>
      <c r="AS351" s="590">
        <f t="shared" si="315"/>
        <v>0</v>
      </c>
      <c r="AT351" s="591">
        <f t="shared" si="316"/>
        <v>0</v>
      </c>
      <c r="AU351" s="592">
        <f t="shared" si="290"/>
        <v>0</v>
      </c>
      <c r="AV351" s="586">
        <f t="shared" si="317"/>
        <v>0</v>
      </c>
      <c r="AW351" s="587">
        <f t="shared" si="318"/>
        <v>0</v>
      </c>
      <c r="AX351" s="670"/>
      <c r="AY351" s="594">
        <f t="shared" si="293"/>
        <v>0</v>
      </c>
      <c r="AZ351" s="586">
        <f t="shared" si="319"/>
        <v>0</v>
      </c>
      <c r="BA351" s="587">
        <f t="shared" si="320"/>
        <v>0</v>
      </c>
      <c r="BB351" s="670"/>
      <c r="BC351" s="595">
        <f t="shared" si="296"/>
        <v>0</v>
      </c>
      <c r="BD351" s="596">
        <f t="shared" si="321"/>
        <v>0</v>
      </c>
      <c r="BE351" s="597">
        <f t="shared" si="322"/>
        <v>0</v>
      </c>
      <c r="BF351" s="598">
        <f t="shared" si="299"/>
        <v>0</v>
      </c>
      <c r="BG351" s="586">
        <f t="shared" si="323"/>
        <v>0</v>
      </c>
      <c r="BH351" s="671"/>
      <c r="BI351" s="600">
        <f t="shared" si="301"/>
        <v>0</v>
      </c>
      <c r="BJ351" s="601">
        <f t="shared" si="324"/>
        <v>0</v>
      </c>
      <c r="BK351" s="587">
        <f t="shared" si="325"/>
        <v>0</v>
      </c>
      <c r="BL351" s="602"/>
      <c r="BM351" s="590">
        <f t="shared" si="326"/>
        <v>0</v>
      </c>
      <c r="BN351" s="603"/>
      <c r="BO351" s="598">
        <f t="shared" si="305"/>
        <v>0</v>
      </c>
      <c r="BP351" s="590">
        <f t="shared" si="327"/>
        <v>0</v>
      </c>
      <c r="BQ351" s="591">
        <f t="shared" si="328"/>
        <v>3870731</v>
      </c>
      <c r="BR351" s="592">
        <f t="shared" si="308"/>
        <v>3870731</v>
      </c>
      <c r="BS351" s="604">
        <f t="shared" si="309"/>
        <v>3870731</v>
      </c>
    </row>
    <row r="352" spans="1:71" x14ac:dyDescent="0.25">
      <c r="A352" s="1060"/>
      <c r="B352" s="363">
        <v>283</v>
      </c>
      <c r="C352" s="230" t="s">
        <v>623</v>
      </c>
      <c r="D352" s="221" t="s">
        <v>624</v>
      </c>
      <c r="E352" s="220" t="s">
        <v>477</v>
      </c>
      <c r="F352" s="215" t="s">
        <v>38</v>
      </c>
      <c r="G352" s="420"/>
      <c r="H352" s="421"/>
      <c r="I352" s="422"/>
      <c r="J352" s="343">
        <f t="shared" si="310"/>
        <v>0</v>
      </c>
      <c r="K352" s="423"/>
      <c r="L352" s="422"/>
      <c r="M352" s="345">
        <f t="shared" si="276"/>
        <v>0</v>
      </c>
      <c r="N352" s="423"/>
      <c r="O352" s="421"/>
      <c r="P352" s="421"/>
      <c r="Q352" s="348">
        <f t="shared" si="277"/>
        <v>0</v>
      </c>
      <c r="R352" s="423"/>
      <c r="S352" s="421"/>
      <c r="T352" s="424"/>
      <c r="U352" s="350">
        <f t="shared" si="278"/>
        <v>0</v>
      </c>
      <c r="V352" s="423"/>
      <c r="W352" s="422"/>
      <c r="X352" s="353">
        <f t="shared" si="279"/>
        <v>0</v>
      </c>
      <c r="Y352" s="423"/>
      <c r="Z352" s="422"/>
      <c r="AA352" s="355">
        <f t="shared" si="280"/>
        <v>0</v>
      </c>
      <c r="AB352" s="425"/>
      <c r="AC352" s="426"/>
      <c r="AD352" s="356"/>
      <c r="AE352" s="427"/>
      <c r="AF352" s="356"/>
      <c r="AG352" s="353">
        <f t="shared" si="281"/>
        <v>0</v>
      </c>
      <c r="AH352" s="423"/>
      <c r="AI352" s="424">
        <v>1</v>
      </c>
      <c r="AJ352" s="345">
        <f t="shared" si="282"/>
        <v>1</v>
      </c>
      <c r="AK352" s="585">
        <f t="shared" si="283"/>
        <v>1</v>
      </c>
      <c r="AL352" s="362">
        <v>1439896</v>
      </c>
      <c r="AM352" s="361">
        <f t="shared" si="284"/>
        <v>1439896</v>
      </c>
      <c r="AN352" s="1009"/>
      <c r="AO352" s="586">
        <f t="shared" si="312"/>
        <v>0</v>
      </c>
      <c r="AP352" s="587">
        <f t="shared" si="313"/>
        <v>0</v>
      </c>
      <c r="AQ352" s="588">
        <f t="shared" si="314"/>
        <v>0</v>
      </c>
      <c r="AR352" s="589">
        <f t="shared" si="311"/>
        <v>0</v>
      </c>
      <c r="AS352" s="590">
        <f t="shared" si="315"/>
        <v>0</v>
      </c>
      <c r="AT352" s="591">
        <f t="shared" si="316"/>
        <v>0</v>
      </c>
      <c r="AU352" s="592">
        <f t="shared" si="290"/>
        <v>0</v>
      </c>
      <c r="AV352" s="586">
        <f t="shared" si="317"/>
        <v>0</v>
      </c>
      <c r="AW352" s="587">
        <f t="shared" si="318"/>
        <v>0</v>
      </c>
      <c r="AX352" s="670"/>
      <c r="AY352" s="594">
        <f t="shared" si="293"/>
        <v>0</v>
      </c>
      <c r="AZ352" s="586">
        <f t="shared" si="319"/>
        <v>0</v>
      </c>
      <c r="BA352" s="587">
        <f t="shared" si="320"/>
        <v>0</v>
      </c>
      <c r="BB352" s="670"/>
      <c r="BC352" s="595">
        <f t="shared" si="296"/>
        <v>0</v>
      </c>
      <c r="BD352" s="596">
        <f t="shared" si="321"/>
        <v>0</v>
      </c>
      <c r="BE352" s="597">
        <f t="shared" si="322"/>
        <v>0</v>
      </c>
      <c r="BF352" s="598">
        <f t="shared" si="299"/>
        <v>0</v>
      </c>
      <c r="BG352" s="586">
        <f t="shared" si="323"/>
        <v>0</v>
      </c>
      <c r="BH352" s="671"/>
      <c r="BI352" s="600">
        <f t="shared" si="301"/>
        <v>0</v>
      </c>
      <c r="BJ352" s="601">
        <f t="shared" si="324"/>
        <v>0</v>
      </c>
      <c r="BK352" s="587">
        <f t="shared" si="325"/>
        <v>0</v>
      </c>
      <c r="BL352" s="602"/>
      <c r="BM352" s="590">
        <f t="shared" si="326"/>
        <v>0</v>
      </c>
      <c r="BN352" s="603"/>
      <c r="BO352" s="598">
        <f t="shared" si="305"/>
        <v>0</v>
      </c>
      <c r="BP352" s="590">
        <f t="shared" si="327"/>
        <v>0</v>
      </c>
      <c r="BQ352" s="591">
        <f t="shared" si="328"/>
        <v>1439896</v>
      </c>
      <c r="BR352" s="592">
        <f t="shared" si="308"/>
        <v>1439896</v>
      </c>
      <c r="BS352" s="604">
        <f t="shared" si="309"/>
        <v>1439896</v>
      </c>
    </row>
    <row r="353" spans="1:71" x14ac:dyDescent="0.25">
      <c r="A353" s="1060"/>
      <c r="B353" s="339">
        <v>284</v>
      </c>
      <c r="C353" s="230" t="s">
        <v>625</v>
      </c>
      <c r="D353" s="221" t="s">
        <v>470</v>
      </c>
      <c r="E353" s="220" t="s">
        <v>167</v>
      </c>
      <c r="F353" s="215" t="s">
        <v>38</v>
      </c>
      <c r="G353" s="420"/>
      <c r="H353" s="421"/>
      <c r="I353" s="422"/>
      <c r="J353" s="343">
        <f t="shared" si="310"/>
        <v>0</v>
      </c>
      <c r="K353" s="423"/>
      <c r="L353" s="422"/>
      <c r="M353" s="345">
        <f t="shared" si="276"/>
        <v>0</v>
      </c>
      <c r="N353" s="423"/>
      <c r="O353" s="421"/>
      <c r="P353" s="421"/>
      <c r="Q353" s="348">
        <f t="shared" si="277"/>
        <v>0</v>
      </c>
      <c r="R353" s="423"/>
      <c r="S353" s="421"/>
      <c r="T353" s="424"/>
      <c r="U353" s="350">
        <f t="shared" si="278"/>
        <v>0</v>
      </c>
      <c r="V353" s="423"/>
      <c r="W353" s="422"/>
      <c r="X353" s="353">
        <f t="shared" si="279"/>
        <v>0</v>
      </c>
      <c r="Y353" s="423"/>
      <c r="Z353" s="422"/>
      <c r="AA353" s="355">
        <f t="shared" si="280"/>
        <v>0</v>
      </c>
      <c r="AB353" s="425"/>
      <c r="AC353" s="426"/>
      <c r="AD353" s="356"/>
      <c r="AE353" s="427"/>
      <c r="AF353" s="356"/>
      <c r="AG353" s="353">
        <f t="shared" si="281"/>
        <v>0</v>
      </c>
      <c r="AH353" s="423"/>
      <c r="AI353" s="424">
        <v>1</v>
      </c>
      <c r="AJ353" s="345">
        <f t="shared" si="282"/>
        <v>1</v>
      </c>
      <c r="AK353" s="585">
        <f t="shared" si="283"/>
        <v>1</v>
      </c>
      <c r="AL353" s="360">
        <v>789504</v>
      </c>
      <c r="AM353" s="361">
        <f t="shared" si="284"/>
        <v>789504</v>
      </c>
      <c r="AN353" s="1009"/>
      <c r="AO353" s="586">
        <f t="shared" si="312"/>
        <v>0</v>
      </c>
      <c r="AP353" s="587">
        <f t="shared" si="313"/>
        <v>0</v>
      </c>
      <c r="AQ353" s="588">
        <f t="shared" si="314"/>
        <v>0</v>
      </c>
      <c r="AR353" s="589">
        <f t="shared" si="311"/>
        <v>0</v>
      </c>
      <c r="AS353" s="590">
        <f t="shared" si="315"/>
        <v>0</v>
      </c>
      <c r="AT353" s="591">
        <f t="shared" si="316"/>
        <v>0</v>
      </c>
      <c r="AU353" s="592">
        <f t="shared" si="290"/>
        <v>0</v>
      </c>
      <c r="AV353" s="586">
        <f t="shared" si="317"/>
        <v>0</v>
      </c>
      <c r="AW353" s="587">
        <f t="shared" si="318"/>
        <v>0</v>
      </c>
      <c r="AX353" s="670"/>
      <c r="AY353" s="594">
        <f t="shared" si="293"/>
        <v>0</v>
      </c>
      <c r="AZ353" s="586">
        <f t="shared" si="319"/>
        <v>0</v>
      </c>
      <c r="BA353" s="587">
        <f t="shared" si="320"/>
        <v>0</v>
      </c>
      <c r="BB353" s="670"/>
      <c r="BC353" s="595">
        <f t="shared" si="296"/>
        <v>0</v>
      </c>
      <c r="BD353" s="596">
        <f t="shared" si="321"/>
        <v>0</v>
      </c>
      <c r="BE353" s="597">
        <f t="shared" si="322"/>
        <v>0</v>
      </c>
      <c r="BF353" s="598">
        <f t="shared" si="299"/>
        <v>0</v>
      </c>
      <c r="BG353" s="586">
        <f t="shared" si="323"/>
        <v>0</v>
      </c>
      <c r="BH353" s="671"/>
      <c r="BI353" s="600">
        <f t="shared" si="301"/>
        <v>0</v>
      </c>
      <c r="BJ353" s="601">
        <f t="shared" si="324"/>
        <v>0</v>
      </c>
      <c r="BK353" s="587">
        <f t="shared" si="325"/>
        <v>0</v>
      </c>
      <c r="BL353" s="602"/>
      <c r="BM353" s="590">
        <f t="shared" si="326"/>
        <v>0</v>
      </c>
      <c r="BN353" s="603"/>
      <c r="BO353" s="598">
        <f t="shared" si="305"/>
        <v>0</v>
      </c>
      <c r="BP353" s="590">
        <f t="shared" si="327"/>
        <v>0</v>
      </c>
      <c r="BQ353" s="591">
        <f t="shared" si="328"/>
        <v>789504</v>
      </c>
      <c r="BR353" s="592">
        <f t="shared" si="308"/>
        <v>789504</v>
      </c>
      <c r="BS353" s="604">
        <f t="shared" si="309"/>
        <v>789504</v>
      </c>
    </row>
    <row r="354" spans="1:71" x14ac:dyDescent="0.25">
      <c r="A354" s="1060"/>
      <c r="B354" s="339">
        <v>285</v>
      </c>
      <c r="C354" s="230" t="s">
        <v>626</v>
      </c>
      <c r="D354" s="221" t="s">
        <v>627</v>
      </c>
      <c r="E354" s="220" t="s">
        <v>167</v>
      </c>
      <c r="F354" s="215" t="s">
        <v>38</v>
      </c>
      <c r="G354" s="420"/>
      <c r="H354" s="421"/>
      <c r="I354" s="422"/>
      <c r="J354" s="343">
        <f t="shared" si="310"/>
        <v>0</v>
      </c>
      <c r="K354" s="423"/>
      <c r="L354" s="422"/>
      <c r="M354" s="345">
        <f t="shared" si="276"/>
        <v>0</v>
      </c>
      <c r="N354" s="423"/>
      <c r="O354" s="421"/>
      <c r="P354" s="421"/>
      <c r="Q354" s="348">
        <f t="shared" si="277"/>
        <v>0</v>
      </c>
      <c r="R354" s="423"/>
      <c r="S354" s="421"/>
      <c r="T354" s="424"/>
      <c r="U354" s="350">
        <f t="shared" si="278"/>
        <v>0</v>
      </c>
      <c r="V354" s="423"/>
      <c r="W354" s="422"/>
      <c r="X354" s="353">
        <f t="shared" si="279"/>
        <v>0</v>
      </c>
      <c r="Y354" s="423"/>
      <c r="Z354" s="422"/>
      <c r="AA354" s="355">
        <f t="shared" si="280"/>
        <v>0</v>
      </c>
      <c r="AB354" s="425"/>
      <c r="AC354" s="426"/>
      <c r="AD354" s="356"/>
      <c r="AE354" s="427"/>
      <c r="AF354" s="356"/>
      <c r="AG354" s="353">
        <f t="shared" si="281"/>
        <v>0</v>
      </c>
      <c r="AH354" s="423"/>
      <c r="AI354" s="424">
        <v>1</v>
      </c>
      <c r="AJ354" s="345">
        <f t="shared" si="282"/>
        <v>1</v>
      </c>
      <c r="AK354" s="585">
        <f t="shared" si="283"/>
        <v>1</v>
      </c>
      <c r="AL354" s="362">
        <v>1324549</v>
      </c>
      <c r="AM354" s="361">
        <f t="shared" si="284"/>
        <v>1324549</v>
      </c>
      <c r="AN354" s="1009"/>
      <c r="AO354" s="586">
        <f t="shared" si="312"/>
        <v>0</v>
      </c>
      <c r="AP354" s="587">
        <f t="shared" si="313"/>
        <v>0</v>
      </c>
      <c r="AQ354" s="588">
        <f t="shared" si="314"/>
        <v>0</v>
      </c>
      <c r="AR354" s="589">
        <f t="shared" si="311"/>
        <v>0</v>
      </c>
      <c r="AS354" s="590">
        <f t="shared" si="315"/>
        <v>0</v>
      </c>
      <c r="AT354" s="591">
        <f t="shared" si="316"/>
        <v>0</v>
      </c>
      <c r="AU354" s="592">
        <f t="shared" si="290"/>
        <v>0</v>
      </c>
      <c r="AV354" s="586">
        <f t="shared" si="317"/>
        <v>0</v>
      </c>
      <c r="AW354" s="587">
        <f t="shared" si="318"/>
        <v>0</v>
      </c>
      <c r="AX354" s="670"/>
      <c r="AY354" s="594">
        <f t="shared" si="293"/>
        <v>0</v>
      </c>
      <c r="AZ354" s="586">
        <f t="shared" si="319"/>
        <v>0</v>
      </c>
      <c r="BA354" s="587">
        <f t="shared" si="320"/>
        <v>0</v>
      </c>
      <c r="BB354" s="670"/>
      <c r="BC354" s="595">
        <f t="shared" si="296"/>
        <v>0</v>
      </c>
      <c r="BD354" s="596">
        <f t="shared" si="321"/>
        <v>0</v>
      </c>
      <c r="BE354" s="597">
        <f t="shared" si="322"/>
        <v>0</v>
      </c>
      <c r="BF354" s="598">
        <f t="shared" si="299"/>
        <v>0</v>
      </c>
      <c r="BG354" s="586">
        <f t="shared" si="323"/>
        <v>0</v>
      </c>
      <c r="BH354" s="671"/>
      <c r="BI354" s="600">
        <f t="shared" si="301"/>
        <v>0</v>
      </c>
      <c r="BJ354" s="601">
        <f t="shared" si="324"/>
        <v>0</v>
      </c>
      <c r="BK354" s="587">
        <f t="shared" si="325"/>
        <v>0</v>
      </c>
      <c r="BL354" s="602"/>
      <c r="BM354" s="590">
        <f t="shared" si="326"/>
        <v>0</v>
      </c>
      <c r="BN354" s="603"/>
      <c r="BO354" s="598">
        <f t="shared" si="305"/>
        <v>0</v>
      </c>
      <c r="BP354" s="590">
        <f t="shared" si="327"/>
        <v>0</v>
      </c>
      <c r="BQ354" s="591">
        <f t="shared" si="328"/>
        <v>1324549</v>
      </c>
      <c r="BR354" s="592">
        <f t="shared" si="308"/>
        <v>1324549</v>
      </c>
      <c r="BS354" s="604">
        <f t="shared" si="309"/>
        <v>1324549</v>
      </c>
    </row>
    <row r="355" spans="1:71" x14ac:dyDescent="0.25">
      <c r="A355" s="1060"/>
      <c r="B355" s="363">
        <v>286</v>
      </c>
      <c r="C355" s="230" t="s">
        <v>628</v>
      </c>
      <c r="D355" s="221" t="s">
        <v>629</v>
      </c>
      <c r="E355" s="220" t="s">
        <v>81</v>
      </c>
      <c r="F355" s="215" t="s">
        <v>38</v>
      </c>
      <c r="G355" s="420"/>
      <c r="H355" s="421"/>
      <c r="I355" s="422"/>
      <c r="J355" s="343">
        <f t="shared" si="310"/>
        <v>0</v>
      </c>
      <c r="K355" s="423"/>
      <c r="L355" s="422"/>
      <c r="M355" s="345">
        <f t="shared" si="276"/>
        <v>0</v>
      </c>
      <c r="N355" s="423"/>
      <c r="O355" s="421"/>
      <c r="P355" s="421"/>
      <c r="Q355" s="348">
        <f t="shared" si="277"/>
        <v>0</v>
      </c>
      <c r="R355" s="423"/>
      <c r="S355" s="421"/>
      <c r="T355" s="424"/>
      <c r="U355" s="350">
        <f t="shared" si="278"/>
        <v>0</v>
      </c>
      <c r="V355" s="423"/>
      <c r="W355" s="422"/>
      <c r="X355" s="353">
        <f t="shared" si="279"/>
        <v>0</v>
      </c>
      <c r="Y355" s="423"/>
      <c r="Z355" s="422"/>
      <c r="AA355" s="355">
        <f t="shared" si="280"/>
        <v>0</v>
      </c>
      <c r="AB355" s="425"/>
      <c r="AC355" s="426"/>
      <c r="AD355" s="356"/>
      <c r="AE355" s="427"/>
      <c r="AF355" s="356"/>
      <c r="AG355" s="353">
        <f t="shared" si="281"/>
        <v>0</v>
      </c>
      <c r="AH355" s="423"/>
      <c r="AI355" s="424">
        <v>2</v>
      </c>
      <c r="AJ355" s="345">
        <f t="shared" si="282"/>
        <v>2</v>
      </c>
      <c r="AK355" s="585">
        <f t="shared" si="283"/>
        <v>2</v>
      </c>
      <c r="AL355" s="362">
        <v>280535</v>
      </c>
      <c r="AM355" s="361">
        <f t="shared" si="284"/>
        <v>561070</v>
      </c>
      <c r="AN355" s="1009"/>
      <c r="AO355" s="586">
        <f t="shared" si="312"/>
        <v>0</v>
      </c>
      <c r="AP355" s="587">
        <f t="shared" si="313"/>
        <v>0</v>
      </c>
      <c r="AQ355" s="588">
        <f t="shared" si="314"/>
        <v>0</v>
      </c>
      <c r="AR355" s="589">
        <f t="shared" si="311"/>
        <v>0</v>
      </c>
      <c r="AS355" s="590">
        <f t="shared" si="315"/>
        <v>0</v>
      </c>
      <c r="AT355" s="591">
        <f t="shared" si="316"/>
        <v>0</v>
      </c>
      <c r="AU355" s="592">
        <f t="shared" si="290"/>
        <v>0</v>
      </c>
      <c r="AV355" s="586">
        <f t="shared" si="317"/>
        <v>0</v>
      </c>
      <c r="AW355" s="587">
        <f t="shared" si="318"/>
        <v>0</v>
      </c>
      <c r="AX355" s="670"/>
      <c r="AY355" s="594">
        <f t="shared" si="293"/>
        <v>0</v>
      </c>
      <c r="AZ355" s="586">
        <f t="shared" si="319"/>
        <v>0</v>
      </c>
      <c r="BA355" s="587">
        <f t="shared" si="320"/>
        <v>0</v>
      </c>
      <c r="BB355" s="670"/>
      <c r="BC355" s="595">
        <f t="shared" si="296"/>
        <v>0</v>
      </c>
      <c r="BD355" s="596">
        <f t="shared" si="321"/>
        <v>0</v>
      </c>
      <c r="BE355" s="597">
        <f t="shared" si="322"/>
        <v>0</v>
      </c>
      <c r="BF355" s="598">
        <f t="shared" si="299"/>
        <v>0</v>
      </c>
      <c r="BG355" s="586">
        <f t="shared" si="323"/>
        <v>0</v>
      </c>
      <c r="BH355" s="671"/>
      <c r="BI355" s="600">
        <f t="shared" si="301"/>
        <v>0</v>
      </c>
      <c r="BJ355" s="601">
        <f t="shared" si="324"/>
        <v>0</v>
      </c>
      <c r="BK355" s="587">
        <f t="shared" si="325"/>
        <v>0</v>
      </c>
      <c r="BL355" s="602"/>
      <c r="BM355" s="590">
        <f t="shared" si="326"/>
        <v>0</v>
      </c>
      <c r="BN355" s="603"/>
      <c r="BO355" s="598">
        <f t="shared" si="305"/>
        <v>0</v>
      </c>
      <c r="BP355" s="590">
        <f t="shared" si="327"/>
        <v>0</v>
      </c>
      <c r="BQ355" s="591">
        <f t="shared" si="328"/>
        <v>561070</v>
      </c>
      <c r="BR355" s="592">
        <f t="shared" si="308"/>
        <v>561070</v>
      </c>
      <c r="BS355" s="604">
        <f t="shared" si="309"/>
        <v>561070</v>
      </c>
    </row>
    <row r="356" spans="1:71" x14ac:dyDescent="0.25">
      <c r="A356" s="1060"/>
      <c r="B356" s="339">
        <v>287</v>
      </c>
      <c r="C356" s="230" t="s">
        <v>630</v>
      </c>
      <c r="D356" s="221" t="s">
        <v>631</v>
      </c>
      <c r="E356" s="220" t="s">
        <v>81</v>
      </c>
      <c r="F356" s="215" t="s">
        <v>38</v>
      </c>
      <c r="G356" s="420"/>
      <c r="H356" s="421"/>
      <c r="I356" s="422"/>
      <c r="J356" s="343">
        <f t="shared" si="310"/>
        <v>0</v>
      </c>
      <c r="K356" s="423"/>
      <c r="L356" s="422"/>
      <c r="M356" s="345">
        <f t="shared" si="276"/>
        <v>0</v>
      </c>
      <c r="N356" s="423"/>
      <c r="O356" s="421"/>
      <c r="P356" s="421"/>
      <c r="Q356" s="348">
        <f t="shared" si="277"/>
        <v>0</v>
      </c>
      <c r="R356" s="423"/>
      <c r="S356" s="421"/>
      <c r="T356" s="424"/>
      <c r="U356" s="350">
        <f t="shared" si="278"/>
        <v>0</v>
      </c>
      <c r="V356" s="423"/>
      <c r="W356" s="422"/>
      <c r="X356" s="353">
        <f t="shared" si="279"/>
        <v>0</v>
      </c>
      <c r="Y356" s="423"/>
      <c r="Z356" s="422"/>
      <c r="AA356" s="355">
        <f t="shared" si="280"/>
        <v>0</v>
      </c>
      <c r="AB356" s="425"/>
      <c r="AC356" s="426"/>
      <c r="AD356" s="356"/>
      <c r="AE356" s="427"/>
      <c r="AF356" s="356"/>
      <c r="AG356" s="353">
        <f t="shared" si="281"/>
        <v>0</v>
      </c>
      <c r="AH356" s="423"/>
      <c r="AI356" s="424">
        <v>2</v>
      </c>
      <c r="AJ356" s="345">
        <f t="shared" si="282"/>
        <v>2</v>
      </c>
      <c r="AK356" s="585">
        <f t="shared" si="283"/>
        <v>2</v>
      </c>
      <c r="AL356" s="362">
        <v>296322</v>
      </c>
      <c r="AM356" s="361">
        <f t="shared" si="284"/>
        <v>592644</v>
      </c>
      <c r="AN356" s="1009"/>
      <c r="AO356" s="586">
        <f t="shared" si="312"/>
        <v>0</v>
      </c>
      <c r="AP356" s="587">
        <f t="shared" si="313"/>
        <v>0</v>
      </c>
      <c r="AQ356" s="588">
        <f t="shared" si="314"/>
        <v>0</v>
      </c>
      <c r="AR356" s="589">
        <f t="shared" si="311"/>
        <v>0</v>
      </c>
      <c r="AS356" s="590">
        <f t="shared" si="315"/>
        <v>0</v>
      </c>
      <c r="AT356" s="591">
        <f t="shared" si="316"/>
        <v>0</v>
      </c>
      <c r="AU356" s="592">
        <f t="shared" si="290"/>
        <v>0</v>
      </c>
      <c r="AV356" s="586">
        <f t="shared" si="317"/>
        <v>0</v>
      </c>
      <c r="AW356" s="587">
        <f t="shared" si="318"/>
        <v>0</v>
      </c>
      <c r="AX356" s="670"/>
      <c r="AY356" s="594">
        <f t="shared" si="293"/>
        <v>0</v>
      </c>
      <c r="AZ356" s="586">
        <f t="shared" si="319"/>
        <v>0</v>
      </c>
      <c r="BA356" s="587">
        <f t="shared" si="320"/>
        <v>0</v>
      </c>
      <c r="BB356" s="670"/>
      <c r="BC356" s="595">
        <f t="shared" si="296"/>
        <v>0</v>
      </c>
      <c r="BD356" s="596">
        <f t="shared" si="321"/>
        <v>0</v>
      </c>
      <c r="BE356" s="597">
        <f t="shared" si="322"/>
        <v>0</v>
      </c>
      <c r="BF356" s="598">
        <f t="shared" si="299"/>
        <v>0</v>
      </c>
      <c r="BG356" s="586">
        <f t="shared" si="323"/>
        <v>0</v>
      </c>
      <c r="BH356" s="671"/>
      <c r="BI356" s="600">
        <f t="shared" si="301"/>
        <v>0</v>
      </c>
      <c r="BJ356" s="601">
        <f t="shared" si="324"/>
        <v>0</v>
      </c>
      <c r="BK356" s="587">
        <f t="shared" si="325"/>
        <v>0</v>
      </c>
      <c r="BL356" s="602"/>
      <c r="BM356" s="590">
        <f t="shared" si="326"/>
        <v>0</v>
      </c>
      <c r="BN356" s="603"/>
      <c r="BO356" s="598">
        <f t="shared" si="305"/>
        <v>0</v>
      </c>
      <c r="BP356" s="590">
        <f t="shared" si="327"/>
        <v>0</v>
      </c>
      <c r="BQ356" s="591">
        <f t="shared" si="328"/>
        <v>592644</v>
      </c>
      <c r="BR356" s="592">
        <f t="shared" si="308"/>
        <v>592644</v>
      </c>
      <c r="BS356" s="604">
        <f t="shared" si="309"/>
        <v>592644</v>
      </c>
    </row>
    <row r="357" spans="1:71" ht="60" x14ac:dyDescent="0.25">
      <c r="A357" s="1060"/>
      <c r="B357" s="339">
        <v>288</v>
      </c>
      <c r="C357" s="230" t="s">
        <v>632</v>
      </c>
      <c r="D357" s="221" t="s">
        <v>102</v>
      </c>
      <c r="E357" s="220" t="s">
        <v>633</v>
      </c>
      <c r="F357" s="215" t="s">
        <v>30</v>
      </c>
      <c r="G357" s="437"/>
      <c r="H357" s="438"/>
      <c r="I357" s="439">
        <v>2</v>
      </c>
      <c r="J357" s="343">
        <f t="shared" si="310"/>
        <v>2</v>
      </c>
      <c r="K357" s="440"/>
      <c r="L357" s="439"/>
      <c r="M357" s="345">
        <f t="shared" si="276"/>
        <v>0</v>
      </c>
      <c r="N357" s="423"/>
      <c r="O357" s="421"/>
      <c r="P357" s="421"/>
      <c r="Q357" s="348">
        <f t="shared" si="277"/>
        <v>0</v>
      </c>
      <c r="R357" s="423"/>
      <c r="S357" s="421"/>
      <c r="T357" s="424"/>
      <c r="U357" s="350">
        <f t="shared" si="278"/>
        <v>0</v>
      </c>
      <c r="V357" s="440"/>
      <c r="W357" s="439"/>
      <c r="X357" s="353">
        <f t="shared" si="279"/>
        <v>0</v>
      </c>
      <c r="Y357" s="423"/>
      <c r="Z357" s="422"/>
      <c r="AA357" s="355">
        <f t="shared" si="280"/>
        <v>0</v>
      </c>
      <c r="AB357" s="441"/>
      <c r="AC357" s="442"/>
      <c r="AD357" s="356"/>
      <c r="AE357" s="443"/>
      <c r="AF357" s="356"/>
      <c r="AG357" s="353">
        <f t="shared" si="281"/>
        <v>0</v>
      </c>
      <c r="AH357" s="440"/>
      <c r="AI357" s="444"/>
      <c r="AJ357" s="345">
        <f t="shared" si="282"/>
        <v>0</v>
      </c>
      <c r="AK357" s="585">
        <f t="shared" si="283"/>
        <v>2</v>
      </c>
      <c r="AL357" s="362">
        <v>721856</v>
      </c>
      <c r="AM357" s="361">
        <f t="shared" si="284"/>
        <v>1443712</v>
      </c>
      <c r="AN357" s="1009"/>
      <c r="AO357" s="586">
        <f t="shared" si="312"/>
        <v>0</v>
      </c>
      <c r="AP357" s="587">
        <f t="shared" si="313"/>
        <v>0</v>
      </c>
      <c r="AQ357" s="588">
        <f t="shared" si="314"/>
        <v>1443712</v>
      </c>
      <c r="AR357" s="589">
        <f t="shared" si="311"/>
        <v>1443712</v>
      </c>
      <c r="AS357" s="590">
        <f t="shared" si="315"/>
        <v>0</v>
      </c>
      <c r="AT357" s="591">
        <f t="shared" si="316"/>
        <v>0</v>
      </c>
      <c r="AU357" s="592">
        <f t="shared" si="290"/>
        <v>0</v>
      </c>
      <c r="AV357" s="586">
        <f t="shared" si="317"/>
        <v>0</v>
      </c>
      <c r="AW357" s="587">
        <f t="shared" si="318"/>
        <v>0</v>
      </c>
      <c r="AX357" s="670"/>
      <c r="AY357" s="594">
        <f t="shared" si="293"/>
        <v>0</v>
      </c>
      <c r="AZ357" s="586">
        <f t="shared" si="319"/>
        <v>0</v>
      </c>
      <c r="BA357" s="587">
        <f t="shared" si="320"/>
        <v>0</v>
      </c>
      <c r="BB357" s="670"/>
      <c r="BC357" s="595">
        <f t="shared" si="296"/>
        <v>0</v>
      </c>
      <c r="BD357" s="596">
        <f t="shared" si="321"/>
        <v>0</v>
      </c>
      <c r="BE357" s="597">
        <f t="shared" si="322"/>
        <v>0</v>
      </c>
      <c r="BF357" s="598">
        <f t="shared" si="299"/>
        <v>0</v>
      </c>
      <c r="BG357" s="586">
        <f t="shared" si="323"/>
        <v>0</v>
      </c>
      <c r="BH357" s="671"/>
      <c r="BI357" s="600">
        <f t="shared" si="301"/>
        <v>0</v>
      </c>
      <c r="BJ357" s="601">
        <f t="shared" si="324"/>
        <v>0</v>
      </c>
      <c r="BK357" s="587">
        <f t="shared" si="325"/>
        <v>0</v>
      </c>
      <c r="BL357" s="602"/>
      <c r="BM357" s="590">
        <f t="shared" si="326"/>
        <v>0</v>
      </c>
      <c r="BN357" s="603"/>
      <c r="BO357" s="598">
        <f t="shared" si="305"/>
        <v>0</v>
      </c>
      <c r="BP357" s="590">
        <f t="shared" si="327"/>
        <v>0</v>
      </c>
      <c r="BQ357" s="591">
        <f t="shared" si="328"/>
        <v>0</v>
      </c>
      <c r="BR357" s="592">
        <f t="shared" si="308"/>
        <v>0</v>
      </c>
      <c r="BS357" s="604">
        <f t="shared" si="309"/>
        <v>1443712</v>
      </c>
    </row>
    <row r="358" spans="1:71" x14ac:dyDescent="0.25">
      <c r="A358" s="1060"/>
      <c r="B358" s="363">
        <v>289</v>
      </c>
      <c r="C358" s="231" t="s">
        <v>634</v>
      </c>
      <c r="D358" s="223" t="s">
        <v>635</v>
      </c>
      <c r="E358" s="222" t="s">
        <v>81</v>
      </c>
      <c r="F358" s="224" t="s">
        <v>38</v>
      </c>
      <c r="G358" s="420"/>
      <c r="H358" s="421"/>
      <c r="I358" s="422"/>
      <c r="J358" s="343">
        <f t="shared" si="310"/>
        <v>0</v>
      </c>
      <c r="K358" s="423"/>
      <c r="L358" s="422"/>
      <c r="M358" s="345">
        <f t="shared" si="276"/>
        <v>0</v>
      </c>
      <c r="N358" s="423"/>
      <c r="O358" s="421"/>
      <c r="P358" s="421"/>
      <c r="Q358" s="348">
        <f t="shared" si="277"/>
        <v>0</v>
      </c>
      <c r="R358" s="423"/>
      <c r="S358" s="421"/>
      <c r="T358" s="424"/>
      <c r="U358" s="350">
        <f t="shared" si="278"/>
        <v>0</v>
      </c>
      <c r="V358" s="423"/>
      <c r="W358" s="422"/>
      <c r="X358" s="353">
        <f t="shared" si="279"/>
        <v>0</v>
      </c>
      <c r="Y358" s="423"/>
      <c r="Z358" s="422"/>
      <c r="AA358" s="355">
        <f t="shared" si="280"/>
        <v>0</v>
      </c>
      <c r="AB358" s="425"/>
      <c r="AC358" s="426"/>
      <c r="AD358" s="356"/>
      <c r="AE358" s="427"/>
      <c r="AF358" s="356"/>
      <c r="AG358" s="353">
        <f t="shared" si="281"/>
        <v>0</v>
      </c>
      <c r="AH358" s="423"/>
      <c r="AI358" s="424">
        <v>2</v>
      </c>
      <c r="AJ358" s="345">
        <f t="shared" si="282"/>
        <v>2</v>
      </c>
      <c r="AK358" s="585">
        <f t="shared" si="283"/>
        <v>2</v>
      </c>
      <c r="AL358" s="362">
        <v>274704</v>
      </c>
      <c r="AM358" s="361">
        <f t="shared" si="284"/>
        <v>549408</v>
      </c>
      <c r="AN358" s="1009"/>
      <c r="AO358" s="586">
        <f t="shared" si="312"/>
        <v>0</v>
      </c>
      <c r="AP358" s="587">
        <f t="shared" si="313"/>
        <v>0</v>
      </c>
      <c r="AQ358" s="588">
        <f t="shared" si="314"/>
        <v>0</v>
      </c>
      <c r="AR358" s="589">
        <f t="shared" si="311"/>
        <v>0</v>
      </c>
      <c r="AS358" s="590">
        <f t="shared" si="315"/>
        <v>0</v>
      </c>
      <c r="AT358" s="591">
        <f t="shared" si="316"/>
        <v>0</v>
      </c>
      <c r="AU358" s="592">
        <f t="shared" si="290"/>
        <v>0</v>
      </c>
      <c r="AV358" s="586">
        <f t="shared" si="317"/>
        <v>0</v>
      </c>
      <c r="AW358" s="587">
        <f t="shared" si="318"/>
        <v>0</v>
      </c>
      <c r="AX358" s="670"/>
      <c r="AY358" s="594">
        <f t="shared" si="293"/>
        <v>0</v>
      </c>
      <c r="AZ358" s="586">
        <f t="shared" si="319"/>
        <v>0</v>
      </c>
      <c r="BA358" s="587">
        <f t="shared" si="320"/>
        <v>0</v>
      </c>
      <c r="BB358" s="670"/>
      <c r="BC358" s="595">
        <f t="shared" si="296"/>
        <v>0</v>
      </c>
      <c r="BD358" s="596">
        <f t="shared" si="321"/>
        <v>0</v>
      </c>
      <c r="BE358" s="597">
        <f t="shared" si="322"/>
        <v>0</v>
      </c>
      <c r="BF358" s="598">
        <f t="shared" si="299"/>
        <v>0</v>
      </c>
      <c r="BG358" s="586">
        <f t="shared" si="323"/>
        <v>0</v>
      </c>
      <c r="BH358" s="671"/>
      <c r="BI358" s="600">
        <f t="shared" si="301"/>
        <v>0</v>
      </c>
      <c r="BJ358" s="601">
        <f t="shared" si="324"/>
        <v>0</v>
      </c>
      <c r="BK358" s="587">
        <f t="shared" si="325"/>
        <v>0</v>
      </c>
      <c r="BL358" s="602"/>
      <c r="BM358" s="590">
        <f t="shared" si="326"/>
        <v>0</v>
      </c>
      <c r="BN358" s="603"/>
      <c r="BO358" s="598">
        <f t="shared" si="305"/>
        <v>0</v>
      </c>
      <c r="BP358" s="590">
        <f t="shared" si="327"/>
        <v>0</v>
      </c>
      <c r="BQ358" s="591">
        <f t="shared" si="328"/>
        <v>549408</v>
      </c>
      <c r="BR358" s="592">
        <f t="shared" si="308"/>
        <v>549408</v>
      </c>
      <c r="BS358" s="604">
        <f t="shared" si="309"/>
        <v>549408</v>
      </c>
    </row>
    <row r="359" spans="1:71" ht="24.75" thickBot="1" x14ac:dyDescent="0.3">
      <c r="A359" s="1061"/>
      <c r="B359" s="373">
        <v>290</v>
      </c>
      <c r="C359" s="232" t="s">
        <v>636</v>
      </c>
      <c r="D359" s="226" t="s">
        <v>637</v>
      </c>
      <c r="E359" s="225" t="s">
        <v>29</v>
      </c>
      <c r="F359" s="227" t="s">
        <v>30</v>
      </c>
      <c r="G359" s="445">
        <v>1</v>
      </c>
      <c r="H359" s="446"/>
      <c r="I359" s="447"/>
      <c r="J359" s="399">
        <f t="shared" si="310"/>
        <v>1</v>
      </c>
      <c r="K359" s="448"/>
      <c r="L359" s="447"/>
      <c r="M359" s="401">
        <f t="shared" si="276"/>
        <v>0</v>
      </c>
      <c r="N359" s="431">
        <v>1</v>
      </c>
      <c r="O359" s="429"/>
      <c r="P359" s="429">
        <f>SUM(N359:O359)</f>
        <v>1</v>
      </c>
      <c r="Q359" s="377">
        <f t="shared" si="277"/>
        <v>1</v>
      </c>
      <c r="R359" s="431"/>
      <c r="S359" s="429"/>
      <c r="T359" s="432"/>
      <c r="U359" s="379">
        <f t="shared" si="278"/>
        <v>0</v>
      </c>
      <c r="V359" s="448"/>
      <c r="W359" s="447"/>
      <c r="X359" s="404">
        <f t="shared" si="279"/>
        <v>0</v>
      </c>
      <c r="Y359" s="431"/>
      <c r="Z359" s="430"/>
      <c r="AA359" s="374">
        <f t="shared" si="280"/>
        <v>0</v>
      </c>
      <c r="AB359" s="449"/>
      <c r="AC359" s="450"/>
      <c r="AD359" s="405"/>
      <c r="AE359" s="451"/>
      <c r="AF359" s="405"/>
      <c r="AG359" s="404">
        <f t="shared" si="281"/>
        <v>0</v>
      </c>
      <c r="AH359" s="448"/>
      <c r="AI359" s="452"/>
      <c r="AJ359" s="401">
        <f t="shared" si="282"/>
        <v>0</v>
      </c>
      <c r="AK359" s="605">
        <f t="shared" si="283"/>
        <v>2</v>
      </c>
      <c r="AL359" s="383">
        <v>5217912</v>
      </c>
      <c r="AM359" s="384">
        <f t="shared" si="284"/>
        <v>10435824</v>
      </c>
      <c r="AN359" s="1010"/>
      <c r="AO359" s="606">
        <f t="shared" si="312"/>
        <v>5217912</v>
      </c>
      <c r="AP359" s="607">
        <f t="shared" si="313"/>
        <v>0</v>
      </c>
      <c r="AQ359" s="608">
        <f t="shared" si="314"/>
        <v>0</v>
      </c>
      <c r="AR359" s="609">
        <f t="shared" si="311"/>
        <v>5217912</v>
      </c>
      <c r="AS359" s="610">
        <f t="shared" si="315"/>
        <v>0</v>
      </c>
      <c r="AT359" s="611">
        <f t="shared" si="316"/>
        <v>0</v>
      </c>
      <c r="AU359" s="612">
        <f t="shared" si="290"/>
        <v>0</v>
      </c>
      <c r="AV359" s="606">
        <f t="shared" si="317"/>
        <v>5217912</v>
      </c>
      <c r="AW359" s="607">
        <f t="shared" si="318"/>
        <v>0</v>
      </c>
      <c r="AX359" s="672">
        <f>SUM(AV359:AW359)</f>
        <v>5217912</v>
      </c>
      <c r="AY359" s="614">
        <f t="shared" si="293"/>
        <v>5217912</v>
      </c>
      <c r="AZ359" s="606">
        <f t="shared" si="319"/>
        <v>0</v>
      </c>
      <c r="BA359" s="607">
        <f t="shared" si="320"/>
        <v>0</v>
      </c>
      <c r="BB359" s="672"/>
      <c r="BC359" s="615">
        <f t="shared" si="296"/>
        <v>0</v>
      </c>
      <c r="BD359" s="616">
        <f t="shared" si="321"/>
        <v>0</v>
      </c>
      <c r="BE359" s="617">
        <f t="shared" si="322"/>
        <v>0</v>
      </c>
      <c r="BF359" s="618">
        <f t="shared" si="299"/>
        <v>0</v>
      </c>
      <c r="BG359" s="606">
        <f t="shared" si="323"/>
        <v>0</v>
      </c>
      <c r="BH359" s="673"/>
      <c r="BI359" s="620">
        <f t="shared" si="301"/>
        <v>0</v>
      </c>
      <c r="BJ359" s="621">
        <f t="shared" si="324"/>
        <v>0</v>
      </c>
      <c r="BK359" s="607">
        <f t="shared" si="325"/>
        <v>0</v>
      </c>
      <c r="BL359" s="622"/>
      <c r="BM359" s="610">
        <f t="shared" si="326"/>
        <v>0</v>
      </c>
      <c r="BN359" s="623"/>
      <c r="BO359" s="618">
        <f t="shared" si="305"/>
        <v>0</v>
      </c>
      <c r="BP359" s="610">
        <f t="shared" si="327"/>
        <v>0</v>
      </c>
      <c r="BQ359" s="611">
        <f t="shared" si="328"/>
        <v>0</v>
      </c>
      <c r="BR359" s="612">
        <f t="shared" si="308"/>
        <v>0</v>
      </c>
      <c r="BS359" s="624">
        <f t="shared" si="309"/>
        <v>10435824</v>
      </c>
    </row>
    <row r="360" spans="1:71" ht="15.75" thickBot="1" x14ac:dyDescent="0.3">
      <c r="B360" s="454"/>
      <c r="C360" s="211" t="s">
        <v>682</v>
      </c>
      <c r="D360" s="212"/>
      <c r="E360" s="211"/>
      <c r="F360" s="212"/>
      <c r="G360" s="386"/>
      <c r="H360" s="386"/>
      <c r="I360" s="386"/>
      <c r="J360" s="386"/>
      <c r="K360" s="386"/>
      <c r="L360" s="386"/>
      <c r="M360" s="386"/>
      <c r="N360" s="386"/>
      <c r="O360" s="386"/>
      <c r="P360" s="386"/>
      <c r="Q360" s="386"/>
      <c r="R360" s="386"/>
      <c r="S360" s="386"/>
      <c r="T360" s="386"/>
      <c r="U360" s="386"/>
      <c r="V360" s="386"/>
      <c r="W360" s="386"/>
      <c r="X360" s="386"/>
      <c r="Y360" s="386"/>
      <c r="Z360" s="386"/>
      <c r="AA360" s="386"/>
      <c r="AB360" s="386"/>
      <c r="AC360" s="386"/>
      <c r="AD360" s="386"/>
      <c r="AE360" s="386"/>
      <c r="AF360" s="386"/>
      <c r="AG360" s="386"/>
      <c r="AH360" s="386"/>
      <c r="AI360" s="386"/>
      <c r="AJ360" s="386"/>
      <c r="AK360" s="386"/>
      <c r="AL360" s="939" t="s">
        <v>683</v>
      </c>
      <c r="AM360" s="940"/>
      <c r="AN360" s="941"/>
      <c r="AO360" s="945">
        <f>SUM(AR336:AR359)</f>
        <v>12552209</v>
      </c>
      <c r="AP360" s="946"/>
      <c r="AQ360" s="946"/>
      <c r="AR360" s="947"/>
      <c r="AS360" s="945">
        <f>SUM(AU336:AU359)</f>
        <v>7296006</v>
      </c>
      <c r="AT360" s="946"/>
      <c r="AU360" s="947"/>
      <c r="AV360" s="945">
        <f>SUM(AY336:AY359)</f>
        <v>17925552</v>
      </c>
      <c r="AW360" s="946"/>
      <c r="AX360" s="946"/>
      <c r="AY360" s="947"/>
      <c r="AZ360" s="945">
        <f>SUM(BC336:BC359)</f>
        <v>0</v>
      </c>
      <c r="BA360" s="946"/>
      <c r="BB360" s="946"/>
      <c r="BC360" s="947"/>
      <c r="BD360" s="945">
        <f>SUM(BF336:BF359)</f>
        <v>1369411</v>
      </c>
      <c r="BE360" s="946"/>
      <c r="BF360" s="947"/>
      <c r="BG360" s="945">
        <f>SUM(BI336:BI359)</f>
        <v>760487</v>
      </c>
      <c r="BH360" s="946"/>
      <c r="BI360" s="947"/>
      <c r="BJ360" s="960">
        <f>SUM(BO336:BO359)</f>
        <v>0</v>
      </c>
      <c r="BK360" s="961"/>
      <c r="BL360" s="961"/>
      <c r="BM360" s="961"/>
      <c r="BN360" s="961"/>
      <c r="BO360" s="962"/>
      <c r="BP360" s="945">
        <f>SUM(BR336:BR359)</f>
        <v>9127802</v>
      </c>
      <c r="BQ360" s="946"/>
      <c r="BR360" s="947"/>
      <c r="BS360" s="625">
        <f>SUM(BS336:BS359)</f>
        <v>49031467</v>
      </c>
    </row>
    <row r="361" spans="1:71" x14ac:dyDescent="0.25">
      <c r="B361" s="454"/>
      <c r="C361" s="211"/>
      <c r="D361" s="212"/>
      <c r="E361" s="211"/>
      <c r="F361" s="212"/>
      <c r="G361" s="386"/>
      <c r="H361" s="386"/>
      <c r="I361" s="386"/>
      <c r="J361" s="386"/>
      <c r="K361" s="386"/>
      <c r="L361" s="386"/>
      <c r="M361" s="386"/>
      <c r="N361" s="386"/>
      <c r="O361" s="386"/>
      <c r="P361" s="386"/>
      <c r="Q361" s="386"/>
      <c r="R361" s="386"/>
      <c r="S361" s="386"/>
      <c r="T361" s="386"/>
      <c r="U361" s="386"/>
      <c r="V361" s="386"/>
      <c r="W361" s="386"/>
      <c r="X361" s="386"/>
      <c r="Y361" s="386"/>
      <c r="Z361" s="386"/>
      <c r="AA361" s="386"/>
      <c r="AB361" s="386"/>
      <c r="AC361" s="386"/>
      <c r="AD361" s="386"/>
      <c r="AE361" s="386"/>
      <c r="AF361" s="386"/>
      <c r="AG361" s="386"/>
      <c r="AH361" s="386"/>
      <c r="AI361" s="386"/>
      <c r="AJ361" s="386"/>
      <c r="AK361" s="386"/>
      <c r="AN361" s="676"/>
      <c r="AO361" s="676"/>
      <c r="AP361" s="676"/>
      <c r="AQ361" s="676"/>
      <c r="AR361" s="628"/>
      <c r="AS361" s="676"/>
      <c r="AT361" s="676"/>
      <c r="AU361" s="628"/>
      <c r="AV361" s="676"/>
      <c r="AW361" s="676"/>
      <c r="AX361" s="676"/>
      <c r="AY361" s="628"/>
      <c r="AZ361" s="676"/>
      <c r="BA361" s="676"/>
      <c r="BB361" s="676"/>
      <c r="BC361" s="628"/>
      <c r="BD361" s="676"/>
      <c r="BE361" s="676"/>
      <c r="BF361" s="628"/>
      <c r="BG361" s="676"/>
      <c r="BH361" s="676"/>
      <c r="BI361" s="628"/>
      <c r="BJ361" s="676"/>
      <c r="BK361" s="676"/>
      <c r="BL361" s="676"/>
      <c r="BM361" s="676"/>
      <c r="BN361" s="676"/>
      <c r="BO361" s="677"/>
      <c r="BP361" s="676"/>
      <c r="BQ361" s="676"/>
      <c r="BR361" s="628"/>
      <c r="BS361" s="630"/>
    </row>
    <row r="362" spans="1:71" ht="15.75" thickBot="1" x14ac:dyDescent="0.3">
      <c r="B362" s="454"/>
      <c r="C362" s="211"/>
      <c r="D362" s="212"/>
      <c r="E362" s="211"/>
      <c r="F362" s="212"/>
      <c r="G362" s="386"/>
      <c r="H362" s="386"/>
      <c r="I362" s="386"/>
      <c r="J362" s="386"/>
      <c r="K362" s="386"/>
      <c r="L362" s="386"/>
      <c r="M362" s="386"/>
      <c r="N362" s="386"/>
      <c r="O362" s="386"/>
      <c r="P362" s="386"/>
      <c r="Q362" s="386"/>
      <c r="R362" s="386"/>
      <c r="S362" s="386"/>
      <c r="T362" s="386"/>
      <c r="U362" s="386"/>
      <c r="V362" s="386"/>
      <c r="W362" s="386"/>
      <c r="X362" s="386"/>
      <c r="Y362" s="386"/>
      <c r="Z362" s="386"/>
      <c r="AA362" s="386"/>
      <c r="AB362" s="386"/>
      <c r="AC362" s="386"/>
      <c r="AD362" s="386"/>
      <c r="AE362" s="386"/>
      <c r="AF362" s="386"/>
      <c r="AG362" s="386"/>
      <c r="AH362" s="386"/>
      <c r="AI362" s="386"/>
      <c r="AJ362" s="386"/>
      <c r="AK362" s="386"/>
      <c r="AN362" s="676"/>
      <c r="AO362" s="676"/>
      <c r="AP362" s="676"/>
      <c r="AQ362" s="676"/>
      <c r="AR362" s="628"/>
      <c r="AS362" s="676"/>
      <c r="AT362" s="676"/>
      <c r="AU362" s="628"/>
      <c r="AV362" s="676"/>
      <c r="AW362" s="676"/>
      <c r="AX362" s="676"/>
      <c r="AY362" s="628"/>
      <c r="AZ362" s="676"/>
      <c r="BA362" s="676"/>
      <c r="BB362" s="676"/>
      <c r="BC362" s="628"/>
      <c r="BD362" s="676"/>
      <c r="BE362" s="676"/>
      <c r="BF362" s="628"/>
      <c r="BG362" s="676"/>
      <c r="BH362" s="676"/>
      <c r="BI362" s="628"/>
      <c r="BJ362" s="676"/>
      <c r="BK362" s="676"/>
      <c r="BL362" s="676"/>
      <c r="BM362" s="676"/>
      <c r="BN362" s="676"/>
      <c r="BO362" s="677"/>
      <c r="BP362" s="676"/>
      <c r="BQ362" s="676"/>
      <c r="BR362" s="628"/>
      <c r="BS362" s="630"/>
    </row>
    <row r="363" spans="1:71" x14ac:dyDescent="0.25">
      <c r="A363" s="919" t="s">
        <v>688</v>
      </c>
      <c r="B363" s="920"/>
      <c r="C363" s="920"/>
      <c r="D363" s="920"/>
      <c r="E363" s="920"/>
      <c r="F363" s="920"/>
      <c r="G363" s="920"/>
      <c r="H363" s="920"/>
      <c r="I363" s="921"/>
      <c r="M363" s="455"/>
      <c r="N363" s="436"/>
      <c r="O363" s="436"/>
      <c r="P363" s="455"/>
      <c r="R363" s="436"/>
      <c r="S363" s="436"/>
      <c r="W363" s="436"/>
      <c r="Y363" s="436"/>
      <c r="AA363" s="455"/>
      <c r="AB363" s="436"/>
      <c r="AC363" s="436"/>
      <c r="AE363" s="436"/>
      <c r="AF363" s="436"/>
      <c r="AG363" s="455"/>
      <c r="AJ363" s="388"/>
      <c r="AK363" s="389"/>
      <c r="AN363" s="678"/>
      <c r="BS363" s="676"/>
    </row>
    <row r="364" spans="1:71" ht="15.75" thickBot="1" x14ac:dyDescent="0.3">
      <c r="A364" s="922"/>
      <c r="B364" s="923"/>
      <c r="C364" s="923"/>
      <c r="D364" s="923"/>
      <c r="E364" s="923"/>
      <c r="F364" s="923"/>
      <c r="G364" s="923"/>
      <c r="H364" s="923"/>
      <c r="I364" s="924"/>
      <c r="BR364" s="676"/>
      <c r="BS364" s="676"/>
    </row>
    <row r="365" spans="1:71" ht="21.75" customHeight="1" x14ac:dyDescent="0.25">
      <c r="A365" s="931" t="s">
        <v>689</v>
      </c>
      <c r="B365" s="1004" t="s">
        <v>639</v>
      </c>
      <c r="C365" s="1006" t="s">
        <v>640</v>
      </c>
      <c r="D365" s="1004" t="s">
        <v>641</v>
      </c>
      <c r="E365" s="992" t="s">
        <v>642</v>
      </c>
      <c r="F365" s="925" t="s">
        <v>675</v>
      </c>
      <c r="G365" s="925" t="s">
        <v>676</v>
      </c>
      <c r="H365" s="931" t="s">
        <v>678</v>
      </c>
      <c r="I365" s="925" t="s">
        <v>690</v>
      </c>
    </row>
    <row r="366" spans="1:71" ht="17.25" customHeight="1" thickBot="1" x14ac:dyDescent="0.3">
      <c r="A366" s="987"/>
      <c r="B366" s="1005"/>
      <c r="C366" s="1007"/>
      <c r="D366" s="1005"/>
      <c r="E366" s="993"/>
      <c r="F366" s="926"/>
      <c r="G366" s="926"/>
      <c r="H366" s="932"/>
      <c r="I366" s="926"/>
    </row>
    <row r="367" spans="1:71" ht="36" x14ac:dyDescent="0.25">
      <c r="A367" s="998">
        <v>13</v>
      </c>
      <c r="B367" s="484">
        <v>291</v>
      </c>
      <c r="C367" s="679" t="s">
        <v>643</v>
      </c>
      <c r="D367" s="680" t="s">
        <v>644</v>
      </c>
      <c r="E367" s="244">
        <v>2</v>
      </c>
      <c r="F367" s="681">
        <v>269148</v>
      </c>
      <c r="G367" s="457">
        <f>F367*E367</f>
        <v>538296</v>
      </c>
      <c r="H367" s="1001">
        <f>SUM(G367:G370)</f>
        <v>4206068</v>
      </c>
      <c r="I367" s="927">
        <f>H367</f>
        <v>4206068</v>
      </c>
    </row>
    <row r="368" spans="1:71" ht="36" x14ac:dyDescent="0.25">
      <c r="A368" s="999"/>
      <c r="B368" s="240">
        <v>292</v>
      </c>
      <c r="C368" s="242" t="s">
        <v>645</v>
      </c>
      <c r="D368" s="247" t="s">
        <v>644</v>
      </c>
      <c r="E368" s="245">
        <v>2</v>
      </c>
      <c r="F368" s="682">
        <v>269148</v>
      </c>
      <c r="G368" s="460">
        <f>F368*E368</f>
        <v>538296</v>
      </c>
      <c r="H368" s="1002"/>
      <c r="I368" s="928"/>
    </row>
    <row r="369" spans="1:9" ht="36" x14ac:dyDescent="0.25">
      <c r="A369" s="999"/>
      <c r="B369" s="240">
        <v>293</v>
      </c>
      <c r="C369" s="242" t="s">
        <v>646</v>
      </c>
      <c r="D369" s="247" t="s">
        <v>644</v>
      </c>
      <c r="E369" s="245">
        <v>2</v>
      </c>
      <c r="F369" s="682">
        <v>269148</v>
      </c>
      <c r="G369" s="460">
        <f>F369*E369</f>
        <v>538296</v>
      </c>
      <c r="H369" s="1002"/>
      <c r="I369" s="928"/>
    </row>
    <row r="370" spans="1:9" ht="36.75" thickBot="1" x14ac:dyDescent="0.3">
      <c r="A370" s="1000"/>
      <c r="B370" s="241">
        <v>294</v>
      </c>
      <c r="C370" s="243" t="s">
        <v>647</v>
      </c>
      <c r="D370" s="248" t="s">
        <v>644</v>
      </c>
      <c r="E370" s="246">
        <v>2</v>
      </c>
      <c r="F370" s="683">
        <v>1295590</v>
      </c>
      <c r="G370" s="463">
        <f>F370*E370</f>
        <v>2591180</v>
      </c>
      <c r="H370" s="1003"/>
      <c r="I370" s="929"/>
    </row>
    <row r="371" spans="1:9" x14ac:dyDescent="0.25">
      <c r="A371" s="684"/>
      <c r="B371" s="127"/>
      <c r="C371" s="302"/>
      <c r="D371" s="303"/>
      <c r="E371" s="304"/>
      <c r="F371" s="466"/>
      <c r="G371" s="466"/>
      <c r="H371" s="685"/>
      <c r="I371" s="686"/>
    </row>
    <row r="372" spans="1:9" x14ac:dyDescent="0.25">
      <c r="A372" s="684"/>
      <c r="B372" s="127"/>
      <c r="C372" s="302"/>
      <c r="D372" s="303"/>
      <c r="E372" s="304"/>
      <c r="F372" s="466"/>
      <c r="G372" s="466"/>
      <c r="H372" s="685"/>
      <c r="I372" s="686"/>
    </row>
    <row r="373" spans="1:9" ht="15.75" thickBot="1" x14ac:dyDescent="0.3">
      <c r="A373" s="684"/>
      <c r="B373" s="127"/>
      <c r="C373" s="302"/>
      <c r="D373" s="303"/>
      <c r="E373" s="304"/>
      <c r="F373" s="466"/>
      <c r="G373" s="466"/>
      <c r="H373" s="685"/>
      <c r="I373" s="686"/>
    </row>
    <row r="374" spans="1:9" x14ac:dyDescent="0.25">
      <c r="A374" s="919" t="s">
        <v>649</v>
      </c>
      <c r="B374" s="920"/>
      <c r="C374" s="920"/>
      <c r="D374" s="920"/>
      <c r="E374" s="920"/>
      <c r="F374" s="920"/>
      <c r="G374" s="920"/>
      <c r="H374" s="920"/>
      <c r="I374" s="921"/>
    </row>
    <row r="375" spans="1:9" ht="15.75" thickBot="1" x14ac:dyDescent="0.3">
      <c r="A375" s="922"/>
      <c r="B375" s="923"/>
      <c r="C375" s="923"/>
      <c r="D375" s="923"/>
      <c r="E375" s="923"/>
      <c r="F375" s="923"/>
      <c r="G375" s="923"/>
      <c r="H375" s="923"/>
      <c r="I375" s="924"/>
    </row>
    <row r="376" spans="1:9" x14ac:dyDescent="0.25">
      <c r="A376" s="931" t="s">
        <v>689</v>
      </c>
      <c r="B376" s="1004" t="s">
        <v>639</v>
      </c>
      <c r="C376" s="1006" t="s">
        <v>640</v>
      </c>
      <c r="D376" s="1004" t="s">
        <v>641</v>
      </c>
      <c r="E376" s="992" t="s">
        <v>642</v>
      </c>
      <c r="F376" s="925" t="s">
        <v>675</v>
      </c>
      <c r="G376" s="925" t="s">
        <v>676</v>
      </c>
      <c r="H376" s="931" t="s">
        <v>678</v>
      </c>
      <c r="I376" s="925" t="s">
        <v>690</v>
      </c>
    </row>
    <row r="377" spans="1:9" ht="15" customHeight="1" thickBot="1" x14ac:dyDescent="0.3">
      <c r="A377" s="987"/>
      <c r="B377" s="1005"/>
      <c r="C377" s="1007"/>
      <c r="D377" s="1005"/>
      <c r="E377" s="993"/>
      <c r="F377" s="926"/>
      <c r="G377" s="926"/>
      <c r="H377" s="987"/>
      <c r="I377" s="930"/>
    </row>
    <row r="378" spans="1:9" ht="36.75" thickBot="1" x14ac:dyDescent="0.3">
      <c r="A378" s="687">
        <v>14</v>
      </c>
      <c r="B378" s="241">
        <v>295</v>
      </c>
      <c r="C378" s="243" t="s">
        <v>648</v>
      </c>
      <c r="D378" s="248" t="s">
        <v>706</v>
      </c>
      <c r="E378" s="246">
        <v>1000</v>
      </c>
      <c r="F378" s="683">
        <v>3317</v>
      </c>
      <c r="G378" s="463">
        <f>F378*E378</f>
        <v>3317000</v>
      </c>
      <c r="H378" s="688">
        <f>G378</f>
        <v>3317000</v>
      </c>
      <c r="I378" s="689">
        <f>H378</f>
        <v>3317000</v>
      </c>
    </row>
    <row r="379" spans="1:9" x14ac:dyDescent="0.25">
      <c r="B379" s="472"/>
      <c r="C379" s="472"/>
      <c r="D379" s="472"/>
      <c r="E379" s="472"/>
      <c r="F379" s="472"/>
    </row>
    <row r="380" spans="1:9" x14ac:dyDescent="0.25">
      <c r="B380" s="472"/>
      <c r="C380" s="472"/>
      <c r="D380" s="472"/>
      <c r="E380" s="472"/>
      <c r="F380" s="472"/>
    </row>
    <row r="381" spans="1:9" ht="15.75" thickBot="1" x14ac:dyDescent="0.3">
      <c r="B381" s="472"/>
      <c r="C381" s="472"/>
      <c r="D381" s="472"/>
      <c r="E381" s="472"/>
      <c r="F381" s="472"/>
    </row>
    <row r="382" spans="1:9" x14ac:dyDescent="0.25">
      <c r="A382" s="919" t="s">
        <v>651</v>
      </c>
      <c r="B382" s="920"/>
      <c r="C382" s="920"/>
      <c r="D382" s="920"/>
      <c r="E382" s="920"/>
      <c r="F382" s="920"/>
      <c r="G382" s="920"/>
      <c r="H382" s="920"/>
      <c r="I382" s="921"/>
    </row>
    <row r="383" spans="1:9" ht="15.75" thickBot="1" x14ac:dyDescent="0.3">
      <c r="A383" s="922"/>
      <c r="B383" s="923"/>
      <c r="C383" s="923"/>
      <c r="D383" s="923"/>
      <c r="E383" s="923"/>
      <c r="F383" s="923"/>
      <c r="G383" s="923"/>
      <c r="H383" s="923"/>
      <c r="I383" s="924"/>
    </row>
    <row r="384" spans="1:9" x14ac:dyDescent="0.25">
      <c r="A384" s="931" t="s">
        <v>689</v>
      </c>
      <c r="B384" s="988" t="s">
        <v>639</v>
      </c>
      <c r="C384" s="990" t="s">
        <v>640</v>
      </c>
      <c r="D384" s="988" t="s">
        <v>641</v>
      </c>
      <c r="E384" s="992" t="s">
        <v>642</v>
      </c>
      <c r="F384" s="925" t="s">
        <v>675</v>
      </c>
      <c r="G384" s="925" t="s">
        <v>676</v>
      </c>
      <c r="H384" s="931" t="s">
        <v>678</v>
      </c>
      <c r="I384" s="925" t="s">
        <v>690</v>
      </c>
    </row>
    <row r="385" spans="1:71" ht="15" customHeight="1" thickBot="1" x14ac:dyDescent="0.3">
      <c r="A385" s="987"/>
      <c r="B385" s="989"/>
      <c r="C385" s="991"/>
      <c r="D385" s="989"/>
      <c r="E385" s="993"/>
      <c r="F385" s="926"/>
      <c r="G385" s="926"/>
      <c r="H385" s="932"/>
      <c r="I385" s="926"/>
    </row>
    <row r="386" spans="1:71" ht="36.75" thickBot="1" x14ac:dyDescent="0.3">
      <c r="A386" s="690">
        <v>15</v>
      </c>
      <c r="B386" s="249">
        <v>296</v>
      </c>
      <c r="C386" s="243" t="s">
        <v>650</v>
      </c>
      <c r="D386" s="248" t="s">
        <v>644</v>
      </c>
      <c r="E386" s="250">
        <v>2</v>
      </c>
      <c r="F386" s="475">
        <v>1362550</v>
      </c>
      <c r="G386" s="474">
        <f>F386*E386</f>
        <v>2725100</v>
      </c>
      <c r="H386" s="475">
        <f>G386</f>
        <v>2725100</v>
      </c>
      <c r="I386" s="475">
        <f>H386</f>
        <v>2725100</v>
      </c>
    </row>
    <row r="387" spans="1:71" x14ac:dyDescent="0.25">
      <c r="B387" s="472"/>
      <c r="C387" s="472"/>
      <c r="D387" s="472"/>
      <c r="E387" s="472"/>
      <c r="F387" s="472"/>
    </row>
    <row r="388" spans="1:71" x14ac:dyDescent="0.25">
      <c r="B388" s="472"/>
      <c r="C388" s="472"/>
      <c r="D388" s="472"/>
      <c r="E388" s="472"/>
      <c r="F388" s="472"/>
    </row>
    <row r="389" spans="1:71" ht="15.75" thickBot="1" x14ac:dyDescent="0.3">
      <c r="B389" s="472"/>
      <c r="C389" s="472"/>
      <c r="D389" s="472"/>
      <c r="E389" s="472"/>
      <c r="F389" s="472"/>
    </row>
    <row r="390" spans="1:71" x14ac:dyDescent="0.25">
      <c r="A390" s="919" t="s">
        <v>654</v>
      </c>
      <c r="B390" s="920"/>
      <c r="C390" s="920"/>
      <c r="D390" s="920"/>
      <c r="E390" s="920"/>
      <c r="F390" s="920"/>
      <c r="G390" s="920"/>
      <c r="H390" s="920"/>
      <c r="I390" s="921"/>
    </row>
    <row r="391" spans="1:71" ht="12.75" customHeight="1" thickBot="1" x14ac:dyDescent="0.3">
      <c r="A391" s="922"/>
      <c r="B391" s="923"/>
      <c r="C391" s="923"/>
      <c r="D391" s="923"/>
      <c r="E391" s="923"/>
      <c r="F391" s="923"/>
      <c r="G391" s="923"/>
      <c r="H391" s="923"/>
      <c r="I391" s="924"/>
    </row>
    <row r="392" spans="1:71" ht="12.75" customHeight="1" x14ac:dyDescent="0.25">
      <c r="A392" s="931" t="s">
        <v>689</v>
      </c>
      <c r="B392" s="994" t="s">
        <v>639</v>
      </c>
      <c r="C392" s="996" t="s">
        <v>640</v>
      </c>
      <c r="D392" s="994" t="s">
        <v>641</v>
      </c>
      <c r="E392" s="992" t="s">
        <v>642</v>
      </c>
      <c r="F392" s="925" t="s">
        <v>675</v>
      </c>
      <c r="G392" s="925" t="s">
        <v>676</v>
      </c>
      <c r="H392" s="931" t="s">
        <v>678</v>
      </c>
      <c r="I392" s="925" t="s">
        <v>690</v>
      </c>
    </row>
    <row r="393" spans="1:71" ht="15.75" thickBot="1" x14ac:dyDescent="0.3">
      <c r="A393" s="987"/>
      <c r="B393" s="995"/>
      <c r="C393" s="997"/>
      <c r="D393" s="995"/>
      <c r="E393" s="993"/>
      <c r="F393" s="926"/>
      <c r="G393" s="926"/>
      <c r="H393" s="932"/>
      <c r="I393" s="926"/>
    </row>
    <row r="394" spans="1:71" ht="48.75" thickBot="1" x14ac:dyDescent="0.3">
      <c r="A394" s="690">
        <v>15</v>
      </c>
      <c r="B394" s="251">
        <v>297</v>
      </c>
      <c r="C394" s="252" t="s">
        <v>652</v>
      </c>
      <c r="D394" s="248" t="s">
        <v>653</v>
      </c>
      <c r="E394" s="250">
        <v>2</v>
      </c>
      <c r="F394" s="475">
        <v>1428000</v>
      </c>
      <c r="G394" s="477">
        <f>F394*E394</f>
        <v>2856000</v>
      </c>
      <c r="H394" s="475">
        <f>G394</f>
        <v>2856000</v>
      </c>
      <c r="I394" s="475">
        <f>H394</f>
        <v>2856000</v>
      </c>
    </row>
    <row r="397" spans="1:71" ht="15.75" thickBot="1" x14ac:dyDescent="0.3"/>
    <row r="398" spans="1:71" ht="15.75" thickBot="1" x14ac:dyDescent="0.3">
      <c r="A398" s="919" t="s">
        <v>707</v>
      </c>
      <c r="B398" s="920"/>
      <c r="C398" s="920"/>
      <c r="D398" s="920"/>
      <c r="E398" s="920"/>
      <c r="F398" s="920"/>
      <c r="G398" s="933" t="s">
        <v>1</v>
      </c>
      <c r="H398" s="934"/>
      <c r="I398" s="934"/>
      <c r="J398" s="935"/>
      <c r="K398" s="981" t="s">
        <v>2</v>
      </c>
      <c r="L398" s="982"/>
      <c r="M398" s="983"/>
      <c r="N398" s="957" t="s">
        <v>3</v>
      </c>
      <c r="O398" s="958"/>
      <c r="P398" s="959"/>
      <c r="Q398" s="951" t="s">
        <v>4</v>
      </c>
      <c r="R398" s="969" t="s">
        <v>5</v>
      </c>
      <c r="S398" s="970"/>
      <c r="T398" s="971"/>
      <c r="U398" s="951" t="s">
        <v>4</v>
      </c>
      <c r="V398" s="972" t="s">
        <v>6</v>
      </c>
      <c r="W398" s="972"/>
      <c r="X398" s="973"/>
      <c r="Y398" s="976" t="s">
        <v>7</v>
      </c>
      <c r="Z398" s="977"/>
      <c r="AA398" s="951" t="s">
        <v>4</v>
      </c>
      <c r="AB398" s="978" t="s">
        <v>8</v>
      </c>
      <c r="AC398" s="979"/>
      <c r="AD398" s="979"/>
      <c r="AE398" s="979"/>
      <c r="AF398" s="980"/>
      <c r="AG398" s="951" t="s">
        <v>4</v>
      </c>
      <c r="AH398" s="953" t="s">
        <v>9</v>
      </c>
      <c r="AI398" s="953"/>
      <c r="AJ398" s="954"/>
      <c r="AK398" s="948" t="s">
        <v>10</v>
      </c>
      <c r="AO398" s="933" t="s">
        <v>1</v>
      </c>
      <c r="AP398" s="934"/>
      <c r="AQ398" s="934"/>
      <c r="AR398" s="935"/>
      <c r="AS398" s="981" t="s">
        <v>2</v>
      </c>
      <c r="AT398" s="982"/>
      <c r="AU398" s="983"/>
      <c r="AV398" s="957" t="s">
        <v>3</v>
      </c>
      <c r="AW398" s="958"/>
      <c r="AX398" s="959"/>
      <c r="AY398" s="951" t="s">
        <v>4</v>
      </c>
      <c r="AZ398" s="969" t="s">
        <v>5</v>
      </c>
      <c r="BA398" s="970"/>
      <c r="BB398" s="971"/>
      <c r="BC398" s="951" t="s">
        <v>4</v>
      </c>
      <c r="BD398" s="972" t="s">
        <v>6</v>
      </c>
      <c r="BE398" s="972"/>
      <c r="BF398" s="973"/>
      <c r="BG398" s="976" t="s">
        <v>7</v>
      </c>
      <c r="BH398" s="977"/>
      <c r="BI398" s="951" t="s">
        <v>4</v>
      </c>
      <c r="BJ398" s="978" t="s">
        <v>8</v>
      </c>
      <c r="BK398" s="979"/>
      <c r="BL398" s="979"/>
      <c r="BM398" s="979"/>
      <c r="BN398" s="980"/>
      <c r="BO398" s="951" t="s">
        <v>4</v>
      </c>
      <c r="BP398" s="953" t="s">
        <v>9</v>
      </c>
      <c r="BQ398" s="953"/>
      <c r="BR398" s="954"/>
      <c r="BS398" s="948" t="s">
        <v>680</v>
      </c>
    </row>
    <row r="399" spans="1:71" ht="15.75" thickBot="1" x14ac:dyDescent="0.3">
      <c r="A399" s="922"/>
      <c r="B399" s="923"/>
      <c r="C399" s="923"/>
      <c r="D399" s="923"/>
      <c r="E399" s="923"/>
      <c r="F399" s="923"/>
      <c r="G399" s="936"/>
      <c r="H399" s="937"/>
      <c r="I399" s="937"/>
      <c r="J399" s="938"/>
      <c r="K399" s="984"/>
      <c r="L399" s="985"/>
      <c r="M399" s="986"/>
      <c r="N399" s="966" t="s">
        <v>12</v>
      </c>
      <c r="O399" s="967"/>
      <c r="P399" s="968"/>
      <c r="Q399" s="952"/>
      <c r="R399" s="970" t="s">
        <v>13</v>
      </c>
      <c r="S399" s="970"/>
      <c r="T399" s="970"/>
      <c r="U399" s="952"/>
      <c r="V399" s="974"/>
      <c r="W399" s="974"/>
      <c r="X399" s="975"/>
      <c r="Y399" s="963" t="s">
        <v>14</v>
      </c>
      <c r="Z399" s="964"/>
      <c r="AA399" s="952"/>
      <c r="AB399" s="950" t="s">
        <v>15</v>
      </c>
      <c r="AC399" s="950"/>
      <c r="AD399" s="965"/>
      <c r="AE399" s="950" t="s">
        <v>16</v>
      </c>
      <c r="AF399" s="965"/>
      <c r="AG399" s="952"/>
      <c r="AH399" s="955"/>
      <c r="AI399" s="955"/>
      <c r="AJ399" s="956"/>
      <c r="AK399" s="949"/>
      <c r="AO399" s="936"/>
      <c r="AP399" s="937"/>
      <c r="AQ399" s="937"/>
      <c r="AR399" s="938"/>
      <c r="AS399" s="984"/>
      <c r="AT399" s="985"/>
      <c r="AU399" s="986"/>
      <c r="AV399" s="966" t="s">
        <v>12</v>
      </c>
      <c r="AW399" s="967"/>
      <c r="AX399" s="968"/>
      <c r="AY399" s="952"/>
      <c r="AZ399" s="969" t="s">
        <v>13</v>
      </c>
      <c r="BA399" s="970"/>
      <c r="BB399" s="970"/>
      <c r="BC399" s="952"/>
      <c r="BD399" s="974"/>
      <c r="BE399" s="974"/>
      <c r="BF399" s="975"/>
      <c r="BG399" s="963" t="s">
        <v>14</v>
      </c>
      <c r="BH399" s="964"/>
      <c r="BI399" s="952"/>
      <c r="BJ399" s="950" t="s">
        <v>15</v>
      </c>
      <c r="BK399" s="950"/>
      <c r="BL399" s="965"/>
      <c r="BM399" s="950" t="s">
        <v>16</v>
      </c>
      <c r="BN399" s="950"/>
      <c r="BO399" s="952"/>
      <c r="BP399" s="955"/>
      <c r="BQ399" s="955"/>
      <c r="BR399" s="956"/>
      <c r="BS399" s="949"/>
    </row>
    <row r="400" spans="1:71" ht="45.75" thickBot="1" x14ac:dyDescent="0.3">
      <c r="A400" s="294" t="s">
        <v>681</v>
      </c>
      <c r="B400" s="262" t="s">
        <v>17</v>
      </c>
      <c r="C400" s="263" t="s">
        <v>18</v>
      </c>
      <c r="D400" s="263" t="s">
        <v>19</v>
      </c>
      <c r="E400" s="263" t="s">
        <v>20</v>
      </c>
      <c r="F400" s="264" t="s">
        <v>21</v>
      </c>
      <c r="G400" s="635" t="s">
        <v>23</v>
      </c>
      <c r="H400" s="317" t="s">
        <v>24</v>
      </c>
      <c r="I400" s="318" t="s">
        <v>25</v>
      </c>
      <c r="J400" s="309" t="s">
        <v>4</v>
      </c>
      <c r="K400" s="635" t="s">
        <v>23</v>
      </c>
      <c r="L400" s="318" t="s">
        <v>25</v>
      </c>
      <c r="M400" s="309" t="s">
        <v>4</v>
      </c>
      <c r="N400" s="634" t="s">
        <v>23</v>
      </c>
      <c r="O400" s="315" t="s">
        <v>25</v>
      </c>
      <c r="P400" s="316" t="s">
        <v>26</v>
      </c>
      <c r="Q400" s="952"/>
      <c r="R400" s="315" t="s">
        <v>23</v>
      </c>
      <c r="S400" s="315" t="s">
        <v>25</v>
      </c>
      <c r="T400" s="316" t="s">
        <v>26</v>
      </c>
      <c r="U400" s="952"/>
      <c r="V400" s="317" t="s">
        <v>23</v>
      </c>
      <c r="W400" s="318" t="s">
        <v>25</v>
      </c>
      <c r="X400" s="309" t="s">
        <v>4</v>
      </c>
      <c r="Y400" s="635" t="s">
        <v>25</v>
      </c>
      <c r="Z400" s="318" t="s">
        <v>26</v>
      </c>
      <c r="AA400" s="952"/>
      <c r="AB400" s="317" t="s">
        <v>23</v>
      </c>
      <c r="AC400" s="317" t="s">
        <v>25</v>
      </c>
      <c r="AD400" s="317" t="s">
        <v>26</v>
      </c>
      <c r="AE400" s="317" t="s">
        <v>23</v>
      </c>
      <c r="AF400" s="667" t="s">
        <v>26</v>
      </c>
      <c r="AG400" s="952"/>
      <c r="AH400" s="317" t="s">
        <v>23</v>
      </c>
      <c r="AI400" s="318" t="s">
        <v>25</v>
      </c>
      <c r="AJ400" s="309" t="s">
        <v>4</v>
      </c>
      <c r="AK400" s="949"/>
      <c r="AL400" s="567" t="s">
        <v>675</v>
      </c>
      <c r="AM400" s="319" t="s">
        <v>676</v>
      </c>
      <c r="AN400" s="319" t="s">
        <v>677</v>
      </c>
      <c r="AO400" s="631" t="s">
        <v>23</v>
      </c>
      <c r="AP400" s="632" t="s">
        <v>24</v>
      </c>
      <c r="AQ400" s="633" t="s">
        <v>25</v>
      </c>
      <c r="AR400" s="309" t="s">
        <v>4</v>
      </c>
      <c r="AS400" s="635" t="s">
        <v>23</v>
      </c>
      <c r="AT400" s="318" t="s">
        <v>25</v>
      </c>
      <c r="AU400" s="309" t="s">
        <v>4</v>
      </c>
      <c r="AV400" s="634" t="s">
        <v>23</v>
      </c>
      <c r="AW400" s="315" t="s">
        <v>25</v>
      </c>
      <c r="AX400" s="316" t="s">
        <v>26</v>
      </c>
      <c r="AY400" s="952"/>
      <c r="AZ400" s="634" t="s">
        <v>23</v>
      </c>
      <c r="BA400" s="315" t="s">
        <v>25</v>
      </c>
      <c r="BB400" s="316" t="s">
        <v>26</v>
      </c>
      <c r="BC400" s="952"/>
      <c r="BD400" s="317" t="s">
        <v>23</v>
      </c>
      <c r="BE400" s="318" t="s">
        <v>25</v>
      </c>
      <c r="BF400" s="309" t="s">
        <v>4</v>
      </c>
      <c r="BG400" s="635" t="s">
        <v>25</v>
      </c>
      <c r="BH400" s="318" t="s">
        <v>26</v>
      </c>
      <c r="BI400" s="952"/>
      <c r="BJ400" s="631" t="s">
        <v>23</v>
      </c>
      <c r="BK400" s="632" t="s">
        <v>25</v>
      </c>
      <c r="BL400" s="632" t="s">
        <v>26</v>
      </c>
      <c r="BM400" s="632" t="s">
        <v>23</v>
      </c>
      <c r="BN400" s="636" t="s">
        <v>26</v>
      </c>
      <c r="BO400" s="952"/>
      <c r="BP400" s="317" t="s">
        <v>23</v>
      </c>
      <c r="BQ400" s="318" t="s">
        <v>25</v>
      </c>
      <c r="BR400" s="309" t="s">
        <v>4</v>
      </c>
      <c r="BS400" s="949"/>
    </row>
    <row r="401" spans="1:71" ht="36" x14ac:dyDescent="0.25">
      <c r="A401" s="1047">
        <v>16</v>
      </c>
      <c r="B401" s="759">
        <v>298</v>
      </c>
      <c r="C401" s="762" t="s">
        <v>655</v>
      </c>
      <c r="D401" s="235" t="s">
        <v>656</v>
      </c>
      <c r="E401" s="235" t="s">
        <v>29</v>
      </c>
      <c r="F401" s="275" t="s">
        <v>30</v>
      </c>
      <c r="G401" s="412"/>
      <c r="H401" s="413">
        <v>2</v>
      </c>
      <c r="I401" s="414"/>
      <c r="J401" s="333">
        <f>SUM(G401:I401)</f>
        <v>2</v>
      </c>
      <c r="K401" s="412"/>
      <c r="L401" s="416"/>
      <c r="M401" s="331">
        <f>SUM(K401:L401)</f>
        <v>0</v>
      </c>
      <c r="N401" s="412"/>
      <c r="O401" s="413"/>
      <c r="P401" s="416"/>
      <c r="Q401" s="331">
        <f>SUM(N401:O401)</f>
        <v>0</v>
      </c>
      <c r="R401" s="412"/>
      <c r="S401" s="413"/>
      <c r="T401" s="416"/>
      <c r="U401" s="331">
        <f>SUM(R401:S401)</f>
        <v>0</v>
      </c>
      <c r="V401" s="412"/>
      <c r="W401" s="416"/>
      <c r="X401" s="331">
        <f>SUM(V401:W401)</f>
        <v>0</v>
      </c>
      <c r="Y401" s="412"/>
      <c r="Z401" s="416"/>
      <c r="AA401" s="331">
        <f>Z401</f>
        <v>0</v>
      </c>
      <c r="AB401" s="412"/>
      <c r="AC401" s="413"/>
      <c r="AD401" s="330"/>
      <c r="AE401" s="412"/>
      <c r="AF401" s="330"/>
      <c r="AG401" s="331">
        <f>AD401+AF401</f>
        <v>0</v>
      </c>
      <c r="AH401" s="412"/>
      <c r="AI401" s="416"/>
      <c r="AJ401" s="331">
        <f>SUM(AH401:AI401)</f>
        <v>0</v>
      </c>
      <c r="AK401" s="755">
        <f>AJ401+AG401+AA401+X401+U401+Q401+M401+J401</f>
        <v>2</v>
      </c>
      <c r="AL401" s="752">
        <v>345100</v>
      </c>
      <c r="AM401" s="338">
        <f>AL401*AK401</f>
        <v>690200</v>
      </c>
      <c r="AN401" s="942">
        <f>SUM(AM401:AM403)</f>
        <v>5641405</v>
      </c>
      <c r="AO401" s="749">
        <f>AL401*G401</f>
        <v>0</v>
      </c>
      <c r="AP401" s="570">
        <f>AL401*H401</f>
        <v>690200</v>
      </c>
      <c r="AQ401" s="746">
        <f>AL401*I401</f>
        <v>0</v>
      </c>
      <c r="AR401" s="578">
        <f>SUM(AO401:AQ401)</f>
        <v>690200</v>
      </c>
      <c r="AS401" s="749">
        <f>AL401*K401</f>
        <v>0</v>
      </c>
      <c r="AT401" s="746">
        <f>AL401*L401</f>
        <v>0</v>
      </c>
      <c r="AU401" s="578">
        <f>SUM(AS401:AT401)</f>
        <v>0</v>
      </c>
      <c r="AV401" s="749">
        <f>AL401*N401</f>
        <v>0</v>
      </c>
      <c r="AW401" s="570">
        <f>AL401*O401</f>
        <v>0</v>
      </c>
      <c r="AX401" s="668"/>
      <c r="AY401" s="578">
        <f>SUM(AV401:AW401)</f>
        <v>0</v>
      </c>
      <c r="AZ401" s="749">
        <f>AL401*R401</f>
        <v>0</v>
      </c>
      <c r="BA401" s="570">
        <f>AL401*S401</f>
        <v>0</v>
      </c>
      <c r="BB401" s="668"/>
      <c r="BC401" s="578">
        <f>SUM(AZ401:BA401)</f>
        <v>0</v>
      </c>
      <c r="BD401" s="749">
        <f>AL401*V401</f>
        <v>0</v>
      </c>
      <c r="BE401" s="746">
        <f>AL401*W401</f>
        <v>0</v>
      </c>
      <c r="BF401" s="578">
        <f>SUM(BD401:BE401)</f>
        <v>0</v>
      </c>
      <c r="BG401" s="749">
        <f>AL401*Y401</f>
        <v>0</v>
      </c>
      <c r="BH401" s="668"/>
      <c r="BI401" s="578">
        <f>BH401</f>
        <v>0</v>
      </c>
      <c r="BJ401" s="749">
        <f>AL401*AB401</f>
        <v>0</v>
      </c>
      <c r="BK401" s="570">
        <f>AL401*AC401</f>
        <v>0</v>
      </c>
      <c r="BL401" s="576"/>
      <c r="BM401" s="749">
        <f>AL401*AE401</f>
        <v>0</v>
      </c>
      <c r="BN401" s="576"/>
      <c r="BO401" s="578">
        <f>BL401+BN401</f>
        <v>0</v>
      </c>
      <c r="BP401" s="749">
        <f>AL401*AH401</f>
        <v>0</v>
      </c>
      <c r="BQ401" s="746">
        <f>AL401*AI401</f>
        <v>0</v>
      </c>
      <c r="BR401" s="578">
        <f>SUM(BP401:BQ401)</f>
        <v>0</v>
      </c>
      <c r="BS401" s="743">
        <f>BR401+BO401+BI401+BF401+BC401+AY401+AU401+AR401</f>
        <v>690200</v>
      </c>
    </row>
    <row r="402" spans="1:71" ht="24" x14ac:dyDescent="0.25">
      <c r="A402" s="1048"/>
      <c r="B402" s="760">
        <v>299</v>
      </c>
      <c r="C402" s="763" t="s">
        <v>657</v>
      </c>
      <c r="D402" s="709" t="s">
        <v>658</v>
      </c>
      <c r="E402" s="220" t="s">
        <v>29</v>
      </c>
      <c r="F402" s="215" t="s">
        <v>30</v>
      </c>
      <c r="G402" s="420"/>
      <c r="H402" s="421">
        <v>2</v>
      </c>
      <c r="I402" s="422"/>
      <c r="J402" s="355">
        <f>SUM(G402:I402)</f>
        <v>2</v>
      </c>
      <c r="K402" s="420"/>
      <c r="L402" s="424"/>
      <c r="M402" s="350">
        <f>SUM(K402:L402)</f>
        <v>0</v>
      </c>
      <c r="N402" s="420"/>
      <c r="O402" s="421"/>
      <c r="P402" s="424"/>
      <c r="Q402" s="350">
        <f>SUM(N402:O402)</f>
        <v>0</v>
      </c>
      <c r="R402" s="420"/>
      <c r="S402" s="421"/>
      <c r="T402" s="424"/>
      <c r="U402" s="350">
        <f>SUM(R402:S402)</f>
        <v>0</v>
      </c>
      <c r="V402" s="420"/>
      <c r="W402" s="424"/>
      <c r="X402" s="350">
        <f>SUM(V402:W402)</f>
        <v>0</v>
      </c>
      <c r="Y402" s="420"/>
      <c r="Z402" s="424"/>
      <c r="AA402" s="350">
        <f>Z402</f>
        <v>0</v>
      </c>
      <c r="AB402" s="420"/>
      <c r="AC402" s="421"/>
      <c r="AD402" s="349"/>
      <c r="AE402" s="420"/>
      <c r="AF402" s="349"/>
      <c r="AG402" s="350">
        <f>AD402+AF402</f>
        <v>0</v>
      </c>
      <c r="AH402" s="420"/>
      <c r="AI402" s="424"/>
      <c r="AJ402" s="350">
        <f>SUM(AH402:AI402)</f>
        <v>0</v>
      </c>
      <c r="AK402" s="756">
        <f>AJ402+AG402+AA402+X402+U402+Q402+M402+J402</f>
        <v>2</v>
      </c>
      <c r="AL402" s="753">
        <v>1188810</v>
      </c>
      <c r="AM402" s="361">
        <f>AL402*AK402</f>
        <v>2377620</v>
      </c>
      <c r="AN402" s="943"/>
      <c r="AO402" s="750">
        <f>AL402*G402</f>
        <v>0</v>
      </c>
      <c r="AP402" s="587">
        <f>AL402*H402</f>
        <v>2377620</v>
      </c>
      <c r="AQ402" s="747">
        <f>AL402*I402</f>
        <v>0</v>
      </c>
      <c r="AR402" s="595">
        <f>SUM(AO402:AQ402)</f>
        <v>2377620</v>
      </c>
      <c r="AS402" s="750">
        <f>AL402*K402</f>
        <v>0</v>
      </c>
      <c r="AT402" s="747">
        <f>AL402*L402</f>
        <v>0</v>
      </c>
      <c r="AU402" s="595">
        <f>SUM(AS402:AT402)</f>
        <v>0</v>
      </c>
      <c r="AV402" s="750">
        <f>AL402*N402</f>
        <v>0</v>
      </c>
      <c r="AW402" s="587">
        <f>AL402*O402</f>
        <v>0</v>
      </c>
      <c r="AX402" s="670"/>
      <c r="AY402" s="595">
        <f>SUM(AV402:AW402)</f>
        <v>0</v>
      </c>
      <c r="AZ402" s="750">
        <f>AL402*R402</f>
        <v>0</v>
      </c>
      <c r="BA402" s="587">
        <f>AL402*S402</f>
        <v>0</v>
      </c>
      <c r="BB402" s="670"/>
      <c r="BC402" s="595">
        <f>SUM(AZ402:BA402)</f>
        <v>0</v>
      </c>
      <c r="BD402" s="750">
        <f>AL402*V402</f>
        <v>0</v>
      </c>
      <c r="BE402" s="747">
        <f>AL402*W402</f>
        <v>0</v>
      </c>
      <c r="BF402" s="595">
        <f>SUM(BD402:BE402)</f>
        <v>0</v>
      </c>
      <c r="BG402" s="750">
        <f>AL402*Y402</f>
        <v>0</v>
      </c>
      <c r="BH402" s="670"/>
      <c r="BI402" s="595">
        <f>BH402</f>
        <v>0</v>
      </c>
      <c r="BJ402" s="750">
        <f>AL402*AB402</f>
        <v>0</v>
      </c>
      <c r="BK402" s="587">
        <f>AL402*AC402</f>
        <v>0</v>
      </c>
      <c r="BL402" s="593"/>
      <c r="BM402" s="750">
        <f>AL402*AE402</f>
        <v>0</v>
      </c>
      <c r="BN402" s="593"/>
      <c r="BO402" s="595">
        <f>BL402+BN402</f>
        <v>0</v>
      </c>
      <c r="BP402" s="750">
        <f>AL402*AH402</f>
        <v>0</v>
      </c>
      <c r="BQ402" s="747">
        <f>AL402*AI402</f>
        <v>0</v>
      </c>
      <c r="BR402" s="595">
        <f>SUM(BP402:BQ402)</f>
        <v>0</v>
      </c>
      <c r="BS402" s="744">
        <f>BR402+BO402+BI402+BF402+BC402+AY402+AU402+AR402</f>
        <v>2377620</v>
      </c>
    </row>
    <row r="403" spans="1:71" ht="24.75" thickBot="1" x14ac:dyDescent="0.3">
      <c r="A403" s="1049"/>
      <c r="B403" s="761">
        <v>300</v>
      </c>
      <c r="C403" s="764" t="s">
        <v>443</v>
      </c>
      <c r="D403" s="710" t="s">
        <v>444</v>
      </c>
      <c r="E403" s="710" t="s">
        <v>29</v>
      </c>
      <c r="F403" s="714" t="s">
        <v>30</v>
      </c>
      <c r="G403" s="758">
        <v>1</v>
      </c>
      <c r="H403" s="376">
        <v>3</v>
      </c>
      <c r="I403" s="380"/>
      <c r="J403" s="374">
        <f t="shared" ref="J403" si="329">SUM(G403:I403)</f>
        <v>4</v>
      </c>
      <c r="K403" s="758">
        <v>1</v>
      </c>
      <c r="L403" s="378"/>
      <c r="M403" s="379">
        <f t="shared" ref="M403" si="330">SUM(K403:L403)</f>
        <v>1</v>
      </c>
      <c r="N403" s="758"/>
      <c r="O403" s="376"/>
      <c r="P403" s="378"/>
      <c r="Q403" s="379">
        <f t="shared" ref="Q403" si="331">SUM(N403:O403)</f>
        <v>0</v>
      </c>
      <c r="R403" s="758">
        <v>2</v>
      </c>
      <c r="S403" s="376"/>
      <c r="T403" s="378">
        <f>SUM(R403:S403)</f>
        <v>2</v>
      </c>
      <c r="U403" s="379">
        <f t="shared" ref="U403" si="332">SUM(R403:S403)</f>
        <v>2</v>
      </c>
      <c r="V403" s="758"/>
      <c r="W403" s="378"/>
      <c r="X403" s="379">
        <f t="shared" ref="X403" si="333">SUM(V403:W403)</f>
        <v>0</v>
      </c>
      <c r="Y403" s="758"/>
      <c r="Z403" s="378"/>
      <c r="AA403" s="379">
        <f t="shared" ref="AA403" si="334">Z403</f>
        <v>0</v>
      </c>
      <c r="AB403" s="758"/>
      <c r="AC403" s="376"/>
      <c r="AD403" s="378"/>
      <c r="AE403" s="758"/>
      <c r="AF403" s="378"/>
      <c r="AG403" s="379">
        <f t="shared" ref="AG403" si="335">AD403+AF403</f>
        <v>0</v>
      </c>
      <c r="AH403" s="758"/>
      <c r="AI403" s="378"/>
      <c r="AJ403" s="379">
        <f t="shared" ref="AJ403" si="336">SUM(AH403:AI403)</f>
        <v>0</v>
      </c>
      <c r="AK403" s="757">
        <f t="shared" ref="AK403" si="337">AJ403+AG403+AA403+X403+U403+Q403+M403+J403</f>
        <v>7</v>
      </c>
      <c r="AL403" s="754">
        <v>367655</v>
      </c>
      <c r="AM403" s="384">
        <f t="shared" ref="AM403" si="338">AL403*AK403</f>
        <v>2573585</v>
      </c>
      <c r="AN403" s="944"/>
      <c r="AO403" s="751">
        <f>AL403*G403</f>
        <v>367655</v>
      </c>
      <c r="AP403" s="607">
        <f>AL403*H403</f>
        <v>1102965</v>
      </c>
      <c r="AQ403" s="748">
        <f>AL403*I403</f>
        <v>0</v>
      </c>
      <c r="AR403" s="615">
        <f t="shared" ref="AR403" si="339">SUM(AO403:AQ403)</f>
        <v>1470620</v>
      </c>
      <c r="AS403" s="751">
        <f>AL403*K403</f>
        <v>367655</v>
      </c>
      <c r="AT403" s="748">
        <f>AL403*L403</f>
        <v>0</v>
      </c>
      <c r="AU403" s="615">
        <f t="shared" ref="AU403" si="340">SUM(AS403:AT403)</f>
        <v>367655</v>
      </c>
      <c r="AV403" s="751">
        <f>AL403*N403</f>
        <v>0</v>
      </c>
      <c r="AW403" s="607">
        <f>AL403*O403</f>
        <v>0</v>
      </c>
      <c r="AX403" s="613"/>
      <c r="AY403" s="615">
        <f t="shared" ref="AY403" si="341">SUM(AV403:AW403)</f>
        <v>0</v>
      </c>
      <c r="AZ403" s="751">
        <f>AL403*R403</f>
        <v>735310</v>
      </c>
      <c r="BA403" s="607">
        <f>AL403*S403</f>
        <v>0</v>
      </c>
      <c r="BB403" s="613">
        <f>SUM(AZ403:BA403)</f>
        <v>735310</v>
      </c>
      <c r="BC403" s="615">
        <f t="shared" ref="BC403" si="342">SUM(AZ403:BA403)</f>
        <v>735310</v>
      </c>
      <c r="BD403" s="751">
        <f>AL403*V403</f>
        <v>0</v>
      </c>
      <c r="BE403" s="748">
        <f>AL403*W403</f>
        <v>0</v>
      </c>
      <c r="BF403" s="615">
        <f t="shared" ref="BF403" si="343">SUM(BD403:BE403)</f>
        <v>0</v>
      </c>
      <c r="BG403" s="751">
        <f>AL403*Y403</f>
        <v>0</v>
      </c>
      <c r="BH403" s="613"/>
      <c r="BI403" s="615">
        <f t="shared" ref="BI403" si="344">BH403</f>
        <v>0</v>
      </c>
      <c r="BJ403" s="751">
        <f>AL403*AB403</f>
        <v>0</v>
      </c>
      <c r="BK403" s="607">
        <f>AL403*AC403</f>
        <v>0</v>
      </c>
      <c r="BL403" s="613"/>
      <c r="BM403" s="751">
        <f>AL403*AE403</f>
        <v>0</v>
      </c>
      <c r="BN403" s="613"/>
      <c r="BO403" s="615">
        <f t="shared" ref="BO403" si="345">BL403+BN403</f>
        <v>0</v>
      </c>
      <c r="BP403" s="751">
        <f>AL403*AH403</f>
        <v>0</v>
      </c>
      <c r="BQ403" s="748">
        <f>AL403*AI403</f>
        <v>0</v>
      </c>
      <c r="BR403" s="615">
        <f t="shared" ref="BR403" si="346">SUM(BP403:BQ403)</f>
        <v>0</v>
      </c>
      <c r="BS403" s="745">
        <f t="shared" ref="BS403" si="347">BR403+BO403+BI403+BF403+BC403+AY403+AU403+AR403</f>
        <v>2573585</v>
      </c>
    </row>
    <row r="404" spans="1:71" s="735" customFormat="1" ht="15.75" thickBot="1" x14ac:dyDescent="0.3">
      <c r="B404" s="736"/>
      <c r="C404" s="737"/>
      <c r="D404" s="737"/>
      <c r="E404" s="737"/>
      <c r="F404" s="738"/>
      <c r="G404" s="739"/>
      <c r="H404" s="739"/>
      <c r="I404" s="739"/>
      <c r="J404" s="740"/>
      <c r="K404" s="739"/>
      <c r="L404" s="739"/>
      <c r="M404" s="740"/>
      <c r="N404" s="739"/>
      <c r="O404" s="739"/>
      <c r="P404" s="739"/>
      <c r="Q404" s="740"/>
      <c r="R404" s="739"/>
      <c r="S404" s="739"/>
      <c r="T404" s="739"/>
      <c r="U404" s="740"/>
      <c r="V404" s="739"/>
      <c r="W404" s="739"/>
      <c r="X404" s="740"/>
      <c r="Y404" s="739"/>
      <c r="Z404" s="739"/>
      <c r="AA404" s="740"/>
      <c r="AB404" s="739"/>
      <c r="AC404" s="739"/>
      <c r="AD404" s="739"/>
      <c r="AE404" s="739"/>
      <c r="AF404" s="739"/>
      <c r="AG404" s="740"/>
      <c r="AH404" s="739"/>
      <c r="AI404" s="739"/>
      <c r="AJ404" s="740"/>
      <c r="AK404" s="741"/>
      <c r="AL404" s="939" t="s">
        <v>683</v>
      </c>
      <c r="AM404" s="940"/>
      <c r="AN404" s="941"/>
      <c r="AO404" s="945">
        <f>SUM(AR380:AR403)</f>
        <v>4538440</v>
      </c>
      <c r="AP404" s="946"/>
      <c r="AQ404" s="946"/>
      <c r="AR404" s="947"/>
      <c r="AS404" s="945">
        <f>SUM(AU380:AU403)</f>
        <v>367655</v>
      </c>
      <c r="AT404" s="946"/>
      <c r="AU404" s="947"/>
      <c r="AV404" s="945">
        <f>SUM(AY380:AY403)</f>
        <v>0</v>
      </c>
      <c r="AW404" s="946"/>
      <c r="AX404" s="946"/>
      <c r="AY404" s="947"/>
      <c r="AZ404" s="945">
        <f>SUM(BC380:BC403)</f>
        <v>735310</v>
      </c>
      <c r="BA404" s="946"/>
      <c r="BB404" s="946"/>
      <c r="BC404" s="947"/>
      <c r="BD404" s="945">
        <f>SUM(BF380:BF403)</f>
        <v>0</v>
      </c>
      <c r="BE404" s="946"/>
      <c r="BF404" s="947"/>
      <c r="BG404" s="945">
        <f>SUM(BI380:BI403)</f>
        <v>0</v>
      </c>
      <c r="BH404" s="946"/>
      <c r="BI404" s="947"/>
      <c r="BJ404" s="960">
        <f>SUM(BO380:BO403)</f>
        <v>0</v>
      </c>
      <c r="BK404" s="961"/>
      <c r="BL404" s="961"/>
      <c r="BM404" s="961"/>
      <c r="BN404" s="961"/>
      <c r="BO404" s="962"/>
      <c r="BP404" s="945">
        <f>SUM(BR380:BR403)</f>
        <v>0</v>
      </c>
      <c r="BQ404" s="946"/>
      <c r="BR404" s="947"/>
      <c r="BS404" s="625">
        <f>SUM(BS380:BS403)</f>
        <v>5641405</v>
      </c>
    </row>
    <row r="405" spans="1:71" s="735" customFormat="1" x14ac:dyDescent="0.25">
      <c r="B405" s="736"/>
      <c r="C405" s="737"/>
      <c r="D405" s="737"/>
      <c r="E405" s="737"/>
      <c r="F405" s="738"/>
      <c r="G405" s="739"/>
      <c r="H405" s="739"/>
      <c r="I405" s="739"/>
      <c r="J405" s="740"/>
      <c r="K405" s="739"/>
      <c r="L405" s="739"/>
      <c r="M405" s="740"/>
      <c r="N405" s="739"/>
      <c r="O405" s="739"/>
      <c r="P405" s="739"/>
      <c r="Q405" s="740"/>
      <c r="R405" s="739"/>
      <c r="S405" s="739"/>
      <c r="T405" s="739"/>
      <c r="U405" s="740"/>
      <c r="V405" s="739"/>
      <c r="W405" s="739"/>
      <c r="X405" s="740"/>
      <c r="Y405" s="739"/>
      <c r="Z405" s="739"/>
      <c r="AA405" s="740"/>
      <c r="AB405" s="739"/>
      <c r="AC405" s="739"/>
      <c r="AD405" s="739"/>
      <c r="AE405" s="739"/>
      <c r="AF405" s="739"/>
      <c r="AG405" s="740"/>
      <c r="AH405" s="739"/>
      <c r="AI405" s="739"/>
      <c r="AJ405" s="740"/>
      <c r="AK405" s="741"/>
      <c r="AL405" s="733"/>
      <c r="AM405" s="392"/>
      <c r="AN405" s="734"/>
      <c r="AO405" s="742"/>
      <c r="AP405" s="742"/>
      <c r="AQ405" s="742"/>
      <c r="AR405" s="628"/>
      <c r="AS405" s="742"/>
      <c r="AT405" s="742"/>
      <c r="AU405" s="628"/>
      <c r="AV405" s="742"/>
      <c r="AW405" s="742"/>
      <c r="AX405" s="629"/>
      <c r="AY405" s="628"/>
      <c r="AZ405" s="742"/>
      <c r="BA405" s="742"/>
      <c r="BB405" s="629"/>
      <c r="BC405" s="628"/>
      <c r="BD405" s="742"/>
      <c r="BE405" s="742"/>
      <c r="BF405" s="628"/>
      <c r="BG405" s="742"/>
      <c r="BH405" s="629"/>
      <c r="BI405" s="628"/>
      <c r="BJ405" s="742"/>
      <c r="BK405" s="742"/>
      <c r="BL405" s="629"/>
      <c r="BM405" s="742"/>
      <c r="BN405" s="629"/>
      <c r="BO405" s="628"/>
      <c r="BP405" s="742"/>
      <c r="BQ405" s="742"/>
      <c r="BR405" s="628"/>
      <c r="BS405" s="630"/>
    </row>
    <row r="406" spans="1:71" ht="15.75" thickBot="1" x14ac:dyDescent="0.3">
      <c r="AO406" s="676"/>
      <c r="AS406" s="676"/>
      <c r="AV406" s="676"/>
      <c r="AZ406" s="676"/>
      <c r="BD406" s="676"/>
      <c r="BJ406" s="676"/>
      <c r="BP406" s="676"/>
    </row>
    <row r="407" spans="1:71" ht="15.75" thickBot="1" x14ac:dyDescent="0.3">
      <c r="D407" s="565" t="s">
        <v>691</v>
      </c>
      <c r="E407" s="294" t="s">
        <v>692</v>
      </c>
    </row>
    <row r="408" spans="1:71" x14ac:dyDescent="0.25">
      <c r="D408" s="691" t="s">
        <v>693</v>
      </c>
      <c r="E408" s="289">
        <f>H394+H386+H367+H378</f>
        <v>13104168</v>
      </c>
      <c r="F408" s="676"/>
    </row>
    <row r="409" spans="1:71" x14ac:dyDescent="0.25">
      <c r="D409" s="291" t="s">
        <v>694</v>
      </c>
      <c r="E409" s="290">
        <f>E429+E442+E455+E468+E481+E494+E507+E520+E533+E546+E559+E572+E585+E598+E611+E624+E637</f>
        <v>527425035</v>
      </c>
      <c r="F409" s="676"/>
    </row>
    <row r="410" spans="1:71" x14ac:dyDescent="0.25">
      <c r="D410" s="291" t="s">
        <v>695</v>
      </c>
      <c r="E410" s="290">
        <f>E430+E443+E456+E469+E482+E495+E508+E521+E534+E547+E560+E573+E586+E599+E612+E625+E638</f>
        <v>97752433</v>
      </c>
      <c r="F410" s="676"/>
    </row>
    <row r="411" spans="1:71" x14ac:dyDescent="0.25">
      <c r="D411" s="291" t="s">
        <v>696</v>
      </c>
      <c r="E411" s="290">
        <f>AV403+AV360+AV330+AV312+AV296+AV282+AV274+AV265+AV228+AV218+AV202+AV192+AV89</f>
        <v>231649945</v>
      </c>
      <c r="F411" s="676"/>
    </row>
    <row r="412" spans="1:71" x14ac:dyDescent="0.25">
      <c r="D412" s="291" t="s">
        <v>697</v>
      </c>
      <c r="E412" s="290">
        <f>E432+E445+E458+E471+E484+E497+E510+E523+E536+E549+E562+E575+E588+E601+E614+E627+E640</f>
        <v>411276386</v>
      </c>
      <c r="F412" s="676"/>
    </row>
    <row r="413" spans="1:71" x14ac:dyDescent="0.25">
      <c r="D413" s="291" t="s">
        <v>698</v>
      </c>
      <c r="E413" s="290">
        <f>BD403+BD360+BD330+BD312+BD296+BD282+BD274+BD265+BD228+BD218+BD192+BD89</f>
        <v>126876905</v>
      </c>
      <c r="F413" s="676"/>
    </row>
    <row r="414" spans="1:71" x14ac:dyDescent="0.25">
      <c r="D414" s="291" t="s">
        <v>699</v>
      </c>
      <c r="E414" s="290">
        <f>BG403+BG360+BG330+BG312+BG296+BG282+BG274+BG265+BG228+BG218+BG202+BG192+BG89</f>
        <v>56013508</v>
      </c>
      <c r="F414" s="676"/>
    </row>
    <row r="415" spans="1:71" x14ac:dyDescent="0.25">
      <c r="D415" s="291" t="s">
        <v>700</v>
      </c>
      <c r="E415" s="290">
        <f>BJ403+BJ360+BJ330+BJ312+BJ296+BJ282+BJ274+BJ265+BJ228+BJ218+BJ202+BJ192+BJ89</f>
        <v>119361455</v>
      </c>
      <c r="F415" s="676"/>
    </row>
    <row r="416" spans="1:71" ht="15.75" thickBot="1" x14ac:dyDescent="0.3">
      <c r="D416" s="292" t="s">
        <v>701</v>
      </c>
      <c r="E416" s="293">
        <f>BP403+BP360+BP330+BP312+BP296+BP282+BP274+BP265+BP228+BP218+BP202+BP192+BP89</f>
        <v>168041180</v>
      </c>
      <c r="F416" s="676"/>
    </row>
    <row r="417" spans="4:6" ht="15.75" thickBot="1" x14ac:dyDescent="0.3">
      <c r="D417" s="566" t="s">
        <v>702</v>
      </c>
      <c r="E417" s="692">
        <f>SUM(E408:E416)</f>
        <v>1751501015</v>
      </c>
      <c r="F417" s="676"/>
    </row>
    <row r="418" spans="4:6" ht="15.75" thickBot="1" x14ac:dyDescent="0.3">
      <c r="F418" s="693"/>
    </row>
    <row r="419" spans="4:6" ht="15.75" thickBot="1" x14ac:dyDescent="0.3">
      <c r="D419" s="294" t="s">
        <v>703</v>
      </c>
      <c r="E419" s="295" t="s">
        <v>692</v>
      </c>
    </row>
    <row r="420" spans="4:6" x14ac:dyDescent="0.25">
      <c r="D420" s="694" t="s">
        <v>23</v>
      </c>
      <c r="E420" s="695">
        <v>487661144</v>
      </c>
    </row>
    <row r="421" spans="4:6" x14ac:dyDescent="0.25">
      <c r="D421" s="696" t="s">
        <v>704</v>
      </c>
      <c r="E421" s="697">
        <v>113315007</v>
      </c>
    </row>
    <row r="422" spans="4:6" x14ac:dyDescent="0.25">
      <c r="D422" s="698" t="s">
        <v>25</v>
      </c>
      <c r="E422" s="697">
        <v>1137420696</v>
      </c>
    </row>
    <row r="423" spans="4:6" ht="15.75" thickBot="1" x14ac:dyDescent="0.3">
      <c r="D423" s="699" t="s">
        <v>705</v>
      </c>
      <c r="E423" s="410">
        <v>13698030</v>
      </c>
    </row>
    <row r="424" spans="4:6" ht="15.75" thickBot="1" x14ac:dyDescent="0.3">
      <c r="D424" s="296" t="s">
        <v>22</v>
      </c>
      <c r="E424" s="700">
        <f>SUM(E420:E423)</f>
        <v>1752094877</v>
      </c>
      <c r="F424" s="676"/>
    </row>
    <row r="425" spans="4:6" ht="15.75" thickBot="1" x14ac:dyDescent="0.3"/>
    <row r="426" spans="4:6" ht="15.75" thickBot="1" x14ac:dyDescent="0.3">
      <c r="D426" s="917" t="s">
        <v>0</v>
      </c>
      <c r="E426" s="918"/>
    </row>
    <row r="427" spans="4:6" ht="15.75" thickBot="1" x14ac:dyDescent="0.3">
      <c r="D427" s="565" t="s">
        <v>691</v>
      </c>
      <c r="E427" s="294" t="s">
        <v>692</v>
      </c>
    </row>
    <row r="428" spans="4:6" x14ac:dyDescent="0.25">
      <c r="D428" s="691" t="s">
        <v>693</v>
      </c>
      <c r="E428" s="289"/>
    </row>
    <row r="429" spans="4:6" x14ac:dyDescent="0.25">
      <c r="D429" s="291" t="s">
        <v>694</v>
      </c>
      <c r="E429" s="290">
        <f>SUM(AR4:AR88)</f>
        <v>49401636</v>
      </c>
      <c r="F429" t="s">
        <v>682</v>
      </c>
    </row>
    <row r="430" spans="4:6" x14ac:dyDescent="0.25">
      <c r="D430" s="291" t="s">
        <v>695</v>
      </c>
      <c r="E430" s="290">
        <f>SUM(AU4:AU88)</f>
        <v>19640747</v>
      </c>
    </row>
    <row r="431" spans="4:6" x14ac:dyDescent="0.25">
      <c r="D431" s="291" t="s">
        <v>696</v>
      </c>
      <c r="E431" s="290">
        <f>SUM(AY4:AY88)</f>
        <v>47699355</v>
      </c>
    </row>
    <row r="432" spans="4:6" x14ac:dyDescent="0.25">
      <c r="D432" s="291" t="s">
        <v>697</v>
      </c>
      <c r="E432" s="290">
        <f>SUM(BC4:BC88)</f>
        <v>105883243</v>
      </c>
    </row>
    <row r="433" spans="4:5" x14ac:dyDescent="0.25">
      <c r="D433" s="291" t="s">
        <v>698</v>
      </c>
      <c r="E433" s="290">
        <f>SUM(BF4:BF88)</f>
        <v>31748378</v>
      </c>
    </row>
    <row r="434" spans="4:5" x14ac:dyDescent="0.25">
      <c r="D434" s="291" t="s">
        <v>699</v>
      </c>
      <c r="E434" s="290">
        <f>SUM(BI4:BI88)</f>
        <v>20872593</v>
      </c>
    </row>
    <row r="435" spans="4:5" x14ac:dyDescent="0.25">
      <c r="D435" s="291" t="s">
        <v>700</v>
      </c>
      <c r="E435" s="290">
        <f>SUM(BO4:BO88)</f>
        <v>13552843</v>
      </c>
    </row>
    <row r="436" spans="4:5" ht="15.75" thickBot="1" x14ac:dyDescent="0.3">
      <c r="D436" s="292" t="s">
        <v>701</v>
      </c>
      <c r="E436" s="293">
        <f>SUM(BR4:BR88)</f>
        <v>37689494</v>
      </c>
    </row>
    <row r="437" spans="4:5" ht="15.75" thickBot="1" x14ac:dyDescent="0.3">
      <c r="D437" s="566" t="s">
        <v>702</v>
      </c>
      <c r="E437" s="692">
        <f>SUM(E428:E436)</f>
        <v>326488289</v>
      </c>
    </row>
    <row r="438" spans="4:5" ht="15.75" thickBot="1" x14ac:dyDescent="0.3"/>
    <row r="439" spans="4:5" ht="15.75" thickBot="1" x14ac:dyDescent="0.3">
      <c r="D439" s="917" t="s">
        <v>219</v>
      </c>
      <c r="E439" s="918"/>
    </row>
    <row r="440" spans="4:5" ht="15.75" thickBot="1" x14ac:dyDescent="0.3">
      <c r="D440" s="565" t="s">
        <v>691</v>
      </c>
      <c r="E440" s="294" t="s">
        <v>692</v>
      </c>
    </row>
    <row r="441" spans="4:5" x14ac:dyDescent="0.25">
      <c r="D441" s="691" t="s">
        <v>693</v>
      </c>
      <c r="E441" s="289"/>
    </row>
    <row r="442" spans="4:5" x14ac:dyDescent="0.25">
      <c r="D442" s="291" t="s">
        <v>694</v>
      </c>
      <c r="E442" s="290">
        <f>SUM(AR95:AR191)</f>
        <v>184209004</v>
      </c>
    </row>
    <row r="443" spans="4:5" x14ac:dyDescent="0.25">
      <c r="D443" s="291" t="s">
        <v>695</v>
      </c>
      <c r="E443" s="290">
        <f>SUM(AU95:AU191)</f>
        <v>45843363</v>
      </c>
    </row>
    <row r="444" spans="4:5" x14ac:dyDescent="0.25">
      <c r="D444" s="291" t="s">
        <v>696</v>
      </c>
      <c r="E444" s="290">
        <f>SUM(AY95:AY191)</f>
        <v>79278361</v>
      </c>
    </row>
    <row r="445" spans="4:5" x14ac:dyDescent="0.25">
      <c r="D445" s="291" t="s">
        <v>697</v>
      </c>
      <c r="E445" s="290">
        <f>SUM(BC95:BC191)</f>
        <v>187796966</v>
      </c>
    </row>
    <row r="446" spans="4:5" x14ac:dyDescent="0.25">
      <c r="D446" s="291" t="s">
        <v>698</v>
      </c>
      <c r="E446" s="290">
        <f>SUM(BF95:BF191)</f>
        <v>47782393</v>
      </c>
    </row>
    <row r="447" spans="4:5" x14ac:dyDescent="0.25">
      <c r="D447" s="291" t="s">
        <v>699</v>
      </c>
      <c r="E447" s="290">
        <f>SUM(BI95:BI191)</f>
        <v>23704584</v>
      </c>
    </row>
    <row r="448" spans="4:5" x14ac:dyDescent="0.25">
      <c r="D448" s="291" t="s">
        <v>700</v>
      </c>
      <c r="E448" s="290">
        <f>SUM(BO95:BO191)</f>
        <v>51755724</v>
      </c>
    </row>
    <row r="449" spans="4:5" ht="15.75" thickBot="1" x14ac:dyDescent="0.3">
      <c r="D449" s="292" t="s">
        <v>701</v>
      </c>
      <c r="E449" s="293">
        <f>SUM(BR95:BR191)</f>
        <v>78595083</v>
      </c>
    </row>
    <row r="450" spans="4:5" ht="15.75" thickBot="1" x14ac:dyDescent="0.3">
      <c r="D450" s="566" t="s">
        <v>702</v>
      </c>
      <c r="E450" s="692">
        <f>SUM(E441:E449)</f>
        <v>698965478</v>
      </c>
    </row>
    <row r="451" spans="4:5" ht="15.75" thickBot="1" x14ac:dyDescent="0.3"/>
    <row r="452" spans="4:5" ht="15.75" thickBot="1" x14ac:dyDescent="0.3">
      <c r="D452" s="917" t="s">
        <v>408</v>
      </c>
      <c r="E452" s="918"/>
    </row>
    <row r="453" spans="4:5" ht="15.75" thickBot="1" x14ac:dyDescent="0.3">
      <c r="D453" s="565" t="s">
        <v>691</v>
      </c>
      <c r="E453" s="294" t="s">
        <v>692</v>
      </c>
    </row>
    <row r="454" spans="4:5" x14ac:dyDescent="0.25">
      <c r="D454" s="691" t="s">
        <v>693</v>
      </c>
      <c r="E454" s="289"/>
    </row>
    <row r="455" spans="4:5" x14ac:dyDescent="0.25">
      <c r="D455" s="291" t="s">
        <v>694</v>
      </c>
      <c r="E455" s="290">
        <f>SUM(AR198:AR201)</f>
        <v>3509745</v>
      </c>
    </row>
    <row r="456" spans="4:5" x14ac:dyDescent="0.25">
      <c r="D456" s="291" t="s">
        <v>695</v>
      </c>
      <c r="E456" s="290">
        <f>SUM(AU198:AU201)</f>
        <v>0</v>
      </c>
    </row>
    <row r="457" spans="4:5" x14ac:dyDescent="0.25">
      <c r="D457" s="291" t="s">
        <v>696</v>
      </c>
      <c r="E457" s="290">
        <f>SUM(AY198:AY201)</f>
        <v>987570</v>
      </c>
    </row>
    <row r="458" spans="4:5" x14ac:dyDescent="0.25">
      <c r="D458" s="291" t="s">
        <v>697</v>
      </c>
      <c r="E458" s="290">
        <f>SUM(BC198:BC201)</f>
        <v>5076552</v>
      </c>
    </row>
    <row r="459" spans="4:5" x14ac:dyDescent="0.25">
      <c r="D459" s="291" t="s">
        <v>698</v>
      </c>
      <c r="E459" s="290">
        <f>SUM(BF198:BF201)</f>
        <v>0</v>
      </c>
    </row>
    <row r="460" spans="4:5" x14ac:dyDescent="0.25">
      <c r="D460" s="291" t="s">
        <v>699</v>
      </c>
      <c r="E460" s="290">
        <f>SUM(BI198:BI201)</f>
        <v>0</v>
      </c>
    </row>
    <row r="461" spans="4:5" x14ac:dyDescent="0.25">
      <c r="D461" s="291" t="s">
        <v>700</v>
      </c>
      <c r="E461" s="290">
        <f>SUM(BO198:BO201)</f>
        <v>2842805</v>
      </c>
    </row>
    <row r="462" spans="4:5" ht="15.75" thickBot="1" x14ac:dyDescent="0.3">
      <c r="D462" s="292" t="s">
        <v>701</v>
      </c>
      <c r="E462" s="293">
        <f>SUM(BR198:BR201)</f>
        <v>0</v>
      </c>
    </row>
    <row r="463" spans="4:5" ht="15.75" thickBot="1" x14ac:dyDescent="0.3">
      <c r="D463" s="566" t="s">
        <v>702</v>
      </c>
      <c r="E463" s="692">
        <f>SUM(E454:E462)</f>
        <v>12416672</v>
      </c>
    </row>
    <row r="464" spans="4:5" ht="15.75" thickBot="1" x14ac:dyDescent="0.3"/>
    <row r="465" spans="4:5" ht="15.75" thickBot="1" x14ac:dyDescent="0.3">
      <c r="D465" s="917" t="s">
        <v>416</v>
      </c>
      <c r="E465" s="918"/>
    </row>
    <row r="466" spans="4:5" ht="15.75" thickBot="1" x14ac:dyDescent="0.3">
      <c r="D466" s="565" t="s">
        <v>691</v>
      </c>
      <c r="E466" s="294" t="s">
        <v>692</v>
      </c>
    </row>
    <row r="467" spans="4:5" x14ac:dyDescent="0.25">
      <c r="D467" s="691" t="s">
        <v>693</v>
      </c>
      <c r="E467" s="289"/>
    </row>
    <row r="468" spans="4:5" x14ac:dyDescent="0.25">
      <c r="D468" s="291" t="s">
        <v>694</v>
      </c>
      <c r="E468" s="290">
        <f>SUM(AR208:AR217)</f>
        <v>7358622</v>
      </c>
    </row>
    <row r="469" spans="4:5" x14ac:dyDescent="0.25">
      <c r="D469" s="291" t="s">
        <v>695</v>
      </c>
      <c r="E469" s="290">
        <f>SUM(AU208:AU217)</f>
        <v>621544</v>
      </c>
    </row>
    <row r="470" spans="4:5" x14ac:dyDescent="0.25">
      <c r="D470" s="291" t="s">
        <v>696</v>
      </c>
      <c r="E470" s="290">
        <f>SUM(AY208:AY217)</f>
        <v>9459665</v>
      </c>
    </row>
    <row r="471" spans="4:5" x14ac:dyDescent="0.25">
      <c r="D471" s="291" t="s">
        <v>697</v>
      </c>
      <c r="E471" s="290">
        <f>SUM(BC208:BC217)</f>
        <v>18147186</v>
      </c>
    </row>
    <row r="472" spans="4:5" x14ac:dyDescent="0.25">
      <c r="D472" s="291" t="s">
        <v>698</v>
      </c>
      <c r="E472" s="290">
        <f>SUM(BF208:BF217)</f>
        <v>20346460</v>
      </c>
    </row>
    <row r="473" spans="4:5" x14ac:dyDescent="0.25">
      <c r="D473" s="291" t="s">
        <v>699</v>
      </c>
      <c r="E473" s="290">
        <f>SUM(BI208:BI217)</f>
        <v>2381150</v>
      </c>
    </row>
    <row r="474" spans="4:5" x14ac:dyDescent="0.25">
      <c r="D474" s="291" t="s">
        <v>700</v>
      </c>
      <c r="E474" s="290">
        <f>SUM(BO208:BO217)</f>
        <v>1934610</v>
      </c>
    </row>
    <row r="475" spans="4:5" ht="15.75" thickBot="1" x14ac:dyDescent="0.3">
      <c r="D475" s="292" t="s">
        <v>701</v>
      </c>
      <c r="E475" s="293">
        <f>SUM(BR208:BR217)</f>
        <v>3014816</v>
      </c>
    </row>
    <row r="476" spans="4:5" ht="15.75" thickBot="1" x14ac:dyDescent="0.3">
      <c r="D476" s="566" t="s">
        <v>702</v>
      </c>
      <c r="E476" s="692">
        <f>SUM(E467:E475)</f>
        <v>63264053</v>
      </c>
    </row>
    <row r="477" spans="4:5" ht="15.75" thickBot="1" x14ac:dyDescent="0.3"/>
    <row r="478" spans="4:5" ht="15.75" thickBot="1" x14ac:dyDescent="0.3">
      <c r="D478" s="917" t="s">
        <v>437</v>
      </c>
      <c r="E478" s="918"/>
    </row>
    <row r="479" spans="4:5" ht="15.75" thickBot="1" x14ac:dyDescent="0.3">
      <c r="D479" s="565" t="s">
        <v>691</v>
      </c>
      <c r="E479" s="294" t="s">
        <v>692</v>
      </c>
    </row>
    <row r="480" spans="4:5" x14ac:dyDescent="0.25">
      <c r="D480" s="691" t="s">
        <v>693</v>
      </c>
      <c r="E480" s="289"/>
    </row>
    <row r="481" spans="4:5" x14ac:dyDescent="0.25">
      <c r="D481" s="291" t="s">
        <v>694</v>
      </c>
      <c r="E481" s="290">
        <f>SUM(AR224:AR227)</f>
        <v>2145380</v>
      </c>
    </row>
    <row r="482" spans="4:5" x14ac:dyDescent="0.25">
      <c r="D482" s="291" t="s">
        <v>695</v>
      </c>
      <c r="E482" s="290">
        <f>SUM(AU224:AU227)</f>
        <v>2734430</v>
      </c>
    </row>
    <row r="483" spans="4:5" x14ac:dyDescent="0.25">
      <c r="D483" s="291" t="s">
        <v>696</v>
      </c>
      <c r="E483" s="290">
        <f>SUM(AY224:AY227)</f>
        <v>1877630</v>
      </c>
    </row>
    <row r="484" spans="4:5" x14ac:dyDescent="0.25">
      <c r="D484" s="291" t="s">
        <v>697</v>
      </c>
      <c r="E484" s="290">
        <f>SUM(BC224:BC227)</f>
        <v>1959645</v>
      </c>
    </row>
    <row r="485" spans="4:5" x14ac:dyDescent="0.25">
      <c r="D485" s="291" t="s">
        <v>698</v>
      </c>
      <c r="E485" s="290">
        <f>SUM(BF224:BF227)</f>
        <v>1260115</v>
      </c>
    </row>
    <row r="486" spans="4:5" x14ac:dyDescent="0.25">
      <c r="D486" s="291" t="s">
        <v>699</v>
      </c>
      <c r="E486" s="290">
        <f>SUM(BI224:BI227)</f>
        <v>1020830</v>
      </c>
    </row>
    <row r="487" spans="4:5" x14ac:dyDescent="0.25">
      <c r="D487" s="291" t="s">
        <v>700</v>
      </c>
      <c r="E487" s="290">
        <f>SUM(BO224:BO227)</f>
        <v>2520230</v>
      </c>
    </row>
    <row r="488" spans="4:5" ht="15.75" thickBot="1" x14ac:dyDescent="0.3">
      <c r="D488" s="292" t="s">
        <v>701</v>
      </c>
      <c r="E488" s="293">
        <f>SUM(BR224:BR227)</f>
        <v>2734430</v>
      </c>
    </row>
    <row r="489" spans="4:5" ht="15.75" thickBot="1" x14ac:dyDescent="0.3">
      <c r="D489" s="566" t="s">
        <v>702</v>
      </c>
      <c r="E489" s="692">
        <f>SUM(E480:E488)</f>
        <v>16252690</v>
      </c>
    </row>
    <row r="490" spans="4:5" ht="15.75" thickBot="1" x14ac:dyDescent="0.3"/>
    <row r="491" spans="4:5" ht="15.75" thickBot="1" x14ac:dyDescent="0.3">
      <c r="D491" s="917" t="s">
        <v>447</v>
      </c>
      <c r="E491" s="918"/>
    </row>
    <row r="492" spans="4:5" ht="15.75" thickBot="1" x14ac:dyDescent="0.3">
      <c r="D492" s="565" t="s">
        <v>691</v>
      </c>
      <c r="E492" s="294" t="s">
        <v>692</v>
      </c>
    </row>
    <row r="493" spans="4:5" x14ac:dyDescent="0.25">
      <c r="D493" s="691" t="s">
        <v>693</v>
      </c>
      <c r="E493" s="289"/>
    </row>
    <row r="494" spans="4:5" x14ac:dyDescent="0.25">
      <c r="D494" s="291" t="s">
        <v>694</v>
      </c>
      <c r="E494" s="290">
        <f>SUM(AR234:AR264)</f>
        <v>86809693</v>
      </c>
    </row>
    <row r="495" spans="4:5" x14ac:dyDescent="0.25">
      <c r="D495" s="291" t="s">
        <v>695</v>
      </c>
      <c r="E495" s="290">
        <f>SUM(AU234:AU264)</f>
        <v>11744060</v>
      </c>
    </row>
    <row r="496" spans="4:5" x14ac:dyDescent="0.25">
      <c r="D496" s="291" t="s">
        <v>696</v>
      </c>
      <c r="E496" s="290">
        <f>SUM(AY234:AY264)</f>
        <v>55406993</v>
      </c>
    </row>
    <row r="497" spans="4:5" x14ac:dyDescent="0.25">
      <c r="D497" s="291" t="s">
        <v>697</v>
      </c>
      <c r="E497" s="290">
        <f>SUM(BC234:BC264)</f>
        <v>71555325</v>
      </c>
    </row>
    <row r="498" spans="4:5" x14ac:dyDescent="0.25">
      <c r="D498" s="291" t="s">
        <v>698</v>
      </c>
      <c r="E498" s="290">
        <f>SUM(BF234:BF264)</f>
        <v>14887766</v>
      </c>
    </row>
    <row r="499" spans="4:5" x14ac:dyDescent="0.25">
      <c r="D499" s="291" t="s">
        <v>699</v>
      </c>
      <c r="E499" s="290">
        <f>SUM(BI234:BI264)</f>
        <v>2373005</v>
      </c>
    </row>
    <row r="500" spans="4:5" x14ac:dyDescent="0.25">
      <c r="D500" s="291" t="s">
        <v>700</v>
      </c>
      <c r="E500" s="290">
        <f>SUM(BO234:BO264)</f>
        <v>36504275</v>
      </c>
    </row>
    <row r="501" spans="4:5" ht="15.75" thickBot="1" x14ac:dyDescent="0.3">
      <c r="D501" s="292" t="s">
        <v>701</v>
      </c>
      <c r="E501" s="293">
        <f>SUM(BR234:BR264)</f>
        <v>26591172</v>
      </c>
    </row>
    <row r="502" spans="4:5" ht="15.75" thickBot="1" x14ac:dyDescent="0.3">
      <c r="D502" s="566" t="s">
        <v>702</v>
      </c>
      <c r="E502" s="692">
        <f>SUM(E493:E501)</f>
        <v>305872289</v>
      </c>
    </row>
    <row r="503" spans="4:5" ht="15.75" thickBot="1" x14ac:dyDescent="0.3"/>
    <row r="504" spans="4:5" ht="15.75" thickBot="1" x14ac:dyDescent="0.3">
      <c r="D504" s="917" t="s">
        <v>512</v>
      </c>
      <c r="E504" s="918"/>
    </row>
    <row r="505" spans="4:5" ht="15.75" thickBot="1" x14ac:dyDescent="0.3">
      <c r="D505" s="565" t="s">
        <v>691</v>
      </c>
      <c r="E505" s="294" t="s">
        <v>692</v>
      </c>
    </row>
    <row r="506" spans="4:5" x14ac:dyDescent="0.25">
      <c r="D506" s="691" t="s">
        <v>693</v>
      </c>
      <c r="E506" s="289"/>
    </row>
    <row r="507" spans="4:5" x14ac:dyDescent="0.25">
      <c r="D507" s="291" t="s">
        <v>694</v>
      </c>
      <c r="E507" s="290">
        <f>SUM(AR271:AR273)</f>
        <v>17555462</v>
      </c>
    </row>
    <row r="508" spans="4:5" x14ac:dyDescent="0.25">
      <c r="D508" s="291" t="s">
        <v>695</v>
      </c>
      <c r="E508" s="290">
        <f>SUM(AU271:AU273)</f>
        <v>0</v>
      </c>
    </row>
    <row r="509" spans="4:5" x14ac:dyDescent="0.25">
      <c r="D509" s="291" t="s">
        <v>696</v>
      </c>
      <c r="E509" s="290">
        <f>SUM(AY271:AY273)</f>
        <v>9432526</v>
      </c>
    </row>
    <row r="510" spans="4:5" x14ac:dyDescent="0.25">
      <c r="D510" s="291" t="s">
        <v>697</v>
      </c>
      <c r="E510" s="290">
        <f>SUM(BC271:BC273)</f>
        <v>6598514</v>
      </c>
    </row>
    <row r="511" spans="4:5" x14ac:dyDescent="0.25">
      <c r="D511" s="291" t="s">
        <v>698</v>
      </c>
      <c r="E511" s="290">
        <f>SUM(BF271:BF273)</f>
        <v>0</v>
      </c>
    </row>
    <row r="512" spans="4:5" x14ac:dyDescent="0.25">
      <c r="D512" s="291" t="s">
        <v>699</v>
      </c>
      <c r="E512" s="290">
        <f>SUM(BI271:BI273)</f>
        <v>0</v>
      </c>
    </row>
    <row r="513" spans="4:5" x14ac:dyDescent="0.25">
      <c r="D513" s="291" t="s">
        <v>700</v>
      </c>
      <c r="E513" s="290">
        <f>SUM(BO271:BO273)</f>
        <v>3299257</v>
      </c>
    </row>
    <row r="514" spans="4:5" ht="15.75" thickBot="1" x14ac:dyDescent="0.3">
      <c r="D514" s="292" t="s">
        <v>701</v>
      </c>
      <c r="E514" s="293">
        <f>SUM(BR271:BR273)</f>
        <v>2537046</v>
      </c>
    </row>
    <row r="515" spans="4:5" ht="15.75" thickBot="1" x14ac:dyDescent="0.3">
      <c r="D515" s="566" t="s">
        <v>702</v>
      </c>
      <c r="E515" s="692">
        <f>SUM(E506:E514)</f>
        <v>39422805</v>
      </c>
    </row>
    <row r="516" spans="4:5" ht="15.75" thickBot="1" x14ac:dyDescent="0.3"/>
    <row r="517" spans="4:5" ht="15.75" thickBot="1" x14ac:dyDescent="0.3">
      <c r="D517" s="917" t="s">
        <v>518</v>
      </c>
      <c r="E517" s="918"/>
    </row>
    <row r="518" spans="4:5" ht="15.75" thickBot="1" x14ac:dyDescent="0.3">
      <c r="D518" s="565" t="s">
        <v>691</v>
      </c>
      <c r="E518" s="294" t="s">
        <v>692</v>
      </c>
    </row>
    <row r="519" spans="4:5" x14ac:dyDescent="0.25">
      <c r="D519" s="691" t="s">
        <v>693</v>
      </c>
      <c r="E519" s="289"/>
    </row>
    <row r="520" spans="4:5" x14ac:dyDescent="0.25">
      <c r="D520" s="291" t="s">
        <v>694</v>
      </c>
      <c r="E520" s="290">
        <f>SUM(AR280:AR281)</f>
        <v>15286150</v>
      </c>
    </row>
    <row r="521" spans="4:5" x14ac:dyDescent="0.25">
      <c r="D521" s="291" t="s">
        <v>695</v>
      </c>
      <c r="E521" s="290">
        <f>SUM(AU280:AU281)</f>
        <v>7643075</v>
      </c>
    </row>
    <row r="522" spans="4:5" x14ac:dyDescent="0.25">
      <c r="D522" s="291" t="s">
        <v>696</v>
      </c>
      <c r="E522" s="290">
        <f>SUM(AY280:AY281)</f>
        <v>0</v>
      </c>
    </row>
    <row r="523" spans="4:5" x14ac:dyDescent="0.25">
      <c r="D523" s="291" t="s">
        <v>697</v>
      </c>
      <c r="E523" s="290">
        <f>SUM(BC280:BC281)</f>
        <v>0</v>
      </c>
    </row>
    <row r="524" spans="4:5" x14ac:dyDescent="0.25">
      <c r="D524" s="291" t="s">
        <v>698</v>
      </c>
      <c r="E524" s="290">
        <f>SUM(BF280:BF281)</f>
        <v>7643075</v>
      </c>
    </row>
    <row r="525" spans="4:5" x14ac:dyDescent="0.25">
      <c r="D525" s="291" t="s">
        <v>699</v>
      </c>
      <c r="E525" s="290">
        <f>SUM(BI280:BI281)</f>
        <v>0</v>
      </c>
    </row>
    <row r="526" spans="4:5" x14ac:dyDescent="0.25">
      <c r="D526" s="291" t="s">
        <v>700</v>
      </c>
      <c r="E526" s="290">
        <f>SUM(BO280:BO281)</f>
        <v>3225421</v>
      </c>
    </row>
    <row r="527" spans="4:5" ht="15.75" thickBot="1" x14ac:dyDescent="0.3">
      <c r="D527" s="292" t="s">
        <v>701</v>
      </c>
      <c r="E527" s="293">
        <f>SUM(BR280:BR281)</f>
        <v>0</v>
      </c>
    </row>
    <row r="528" spans="4:5" ht="15.75" thickBot="1" x14ac:dyDescent="0.3">
      <c r="D528" s="566" t="s">
        <v>702</v>
      </c>
      <c r="E528" s="692">
        <f>SUM(E519:E527)</f>
        <v>33797721</v>
      </c>
    </row>
    <row r="529" spans="4:5" ht="15.75" thickBot="1" x14ac:dyDescent="0.3"/>
    <row r="530" spans="4:5" ht="15.75" thickBot="1" x14ac:dyDescent="0.3">
      <c r="D530" s="917" t="s">
        <v>523</v>
      </c>
      <c r="E530" s="918"/>
    </row>
    <row r="531" spans="4:5" ht="15.75" thickBot="1" x14ac:dyDescent="0.3">
      <c r="D531" s="565" t="s">
        <v>691</v>
      </c>
      <c r="E531" s="294" t="s">
        <v>692</v>
      </c>
    </row>
    <row r="532" spans="4:5" x14ac:dyDescent="0.25">
      <c r="D532" s="691" t="s">
        <v>693</v>
      </c>
      <c r="E532" s="289"/>
    </row>
    <row r="533" spans="4:5" x14ac:dyDescent="0.25">
      <c r="D533" s="291" t="s">
        <v>694</v>
      </c>
      <c r="E533" s="290">
        <f>SUM(AR288:AR295)</f>
        <v>13944564</v>
      </c>
    </row>
    <row r="534" spans="4:5" x14ac:dyDescent="0.25">
      <c r="D534" s="291" t="s">
        <v>695</v>
      </c>
      <c r="E534" s="290">
        <f>SUM(AU288:AU295)</f>
        <v>1861553</v>
      </c>
    </row>
    <row r="535" spans="4:5" x14ac:dyDescent="0.25">
      <c r="D535" s="291" t="s">
        <v>696</v>
      </c>
      <c r="E535" s="290">
        <f>SUM(AY288:AY295)</f>
        <v>9582293</v>
      </c>
    </row>
    <row r="536" spans="4:5" x14ac:dyDescent="0.25">
      <c r="D536" s="291" t="s">
        <v>697</v>
      </c>
      <c r="E536" s="290">
        <f>SUM(BC288:BC295)</f>
        <v>13523645</v>
      </c>
    </row>
    <row r="537" spans="4:5" x14ac:dyDescent="0.25">
      <c r="D537" s="291" t="s">
        <v>698</v>
      </c>
      <c r="E537" s="290">
        <f>SUM(BF288:BF295)</f>
        <v>1839307</v>
      </c>
    </row>
    <row r="538" spans="4:5" x14ac:dyDescent="0.25">
      <c r="D538" s="291" t="s">
        <v>699</v>
      </c>
      <c r="E538" s="290">
        <f>SUM(BI288:BI295)</f>
        <v>4900859</v>
      </c>
    </row>
    <row r="539" spans="4:5" x14ac:dyDescent="0.25">
      <c r="D539" s="291" t="s">
        <v>700</v>
      </c>
      <c r="E539" s="290">
        <f>SUM(BO288:BO295)</f>
        <v>3726290</v>
      </c>
    </row>
    <row r="540" spans="4:5" ht="15.75" thickBot="1" x14ac:dyDescent="0.3">
      <c r="D540" s="292" t="s">
        <v>701</v>
      </c>
      <c r="E540" s="293">
        <f>SUM(BR288:BR295)</f>
        <v>7751337</v>
      </c>
    </row>
    <row r="541" spans="4:5" ht="15.75" thickBot="1" x14ac:dyDescent="0.3">
      <c r="D541" s="566" t="s">
        <v>702</v>
      </c>
      <c r="E541" s="692">
        <f>SUM(E532:E540)</f>
        <v>57129848</v>
      </c>
    </row>
    <row r="542" spans="4:5" ht="15.75" thickBot="1" x14ac:dyDescent="0.3"/>
    <row r="543" spans="4:5" ht="15.75" thickBot="1" x14ac:dyDescent="0.3">
      <c r="D543" s="917" t="s">
        <v>540</v>
      </c>
      <c r="E543" s="918"/>
    </row>
    <row r="544" spans="4:5" ht="15.75" thickBot="1" x14ac:dyDescent="0.3">
      <c r="D544" s="565" t="s">
        <v>691</v>
      </c>
      <c r="E544" s="294" t="s">
        <v>692</v>
      </c>
    </row>
    <row r="545" spans="4:5" x14ac:dyDescent="0.25">
      <c r="D545" s="691" t="s">
        <v>693</v>
      </c>
      <c r="E545" s="289"/>
    </row>
    <row r="546" spans="4:5" x14ac:dyDescent="0.25">
      <c r="D546" s="291" t="s">
        <v>694</v>
      </c>
      <c r="E546" s="290">
        <f>SUM(AR302:AR311)</f>
        <v>106758100</v>
      </c>
    </row>
    <row r="547" spans="4:5" x14ac:dyDescent="0.25">
      <c r="D547" s="291" t="s">
        <v>695</v>
      </c>
      <c r="E547" s="290">
        <f>SUM(AU302:AU311)</f>
        <v>0</v>
      </c>
    </row>
    <row r="548" spans="4:5" x14ac:dyDescent="0.25">
      <c r="D548" s="291" t="s">
        <v>696</v>
      </c>
      <c r="E548" s="290">
        <f>SUM(AY302:AY311)</f>
        <v>0</v>
      </c>
    </row>
    <row r="549" spans="4:5" x14ac:dyDescent="0.25">
      <c r="D549" s="291" t="s">
        <v>697</v>
      </c>
      <c r="E549" s="290">
        <f>SUM(BC302:BC311)</f>
        <v>0</v>
      </c>
    </row>
    <row r="550" spans="4:5" x14ac:dyDescent="0.25">
      <c r="D550" s="291" t="s">
        <v>698</v>
      </c>
      <c r="E550" s="290">
        <f>SUM(BF302:BF311)</f>
        <v>0</v>
      </c>
    </row>
    <row r="551" spans="4:5" x14ac:dyDescent="0.25">
      <c r="D551" s="291" t="s">
        <v>699</v>
      </c>
      <c r="E551" s="290">
        <f>SUM(BI302:BI311)</f>
        <v>0</v>
      </c>
    </row>
    <row r="552" spans="4:5" x14ac:dyDescent="0.25">
      <c r="D552" s="291" t="s">
        <v>700</v>
      </c>
      <c r="E552" s="290">
        <f>SUM(BO302:BO311)</f>
        <v>0</v>
      </c>
    </row>
    <row r="553" spans="4:5" ht="15.75" thickBot="1" x14ac:dyDescent="0.3">
      <c r="D553" s="292" t="s">
        <v>701</v>
      </c>
      <c r="E553" s="293">
        <f>SUM(BR302:BR311)</f>
        <v>0</v>
      </c>
    </row>
    <row r="554" spans="4:5" ht="15.75" thickBot="1" x14ac:dyDescent="0.3">
      <c r="D554" s="566" t="s">
        <v>702</v>
      </c>
      <c r="E554" s="692">
        <f>SUM(E545:E553)</f>
        <v>106758100</v>
      </c>
    </row>
    <row r="555" spans="4:5" ht="15.75" thickBot="1" x14ac:dyDescent="0.3"/>
    <row r="556" spans="4:5" ht="15.75" thickBot="1" x14ac:dyDescent="0.3">
      <c r="D556" s="917" t="s">
        <v>567</v>
      </c>
      <c r="E556" s="918"/>
    </row>
    <row r="557" spans="4:5" ht="15.75" thickBot="1" x14ac:dyDescent="0.3">
      <c r="D557" s="565" t="s">
        <v>691</v>
      </c>
      <c r="E557" s="294" t="s">
        <v>692</v>
      </c>
    </row>
    <row r="558" spans="4:5" x14ac:dyDescent="0.25">
      <c r="D558" s="691" t="s">
        <v>693</v>
      </c>
      <c r="E558" s="289"/>
    </row>
    <row r="559" spans="4:5" x14ac:dyDescent="0.25">
      <c r="D559" s="291" t="s">
        <v>694</v>
      </c>
      <c r="E559" s="290">
        <f>SUM(AR318:AR329)</f>
        <v>23356030</v>
      </c>
    </row>
    <row r="560" spans="4:5" x14ac:dyDescent="0.25">
      <c r="D560" s="291" t="s">
        <v>695</v>
      </c>
      <c r="E560" s="290">
        <f>SUM(AU318:AU329)</f>
        <v>0</v>
      </c>
    </row>
    <row r="561" spans="4:5" x14ac:dyDescent="0.25">
      <c r="D561" s="291" t="s">
        <v>696</v>
      </c>
      <c r="E561" s="290">
        <f>SUM(AY318:AY329)</f>
        <v>0</v>
      </c>
    </row>
    <row r="562" spans="4:5" x14ac:dyDescent="0.25">
      <c r="D562" s="291" t="s">
        <v>697</v>
      </c>
      <c r="E562" s="290">
        <f>SUM(BC318:BC329)</f>
        <v>0</v>
      </c>
    </row>
    <row r="563" spans="4:5" x14ac:dyDescent="0.25">
      <c r="D563" s="291" t="s">
        <v>698</v>
      </c>
      <c r="E563" s="290">
        <f>SUM(BF318:BF329)</f>
        <v>0</v>
      </c>
    </row>
    <row r="564" spans="4:5" x14ac:dyDescent="0.25">
      <c r="D564" s="291" t="s">
        <v>699</v>
      </c>
      <c r="E564" s="290">
        <f>SUM(BI318:BI329)</f>
        <v>0</v>
      </c>
    </row>
    <row r="565" spans="4:5" x14ac:dyDescent="0.25">
      <c r="D565" s="291" t="s">
        <v>700</v>
      </c>
      <c r="E565" s="290">
        <f>SUM(BO318:BO329)</f>
        <v>0</v>
      </c>
    </row>
    <row r="566" spans="4:5" ht="15.75" thickBot="1" x14ac:dyDescent="0.3">
      <c r="D566" s="292" t="s">
        <v>701</v>
      </c>
      <c r="E566" s="293">
        <f>SUM(BR318:BR329)</f>
        <v>0</v>
      </c>
    </row>
    <row r="567" spans="4:5" ht="15.75" thickBot="1" x14ac:dyDescent="0.3">
      <c r="D567" s="566" t="s">
        <v>702</v>
      </c>
      <c r="E567" s="692">
        <f>SUM(E558:E566)</f>
        <v>23356030</v>
      </c>
    </row>
    <row r="568" spans="4:5" ht="15.75" thickBot="1" x14ac:dyDescent="0.3"/>
    <row r="569" spans="4:5" ht="15.75" thickBot="1" x14ac:dyDescent="0.3">
      <c r="D569" s="917" t="s">
        <v>590</v>
      </c>
      <c r="E569" s="918"/>
    </row>
    <row r="570" spans="4:5" ht="15.75" thickBot="1" x14ac:dyDescent="0.3">
      <c r="D570" s="565" t="s">
        <v>691</v>
      </c>
      <c r="E570" s="294" t="s">
        <v>692</v>
      </c>
    </row>
    <row r="571" spans="4:5" x14ac:dyDescent="0.25">
      <c r="D571" s="691" t="s">
        <v>693</v>
      </c>
      <c r="E571" s="289"/>
    </row>
    <row r="572" spans="4:5" x14ac:dyDescent="0.25">
      <c r="D572" s="291" t="s">
        <v>694</v>
      </c>
      <c r="E572" s="290">
        <f>SUM(AR336:AR359)</f>
        <v>12552209</v>
      </c>
    </row>
    <row r="573" spans="4:5" x14ac:dyDescent="0.25">
      <c r="D573" s="291" t="s">
        <v>695</v>
      </c>
      <c r="E573" s="290">
        <f>SUM(AU336:AU359)</f>
        <v>7296006</v>
      </c>
    </row>
    <row r="574" spans="4:5" x14ac:dyDescent="0.25">
      <c r="D574" s="291" t="s">
        <v>696</v>
      </c>
      <c r="E574" s="290">
        <f>SUM(AY336:AY359)</f>
        <v>17925552</v>
      </c>
    </row>
    <row r="575" spans="4:5" x14ac:dyDescent="0.25">
      <c r="D575" s="291" t="s">
        <v>697</v>
      </c>
      <c r="E575" s="290">
        <f>SUM(BC336:BC359)</f>
        <v>0</v>
      </c>
    </row>
    <row r="576" spans="4:5" x14ac:dyDescent="0.25">
      <c r="D576" s="291" t="s">
        <v>698</v>
      </c>
      <c r="E576" s="290">
        <f>SUM(BF336:BF359)</f>
        <v>1369411</v>
      </c>
    </row>
    <row r="577" spans="4:5" x14ac:dyDescent="0.25">
      <c r="D577" s="291" t="s">
        <v>699</v>
      </c>
      <c r="E577" s="290">
        <f>SUM(BI336:BI359)</f>
        <v>760487</v>
      </c>
    </row>
    <row r="578" spans="4:5" x14ac:dyDescent="0.25">
      <c r="D578" s="291" t="s">
        <v>700</v>
      </c>
      <c r="E578" s="290">
        <f>SUM(BO336:BO359)</f>
        <v>0</v>
      </c>
    </row>
    <row r="579" spans="4:5" ht="15.75" thickBot="1" x14ac:dyDescent="0.3">
      <c r="D579" s="292" t="s">
        <v>701</v>
      </c>
      <c r="E579" s="293">
        <f>SUM(BR336:BR359)</f>
        <v>9127802</v>
      </c>
    </row>
    <row r="580" spans="4:5" ht="15.75" thickBot="1" x14ac:dyDescent="0.3">
      <c r="D580" s="566" t="s">
        <v>702</v>
      </c>
      <c r="E580" s="692">
        <f>SUM(E571:E579)</f>
        <v>49031467</v>
      </c>
    </row>
    <row r="581" spans="4:5" ht="15.75" thickBot="1" x14ac:dyDescent="0.3"/>
    <row r="582" spans="4:5" ht="15.75" thickBot="1" x14ac:dyDescent="0.3">
      <c r="D582" s="917" t="s">
        <v>638</v>
      </c>
      <c r="E582" s="918"/>
    </row>
    <row r="583" spans="4:5" ht="15.75" thickBot="1" x14ac:dyDescent="0.3">
      <c r="D583" s="565" t="s">
        <v>691</v>
      </c>
      <c r="E583" s="294" t="s">
        <v>692</v>
      </c>
    </row>
    <row r="584" spans="4:5" x14ac:dyDescent="0.25">
      <c r="D584" s="691" t="s">
        <v>693</v>
      </c>
      <c r="E584" s="289">
        <f>H367</f>
        <v>4206068</v>
      </c>
    </row>
    <row r="585" spans="4:5" x14ac:dyDescent="0.25">
      <c r="D585" s="291" t="s">
        <v>694</v>
      </c>
      <c r="E585" s="290"/>
    </row>
    <row r="586" spans="4:5" x14ac:dyDescent="0.25">
      <c r="D586" s="291" t="s">
        <v>695</v>
      </c>
      <c r="E586" s="290"/>
    </row>
    <row r="587" spans="4:5" x14ac:dyDescent="0.25">
      <c r="D587" s="291" t="s">
        <v>696</v>
      </c>
      <c r="E587" s="290"/>
    </row>
    <row r="588" spans="4:5" x14ac:dyDescent="0.25">
      <c r="D588" s="291" t="s">
        <v>697</v>
      </c>
      <c r="E588" s="290"/>
    </row>
    <row r="589" spans="4:5" x14ac:dyDescent="0.25">
      <c r="D589" s="291" t="s">
        <v>698</v>
      </c>
      <c r="E589" s="290"/>
    </row>
    <row r="590" spans="4:5" x14ac:dyDescent="0.25">
      <c r="D590" s="291" t="s">
        <v>699</v>
      </c>
      <c r="E590" s="290"/>
    </row>
    <row r="591" spans="4:5" x14ac:dyDescent="0.25">
      <c r="D591" s="291" t="s">
        <v>700</v>
      </c>
      <c r="E591" s="290"/>
    </row>
    <row r="592" spans="4:5" ht="15.75" thickBot="1" x14ac:dyDescent="0.3">
      <c r="D592" s="292" t="s">
        <v>701</v>
      </c>
      <c r="E592" s="293"/>
    </row>
    <row r="593" spans="4:5" ht="15.75" thickBot="1" x14ac:dyDescent="0.3">
      <c r="D593" s="566" t="s">
        <v>702</v>
      </c>
      <c r="E593" s="692">
        <f>SUM(E584:E592)</f>
        <v>4206068</v>
      </c>
    </row>
    <row r="594" spans="4:5" ht="15.75" thickBot="1" x14ac:dyDescent="0.3"/>
    <row r="595" spans="4:5" ht="15.75" thickBot="1" x14ac:dyDescent="0.3">
      <c r="D595" s="917" t="s">
        <v>649</v>
      </c>
      <c r="E595" s="918"/>
    </row>
    <row r="596" spans="4:5" ht="15.75" thickBot="1" x14ac:dyDescent="0.3">
      <c r="D596" s="565" t="s">
        <v>691</v>
      </c>
      <c r="E596" s="294" t="s">
        <v>692</v>
      </c>
    </row>
    <row r="597" spans="4:5" x14ac:dyDescent="0.25">
      <c r="D597" s="691" t="s">
        <v>693</v>
      </c>
      <c r="E597" s="289">
        <f>H378</f>
        <v>3317000</v>
      </c>
    </row>
    <row r="598" spans="4:5" x14ac:dyDescent="0.25">
      <c r="D598" s="291" t="s">
        <v>694</v>
      </c>
      <c r="E598" s="290"/>
    </row>
    <row r="599" spans="4:5" x14ac:dyDescent="0.25">
      <c r="D599" s="291" t="s">
        <v>695</v>
      </c>
      <c r="E599" s="290"/>
    </row>
    <row r="600" spans="4:5" x14ac:dyDescent="0.25">
      <c r="D600" s="291" t="s">
        <v>696</v>
      </c>
      <c r="E600" s="290"/>
    </row>
    <row r="601" spans="4:5" x14ac:dyDescent="0.25">
      <c r="D601" s="291" t="s">
        <v>697</v>
      </c>
      <c r="E601" s="290"/>
    </row>
    <row r="602" spans="4:5" x14ac:dyDescent="0.25">
      <c r="D602" s="291" t="s">
        <v>698</v>
      </c>
      <c r="E602" s="290"/>
    </row>
    <row r="603" spans="4:5" x14ac:dyDescent="0.25">
      <c r="D603" s="291" t="s">
        <v>699</v>
      </c>
      <c r="E603" s="290"/>
    </row>
    <row r="604" spans="4:5" x14ac:dyDescent="0.25">
      <c r="D604" s="291" t="s">
        <v>700</v>
      </c>
      <c r="E604" s="290"/>
    </row>
    <row r="605" spans="4:5" ht="15.75" thickBot="1" x14ac:dyDescent="0.3">
      <c r="D605" s="292" t="s">
        <v>701</v>
      </c>
      <c r="E605" s="293"/>
    </row>
    <row r="606" spans="4:5" ht="15.75" thickBot="1" x14ac:dyDescent="0.3">
      <c r="D606" s="566" t="s">
        <v>702</v>
      </c>
      <c r="E606" s="692">
        <f>SUM(E597:E605)</f>
        <v>3317000</v>
      </c>
    </row>
    <row r="607" spans="4:5" ht="15.75" thickBot="1" x14ac:dyDescent="0.3"/>
    <row r="608" spans="4:5" ht="15.75" thickBot="1" x14ac:dyDescent="0.3">
      <c r="D608" s="917" t="s">
        <v>651</v>
      </c>
      <c r="E608" s="918"/>
    </row>
    <row r="609" spans="4:5" ht="15.75" thickBot="1" x14ac:dyDescent="0.3">
      <c r="D609" s="565" t="s">
        <v>691</v>
      </c>
      <c r="E609" s="294" t="s">
        <v>692</v>
      </c>
    </row>
    <row r="610" spans="4:5" x14ac:dyDescent="0.25">
      <c r="D610" s="691" t="s">
        <v>693</v>
      </c>
      <c r="E610" s="289">
        <f>H386</f>
        <v>2725100</v>
      </c>
    </row>
    <row r="611" spans="4:5" x14ac:dyDescent="0.25">
      <c r="D611" s="291" t="s">
        <v>694</v>
      </c>
      <c r="E611" s="290"/>
    </row>
    <row r="612" spans="4:5" x14ac:dyDescent="0.25">
      <c r="D612" s="291" t="s">
        <v>695</v>
      </c>
      <c r="E612" s="290"/>
    </row>
    <row r="613" spans="4:5" x14ac:dyDescent="0.25">
      <c r="D613" s="291" t="s">
        <v>696</v>
      </c>
      <c r="E613" s="290"/>
    </row>
    <row r="614" spans="4:5" x14ac:dyDescent="0.25">
      <c r="D614" s="291" t="s">
        <v>697</v>
      </c>
      <c r="E614" s="290"/>
    </row>
    <row r="615" spans="4:5" x14ac:dyDescent="0.25">
      <c r="D615" s="291" t="s">
        <v>698</v>
      </c>
      <c r="E615" s="290"/>
    </row>
    <row r="616" spans="4:5" x14ac:dyDescent="0.25">
      <c r="D616" s="291" t="s">
        <v>699</v>
      </c>
      <c r="E616" s="290"/>
    </row>
    <row r="617" spans="4:5" x14ac:dyDescent="0.25">
      <c r="D617" s="291" t="s">
        <v>700</v>
      </c>
      <c r="E617" s="290"/>
    </row>
    <row r="618" spans="4:5" ht="15.75" thickBot="1" x14ac:dyDescent="0.3">
      <c r="D618" s="292" t="s">
        <v>701</v>
      </c>
      <c r="E618" s="293"/>
    </row>
    <row r="619" spans="4:5" ht="15.75" thickBot="1" x14ac:dyDescent="0.3">
      <c r="D619" s="566" t="s">
        <v>702</v>
      </c>
      <c r="E619" s="692">
        <f>SUM(E610:E618)</f>
        <v>2725100</v>
      </c>
    </row>
    <row r="620" spans="4:5" ht="15.75" thickBot="1" x14ac:dyDescent="0.3"/>
    <row r="621" spans="4:5" ht="15.75" thickBot="1" x14ac:dyDescent="0.3">
      <c r="D621" s="917" t="s">
        <v>654</v>
      </c>
      <c r="E621" s="918"/>
    </row>
    <row r="622" spans="4:5" ht="15.75" thickBot="1" x14ac:dyDescent="0.3">
      <c r="D622" s="565" t="s">
        <v>691</v>
      </c>
      <c r="E622" s="294" t="s">
        <v>692</v>
      </c>
    </row>
    <row r="623" spans="4:5" x14ac:dyDescent="0.25">
      <c r="D623" s="691" t="s">
        <v>693</v>
      </c>
      <c r="E623" s="289">
        <f>H394</f>
        <v>2856000</v>
      </c>
    </row>
    <row r="624" spans="4:5" x14ac:dyDescent="0.25">
      <c r="D624" s="291" t="s">
        <v>694</v>
      </c>
      <c r="E624" s="290"/>
    </row>
    <row r="625" spans="4:5" x14ac:dyDescent="0.25">
      <c r="D625" s="291" t="s">
        <v>695</v>
      </c>
      <c r="E625" s="290">
        <f>SUM(AU401:AU402)</f>
        <v>0</v>
      </c>
    </row>
    <row r="626" spans="4:5" x14ac:dyDescent="0.25">
      <c r="D626" s="291" t="s">
        <v>696</v>
      </c>
      <c r="E626" s="290">
        <f>SUM(AY401:AY402)</f>
        <v>0</v>
      </c>
    </row>
    <row r="627" spans="4:5" x14ac:dyDescent="0.25">
      <c r="D627" s="291" t="s">
        <v>697</v>
      </c>
      <c r="E627" s="290">
        <f>SUM(BC401:BC402)</f>
        <v>0</v>
      </c>
    </row>
    <row r="628" spans="4:5" x14ac:dyDescent="0.25">
      <c r="D628" s="291" t="s">
        <v>698</v>
      </c>
      <c r="E628" s="290">
        <f>SUM(BF401:BF402)</f>
        <v>0</v>
      </c>
    </row>
    <row r="629" spans="4:5" x14ac:dyDescent="0.25">
      <c r="D629" s="291" t="s">
        <v>699</v>
      </c>
      <c r="E629" s="290">
        <f>SUM(BI401:BI402)</f>
        <v>0</v>
      </c>
    </row>
    <row r="630" spans="4:5" x14ac:dyDescent="0.25">
      <c r="D630" s="291" t="s">
        <v>700</v>
      </c>
      <c r="E630" s="290">
        <f>SUM(BO401:BO402)</f>
        <v>0</v>
      </c>
    </row>
    <row r="631" spans="4:5" ht="15.75" thickBot="1" x14ac:dyDescent="0.3">
      <c r="D631" s="292" t="s">
        <v>701</v>
      </c>
      <c r="E631" s="293">
        <f>SUM(BR401:BR402)</f>
        <v>0</v>
      </c>
    </row>
    <row r="632" spans="4:5" ht="15.75" thickBot="1" x14ac:dyDescent="0.3">
      <c r="D632" s="566" t="s">
        <v>702</v>
      </c>
      <c r="E632" s="692">
        <f>SUM(E623:E631)</f>
        <v>2856000</v>
      </c>
    </row>
    <row r="633" spans="4:5" ht="15.75" thickBot="1" x14ac:dyDescent="0.3"/>
    <row r="634" spans="4:5" ht="15.75" thickBot="1" x14ac:dyDescent="0.3">
      <c r="D634" s="917" t="s">
        <v>707</v>
      </c>
      <c r="E634" s="918"/>
    </row>
    <row r="635" spans="4:5" ht="15.75" thickBot="1" x14ac:dyDescent="0.3">
      <c r="D635" s="565" t="s">
        <v>691</v>
      </c>
      <c r="E635" s="294" t="s">
        <v>692</v>
      </c>
    </row>
    <row r="636" spans="4:5" x14ac:dyDescent="0.25">
      <c r="D636" s="691" t="s">
        <v>693</v>
      </c>
      <c r="E636" s="289"/>
    </row>
    <row r="637" spans="4:5" x14ac:dyDescent="0.25">
      <c r="D637" s="291" t="s">
        <v>694</v>
      </c>
      <c r="E637" s="290">
        <f>AO404</f>
        <v>4538440</v>
      </c>
    </row>
    <row r="638" spans="4:5" x14ac:dyDescent="0.25">
      <c r="D638" s="291" t="s">
        <v>695</v>
      </c>
      <c r="E638" s="290">
        <f>AS404</f>
        <v>367655</v>
      </c>
    </row>
    <row r="639" spans="4:5" x14ac:dyDescent="0.25">
      <c r="D639" s="291" t="s">
        <v>696</v>
      </c>
      <c r="E639" s="290">
        <f>AV404</f>
        <v>0</v>
      </c>
    </row>
    <row r="640" spans="4:5" x14ac:dyDescent="0.25">
      <c r="D640" s="291" t="s">
        <v>697</v>
      </c>
      <c r="E640" s="290">
        <f>AZ404</f>
        <v>735310</v>
      </c>
    </row>
    <row r="641" spans="4:5" x14ac:dyDescent="0.25">
      <c r="D641" s="291" t="s">
        <v>698</v>
      </c>
      <c r="E641" s="290">
        <f>BD404</f>
        <v>0</v>
      </c>
    </row>
    <row r="642" spans="4:5" x14ac:dyDescent="0.25">
      <c r="D642" s="291" t="s">
        <v>699</v>
      </c>
      <c r="E642" s="290">
        <f>BG404</f>
        <v>0</v>
      </c>
    </row>
    <row r="643" spans="4:5" x14ac:dyDescent="0.25">
      <c r="D643" s="291" t="s">
        <v>700</v>
      </c>
      <c r="E643" s="290">
        <f>BJ404</f>
        <v>0</v>
      </c>
    </row>
    <row r="644" spans="4:5" ht="15.75" thickBot="1" x14ac:dyDescent="0.3">
      <c r="D644" s="292" t="s">
        <v>701</v>
      </c>
      <c r="E644" s="293">
        <f>SUM(BR416:BR417)</f>
        <v>0</v>
      </c>
    </row>
    <row r="645" spans="4:5" ht="15.75" thickBot="1" x14ac:dyDescent="0.3">
      <c r="D645" s="566" t="s">
        <v>702</v>
      </c>
      <c r="E645" s="692">
        <f>SUM(E636:E644)</f>
        <v>5641405</v>
      </c>
    </row>
    <row r="646" spans="4:5" ht="15.75" thickBot="1" x14ac:dyDescent="0.3"/>
    <row r="647" spans="4:5" ht="15.75" thickBot="1" x14ac:dyDescent="0.3">
      <c r="D647" s="917" t="s">
        <v>709</v>
      </c>
      <c r="E647" s="918"/>
    </row>
    <row r="648" spans="4:5" ht="15.75" thickBot="1" x14ac:dyDescent="0.3">
      <c r="D648" s="565" t="s">
        <v>689</v>
      </c>
      <c r="E648" s="294" t="s">
        <v>692</v>
      </c>
    </row>
    <row r="649" spans="4:5" x14ac:dyDescent="0.25">
      <c r="D649" s="702">
        <v>1</v>
      </c>
      <c r="E649" s="703">
        <f>E437</f>
        <v>326488289</v>
      </c>
    </row>
    <row r="650" spans="4:5" x14ac:dyDescent="0.25">
      <c r="D650" s="704">
        <v>2</v>
      </c>
      <c r="E650" s="705">
        <f>E450</f>
        <v>698965478</v>
      </c>
    </row>
    <row r="651" spans="4:5" x14ac:dyDescent="0.25">
      <c r="D651" s="704">
        <v>3</v>
      </c>
      <c r="E651" s="705">
        <f>E463</f>
        <v>12416672</v>
      </c>
    </row>
    <row r="652" spans="4:5" x14ac:dyDescent="0.25">
      <c r="D652" s="704">
        <v>4</v>
      </c>
      <c r="E652" s="705">
        <f>E476</f>
        <v>63264053</v>
      </c>
    </row>
    <row r="653" spans="4:5" x14ac:dyDescent="0.25">
      <c r="D653" s="704">
        <v>5</v>
      </c>
      <c r="E653" s="705">
        <f>E489</f>
        <v>16252690</v>
      </c>
    </row>
    <row r="654" spans="4:5" x14ac:dyDescent="0.25">
      <c r="D654" s="704">
        <v>6</v>
      </c>
      <c r="E654" s="705">
        <f>E502</f>
        <v>305872289</v>
      </c>
    </row>
    <row r="655" spans="4:5" x14ac:dyDescent="0.25">
      <c r="D655" s="704">
        <v>7</v>
      </c>
      <c r="E655" s="705">
        <f>E515</f>
        <v>39422805</v>
      </c>
    </row>
    <row r="656" spans="4:5" x14ac:dyDescent="0.25">
      <c r="D656" s="704">
        <v>8</v>
      </c>
      <c r="E656" s="705">
        <f>E528</f>
        <v>33797721</v>
      </c>
    </row>
    <row r="657" spans="4:5" x14ac:dyDescent="0.25">
      <c r="D657" s="704">
        <v>9</v>
      </c>
      <c r="E657" s="705">
        <f>E541</f>
        <v>57129848</v>
      </c>
    </row>
    <row r="658" spans="4:5" x14ac:dyDescent="0.25">
      <c r="D658" s="704">
        <v>10</v>
      </c>
      <c r="E658" s="705">
        <f>E554</f>
        <v>106758100</v>
      </c>
    </row>
    <row r="659" spans="4:5" x14ac:dyDescent="0.25">
      <c r="D659" s="704">
        <v>11</v>
      </c>
      <c r="E659" s="705">
        <f>E567</f>
        <v>23356030</v>
      </c>
    </row>
    <row r="660" spans="4:5" x14ac:dyDescent="0.25">
      <c r="D660" s="704">
        <v>12</v>
      </c>
      <c r="E660" s="705">
        <f>E580</f>
        <v>49031467</v>
      </c>
    </row>
    <row r="661" spans="4:5" x14ac:dyDescent="0.25">
      <c r="D661" s="704">
        <v>13</v>
      </c>
      <c r="E661" s="705">
        <f>E593</f>
        <v>4206068</v>
      </c>
    </row>
    <row r="662" spans="4:5" x14ac:dyDescent="0.25">
      <c r="D662" s="704">
        <v>14</v>
      </c>
      <c r="E662" s="705">
        <f>E606</f>
        <v>3317000</v>
      </c>
    </row>
    <row r="663" spans="4:5" x14ac:dyDescent="0.25">
      <c r="D663" s="704">
        <v>15</v>
      </c>
      <c r="E663" s="705">
        <f>E619</f>
        <v>2725100</v>
      </c>
    </row>
    <row r="664" spans="4:5" x14ac:dyDescent="0.25">
      <c r="D664" s="704">
        <v>16</v>
      </c>
      <c r="E664" s="705">
        <f>E632</f>
        <v>2856000</v>
      </c>
    </row>
    <row r="665" spans="4:5" ht="15.75" thickBot="1" x14ac:dyDescent="0.3">
      <c r="D665" s="706">
        <v>17</v>
      </c>
      <c r="E665" s="707">
        <f>E645</f>
        <v>5641405</v>
      </c>
    </row>
    <row r="666" spans="4:5" ht="15.75" thickBot="1" x14ac:dyDescent="0.3">
      <c r="D666" s="701" t="s">
        <v>22</v>
      </c>
      <c r="E666" s="708">
        <f>SUM(E649:E665)</f>
        <v>1751501015</v>
      </c>
    </row>
  </sheetData>
  <mergeCells count="685">
    <mergeCell ref="A401:A403"/>
    <mergeCell ref="AA1:AA3"/>
    <mergeCell ref="AB1:AF1"/>
    <mergeCell ref="AG1:AG3"/>
    <mergeCell ref="AH1:AJ2"/>
    <mergeCell ref="AK1:AK3"/>
    <mergeCell ref="A208:A217"/>
    <mergeCell ref="A4:A88"/>
    <mergeCell ref="A92:F93"/>
    <mergeCell ref="G92:J93"/>
    <mergeCell ref="K92:M93"/>
    <mergeCell ref="N92:P92"/>
    <mergeCell ref="Q92:Q94"/>
    <mergeCell ref="R92:T92"/>
    <mergeCell ref="A1:F2"/>
    <mergeCell ref="G1:J2"/>
    <mergeCell ref="K1:M2"/>
    <mergeCell ref="N1:P1"/>
    <mergeCell ref="Q1:Q3"/>
    <mergeCell ref="R1:T1"/>
    <mergeCell ref="U1:U3"/>
    <mergeCell ref="A318:A329"/>
    <mergeCell ref="A336:A359"/>
    <mergeCell ref="A271:A273"/>
    <mergeCell ref="A280:A281"/>
    <mergeCell ref="A288:A295"/>
    <mergeCell ref="A277:F278"/>
    <mergeCell ref="G277:J278"/>
    <mergeCell ref="A224:A227"/>
    <mergeCell ref="A234:A264"/>
    <mergeCell ref="A268:F269"/>
    <mergeCell ref="G268:J269"/>
    <mergeCell ref="A299:F300"/>
    <mergeCell ref="G299:J300"/>
    <mergeCell ref="A315:F316"/>
    <mergeCell ref="G315:J316"/>
    <mergeCell ref="AN224:AN227"/>
    <mergeCell ref="AL228:AN228"/>
    <mergeCell ref="AN95:AN191"/>
    <mergeCell ref="AL192:AN192"/>
    <mergeCell ref="AO192:AR192"/>
    <mergeCell ref="AS192:AU192"/>
    <mergeCell ref="AV192:AY192"/>
    <mergeCell ref="AB221:AF221"/>
    <mergeCell ref="AO228:AR228"/>
    <mergeCell ref="AS228:AU228"/>
    <mergeCell ref="AV228:AY228"/>
    <mergeCell ref="AA268:AA270"/>
    <mergeCell ref="AB268:AF268"/>
    <mergeCell ref="U277:U279"/>
    <mergeCell ref="V277:X278"/>
    <mergeCell ref="Y277:Z277"/>
    <mergeCell ref="AA277:AA279"/>
    <mergeCell ref="AB277:AF277"/>
    <mergeCell ref="N278:P278"/>
    <mergeCell ref="R278:T278"/>
    <mergeCell ref="Y278:Z278"/>
    <mergeCell ref="AB278:AD278"/>
    <mergeCell ref="AZ192:BC192"/>
    <mergeCell ref="A302:A311"/>
    <mergeCell ref="A221:F222"/>
    <mergeCell ref="G221:J222"/>
    <mergeCell ref="A95:A191"/>
    <mergeCell ref="A198:A201"/>
    <mergeCell ref="AN198:AN201"/>
    <mergeCell ref="AL202:AN202"/>
    <mergeCell ref="AO202:AR202"/>
    <mergeCell ref="AS202:AU202"/>
    <mergeCell ref="AV202:AY202"/>
    <mergeCell ref="AZ202:BC202"/>
    <mergeCell ref="AN208:AN217"/>
    <mergeCell ref="AL218:AN218"/>
    <mergeCell ref="AO218:AR218"/>
    <mergeCell ref="AS218:AU218"/>
    <mergeCell ref="K221:M222"/>
    <mergeCell ref="N221:P221"/>
    <mergeCell ref="Q221:Q223"/>
    <mergeCell ref="R221:T221"/>
    <mergeCell ref="U221:U223"/>
    <mergeCell ref="V221:X222"/>
    <mergeCell ref="Y221:Z221"/>
    <mergeCell ref="AA221:AA223"/>
    <mergeCell ref="BP218:BR218"/>
    <mergeCell ref="BD221:BF222"/>
    <mergeCell ref="BG221:BH221"/>
    <mergeCell ref="BI221:BI223"/>
    <mergeCell ref="BJ221:BN221"/>
    <mergeCell ref="BO221:BO223"/>
    <mergeCell ref="BP221:BR222"/>
    <mergeCell ref="AV231:AX231"/>
    <mergeCell ref="AY231:AY233"/>
    <mergeCell ref="AZ231:BB231"/>
    <mergeCell ref="BC231:BC233"/>
    <mergeCell ref="BD231:BF232"/>
    <mergeCell ref="BG231:BH231"/>
    <mergeCell ref="BI231:BI233"/>
    <mergeCell ref="AV218:AY218"/>
    <mergeCell ref="AZ218:BC218"/>
    <mergeCell ref="BD218:BF218"/>
    <mergeCell ref="BG218:BI218"/>
    <mergeCell ref="BJ218:BO218"/>
    <mergeCell ref="AV221:AX221"/>
    <mergeCell ref="AY221:AY223"/>
    <mergeCell ref="AZ221:BB221"/>
    <mergeCell ref="BC221:BC223"/>
    <mergeCell ref="BJ231:BN231"/>
    <mergeCell ref="BP89:BR89"/>
    <mergeCell ref="AS92:AU93"/>
    <mergeCell ref="AV92:AX92"/>
    <mergeCell ref="AY92:AY94"/>
    <mergeCell ref="AZ92:BB92"/>
    <mergeCell ref="BC92:BC94"/>
    <mergeCell ref="BD92:BF93"/>
    <mergeCell ref="BJ92:BN92"/>
    <mergeCell ref="BO92:BO94"/>
    <mergeCell ref="BP92:BR93"/>
    <mergeCell ref="BG92:BH92"/>
    <mergeCell ref="BI92:BI94"/>
    <mergeCell ref="BG315:BH315"/>
    <mergeCell ref="BI315:BI317"/>
    <mergeCell ref="K268:M269"/>
    <mergeCell ref="N268:P268"/>
    <mergeCell ref="Q268:Q270"/>
    <mergeCell ref="R268:T268"/>
    <mergeCell ref="U268:U270"/>
    <mergeCell ref="V268:X269"/>
    <mergeCell ref="Y268:Z268"/>
    <mergeCell ref="AZ296:BC296"/>
    <mergeCell ref="BD285:BF286"/>
    <mergeCell ref="BG285:BH285"/>
    <mergeCell ref="BI285:BI287"/>
    <mergeCell ref="BD296:BF296"/>
    <mergeCell ref="BG296:BI296"/>
    <mergeCell ref="K277:M278"/>
    <mergeCell ref="N277:P277"/>
    <mergeCell ref="AN271:AN273"/>
    <mergeCell ref="BP274:BR274"/>
    <mergeCell ref="BD274:BF274"/>
    <mergeCell ref="BG274:BI274"/>
    <mergeCell ref="BJ274:BO274"/>
    <mergeCell ref="AY268:AY270"/>
    <mergeCell ref="AZ268:BB268"/>
    <mergeCell ref="BC268:BC270"/>
    <mergeCell ref="BP312:BR312"/>
    <mergeCell ref="BJ285:BN285"/>
    <mergeCell ref="BO285:BO287"/>
    <mergeCell ref="BP285:BR286"/>
    <mergeCell ref="BP296:BR296"/>
    <mergeCell ref="BJ296:BO296"/>
    <mergeCell ref="BP1:BR2"/>
    <mergeCell ref="AO299:AR300"/>
    <mergeCell ref="AS299:AU300"/>
    <mergeCell ref="AV299:AX299"/>
    <mergeCell ref="AY299:AY301"/>
    <mergeCell ref="AZ299:BB299"/>
    <mergeCell ref="AL274:AN274"/>
    <mergeCell ref="AO274:AR274"/>
    <mergeCell ref="AS274:AU274"/>
    <mergeCell ref="AV274:AY274"/>
    <mergeCell ref="AZ274:BC274"/>
    <mergeCell ref="AZ277:BB277"/>
    <mergeCell ref="BC277:BC279"/>
    <mergeCell ref="AN280:AN281"/>
    <mergeCell ref="AL282:AN282"/>
    <mergeCell ref="AO282:AR282"/>
    <mergeCell ref="AS282:AU282"/>
    <mergeCell ref="AV282:AY282"/>
    <mergeCell ref="AZ282:BC282"/>
    <mergeCell ref="AN288:AN295"/>
    <mergeCell ref="AL296:AN296"/>
    <mergeCell ref="AO296:AR296"/>
    <mergeCell ref="AS296:AU296"/>
    <mergeCell ref="AV296:AY296"/>
    <mergeCell ref="BS1:BS3"/>
    <mergeCell ref="N2:P2"/>
    <mergeCell ref="R2:T2"/>
    <mergeCell ref="Y2:Z2"/>
    <mergeCell ref="AB2:AD2"/>
    <mergeCell ref="AE2:AF2"/>
    <mergeCell ref="AV2:AX2"/>
    <mergeCell ref="AZ2:BB2"/>
    <mergeCell ref="BG2:BH2"/>
    <mergeCell ref="BJ2:BL2"/>
    <mergeCell ref="BM2:BN2"/>
    <mergeCell ref="AO1:AR2"/>
    <mergeCell ref="AS1:AU2"/>
    <mergeCell ref="AV1:AX1"/>
    <mergeCell ref="AY1:AY3"/>
    <mergeCell ref="AZ1:BB1"/>
    <mergeCell ref="V1:X2"/>
    <mergeCell ref="Y1:Z1"/>
    <mergeCell ref="BC1:BC3"/>
    <mergeCell ref="BD1:BF2"/>
    <mergeCell ref="BG1:BH1"/>
    <mergeCell ref="BI1:BI3"/>
    <mergeCell ref="BJ1:BN1"/>
    <mergeCell ref="BO1:BO3"/>
    <mergeCell ref="AN4:AN88"/>
    <mergeCell ref="AL89:AN89"/>
    <mergeCell ref="AO89:AR89"/>
    <mergeCell ref="AS89:AU89"/>
    <mergeCell ref="AV89:AY89"/>
    <mergeCell ref="AZ89:BC89"/>
    <mergeCell ref="BD89:BF89"/>
    <mergeCell ref="BG89:BI89"/>
    <mergeCell ref="BJ89:BO89"/>
    <mergeCell ref="BS92:BS94"/>
    <mergeCell ref="N93:P93"/>
    <mergeCell ref="R93:T93"/>
    <mergeCell ref="Y93:Z93"/>
    <mergeCell ref="AB93:AD93"/>
    <mergeCell ref="AE93:AF93"/>
    <mergeCell ref="AV93:AX93"/>
    <mergeCell ref="AZ93:BB93"/>
    <mergeCell ref="BG93:BH93"/>
    <mergeCell ref="BJ93:BL93"/>
    <mergeCell ref="BM93:BN93"/>
    <mergeCell ref="U92:U94"/>
    <mergeCell ref="V92:X93"/>
    <mergeCell ref="Y92:Z92"/>
    <mergeCell ref="AA92:AA94"/>
    <mergeCell ref="AB92:AF92"/>
    <mergeCell ref="AG92:AG94"/>
    <mergeCell ref="AH92:AJ93"/>
    <mergeCell ref="AK92:AK94"/>
    <mergeCell ref="AO92:AR93"/>
    <mergeCell ref="BD192:BF192"/>
    <mergeCell ref="BG192:BI192"/>
    <mergeCell ref="BJ192:BO192"/>
    <mergeCell ref="BP192:BR192"/>
    <mergeCell ref="A195:F196"/>
    <mergeCell ref="G195:J196"/>
    <mergeCell ref="K195:M196"/>
    <mergeCell ref="N195:P195"/>
    <mergeCell ref="Q195:Q197"/>
    <mergeCell ref="R195:T195"/>
    <mergeCell ref="U195:U197"/>
    <mergeCell ref="V195:X196"/>
    <mergeCell ref="Y195:Z195"/>
    <mergeCell ref="AA195:AA197"/>
    <mergeCell ref="AB195:AF195"/>
    <mergeCell ref="AG195:AG197"/>
    <mergeCell ref="AH195:AJ196"/>
    <mergeCell ref="AK195:AK197"/>
    <mergeCell ref="AO195:AR196"/>
    <mergeCell ref="AS195:AU196"/>
    <mergeCell ref="AV195:AX195"/>
    <mergeCell ref="AY195:AY197"/>
    <mergeCell ref="AZ195:BB195"/>
    <mergeCell ref="BC195:BC197"/>
    <mergeCell ref="BD195:BF196"/>
    <mergeCell ref="BG195:BH195"/>
    <mergeCell ref="BI195:BI197"/>
    <mergeCell ref="BJ195:BN195"/>
    <mergeCell ref="BO195:BO197"/>
    <mergeCell ref="BP195:BR196"/>
    <mergeCell ref="BS195:BS197"/>
    <mergeCell ref="N196:P196"/>
    <mergeCell ref="R196:T196"/>
    <mergeCell ref="Y196:Z196"/>
    <mergeCell ref="AB196:AD196"/>
    <mergeCell ref="AE196:AF196"/>
    <mergeCell ref="AV196:AX196"/>
    <mergeCell ref="AZ196:BB196"/>
    <mergeCell ref="BG196:BH196"/>
    <mergeCell ref="BJ196:BL196"/>
    <mergeCell ref="BM196:BN196"/>
    <mergeCell ref="BD202:BF202"/>
    <mergeCell ref="BG202:BI202"/>
    <mergeCell ref="BJ202:BO202"/>
    <mergeCell ref="BP202:BR202"/>
    <mergeCell ref="A205:F206"/>
    <mergeCell ref="G205:J206"/>
    <mergeCell ref="K205:M206"/>
    <mergeCell ref="N205:P205"/>
    <mergeCell ref="Q205:Q207"/>
    <mergeCell ref="R205:T205"/>
    <mergeCell ref="U205:U207"/>
    <mergeCell ref="V205:X206"/>
    <mergeCell ref="Y205:Z205"/>
    <mergeCell ref="AA205:AA207"/>
    <mergeCell ref="AB205:AF205"/>
    <mergeCell ref="AG205:AG207"/>
    <mergeCell ref="AH205:AJ206"/>
    <mergeCell ref="AK205:AK207"/>
    <mergeCell ref="AO205:AR206"/>
    <mergeCell ref="AS205:AU206"/>
    <mergeCell ref="AV205:AX205"/>
    <mergeCell ref="AY205:AY207"/>
    <mergeCell ref="AZ205:BB205"/>
    <mergeCell ref="BC205:BC207"/>
    <mergeCell ref="BD205:BF206"/>
    <mergeCell ref="BG205:BH205"/>
    <mergeCell ref="BI205:BI207"/>
    <mergeCell ref="BJ205:BN205"/>
    <mergeCell ref="BO205:BO207"/>
    <mergeCell ref="BP205:BR206"/>
    <mergeCell ref="BS205:BS207"/>
    <mergeCell ref="N206:P206"/>
    <mergeCell ref="R206:T206"/>
    <mergeCell ref="Y206:Z206"/>
    <mergeCell ref="AB206:AD206"/>
    <mergeCell ref="AE206:AF206"/>
    <mergeCell ref="AV206:AX206"/>
    <mergeCell ref="AZ206:BB206"/>
    <mergeCell ref="BG206:BH206"/>
    <mergeCell ref="BJ206:BL206"/>
    <mergeCell ref="BM206:BN206"/>
    <mergeCell ref="BS221:BS223"/>
    <mergeCell ref="N222:P222"/>
    <mergeCell ref="R222:T222"/>
    <mergeCell ref="Y222:Z222"/>
    <mergeCell ref="AB222:AD222"/>
    <mergeCell ref="AE222:AF222"/>
    <mergeCell ref="AV222:AX222"/>
    <mergeCell ref="AZ222:BB222"/>
    <mergeCell ref="BG222:BH222"/>
    <mergeCell ref="BJ222:BL222"/>
    <mergeCell ref="BM222:BN222"/>
    <mergeCell ref="AG221:AG223"/>
    <mergeCell ref="AH221:AJ222"/>
    <mergeCell ref="AK221:AK223"/>
    <mergeCell ref="AO221:AR222"/>
    <mergeCell ref="AS221:AU222"/>
    <mergeCell ref="BJ228:BO228"/>
    <mergeCell ref="BP228:BR228"/>
    <mergeCell ref="A231:F232"/>
    <mergeCell ref="G231:J232"/>
    <mergeCell ref="K231:M232"/>
    <mergeCell ref="N231:P231"/>
    <mergeCell ref="Q231:Q233"/>
    <mergeCell ref="R231:T231"/>
    <mergeCell ref="U231:U233"/>
    <mergeCell ref="V231:X232"/>
    <mergeCell ref="Y231:Z231"/>
    <mergeCell ref="AA231:AA233"/>
    <mergeCell ref="AB231:AF231"/>
    <mergeCell ref="AG231:AG233"/>
    <mergeCell ref="AH231:AJ232"/>
    <mergeCell ref="AK231:AK233"/>
    <mergeCell ref="AO231:AR232"/>
    <mergeCell ref="AS231:AU232"/>
    <mergeCell ref="AN234:AN264"/>
    <mergeCell ref="AL265:AN265"/>
    <mergeCell ref="AO265:AR265"/>
    <mergeCell ref="AS265:AU265"/>
    <mergeCell ref="AV265:AY265"/>
    <mergeCell ref="AZ265:BC265"/>
    <mergeCell ref="AZ228:BC228"/>
    <mergeCell ref="BD228:BF228"/>
    <mergeCell ref="BG228:BI228"/>
    <mergeCell ref="N232:P232"/>
    <mergeCell ref="R232:T232"/>
    <mergeCell ref="Y232:Z232"/>
    <mergeCell ref="AB232:AD232"/>
    <mergeCell ref="AE232:AF232"/>
    <mergeCell ref="AV232:AX232"/>
    <mergeCell ref="AZ232:BB232"/>
    <mergeCell ref="BG232:BH232"/>
    <mergeCell ref="BJ232:BL232"/>
    <mergeCell ref="BO277:BO279"/>
    <mergeCell ref="BP277:BR278"/>
    <mergeCell ref="BS277:BS279"/>
    <mergeCell ref="BD265:BF265"/>
    <mergeCell ref="BG265:BI265"/>
    <mergeCell ref="BJ265:BO265"/>
    <mergeCell ref="BO231:BO233"/>
    <mergeCell ref="BP231:BR232"/>
    <mergeCell ref="BS231:BS233"/>
    <mergeCell ref="BM232:BN232"/>
    <mergeCell ref="BP265:BR265"/>
    <mergeCell ref="BD268:BF269"/>
    <mergeCell ref="BG268:BH268"/>
    <mergeCell ref="BI268:BI270"/>
    <mergeCell ref="BJ268:BN268"/>
    <mergeCell ref="BO268:BO270"/>
    <mergeCell ref="BP268:BR269"/>
    <mergeCell ref="BS268:BS270"/>
    <mergeCell ref="N269:P269"/>
    <mergeCell ref="R269:T269"/>
    <mergeCell ref="Y269:Z269"/>
    <mergeCell ref="AB269:AD269"/>
    <mergeCell ref="AE269:AF269"/>
    <mergeCell ref="AV269:AX269"/>
    <mergeCell ref="AZ269:BB269"/>
    <mergeCell ref="BG269:BH269"/>
    <mergeCell ref="BJ269:BL269"/>
    <mergeCell ref="BM269:BN269"/>
    <mergeCell ref="AG268:AG270"/>
    <mergeCell ref="AH268:AJ269"/>
    <mergeCell ref="AK268:AK270"/>
    <mergeCell ref="AO268:AR269"/>
    <mergeCell ref="AS268:AU269"/>
    <mergeCell ref="AV268:AX268"/>
    <mergeCell ref="AE278:AF278"/>
    <mergeCell ref="AV278:AX278"/>
    <mergeCell ref="AZ278:BB278"/>
    <mergeCell ref="BG278:BH278"/>
    <mergeCell ref="BJ278:BL278"/>
    <mergeCell ref="BM278:BN278"/>
    <mergeCell ref="AG277:AG279"/>
    <mergeCell ref="AH277:AJ278"/>
    <mergeCell ref="AK277:AK279"/>
    <mergeCell ref="AO277:AR278"/>
    <mergeCell ref="AS277:AU278"/>
    <mergeCell ref="AV277:AX277"/>
    <mergeCell ref="AY277:AY279"/>
    <mergeCell ref="BD277:BF278"/>
    <mergeCell ref="BG277:BH277"/>
    <mergeCell ref="BI277:BI279"/>
    <mergeCell ref="BJ277:BN277"/>
    <mergeCell ref="Q277:Q279"/>
    <mergeCell ref="R277:T277"/>
    <mergeCell ref="BD282:BF282"/>
    <mergeCell ref="BG282:BI282"/>
    <mergeCell ref="BJ282:BO282"/>
    <mergeCell ref="BP282:BR282"/>
    <mergeCell ref="A285:F286"/>
    <mergeCell ref="G285:J286"/>
    <mergeCell ref="K285:M286"/>
    <mergeCell ref="N285:P285"/>
    <mergeCell ref="Q285:Q287"/>
    <mergeCell ref="R285:T285"/>
    <mergeCell ref="U285:U287"/>
    <mergeCell ref="V285:X286"/>
    <mergeCell ref="Y285:Z285"/>
    <mergeCell ref="AA285:AA287"/>
    <mergeCell ref="AB285:AF285"/>
    <mergeCell ref="AG285:AG287"/>
    <mergeCell ref="AH285:AJ286"/>
    <mergeCell ref="AK285:AK287"/>
    <mergeCell ref="AO285:AR286"/>
    <mergeCell ref="AS285:AU286"/>
    <mergeCell ref="AV285:AX285"/>
    <mergeCell ref="AY285:AY287"/>
    <mergeCell ref="AZ285:BB285"/>
    <mergeCell ref="BC285:BC287"/>
    <mergeCell ref="BS285:BS287"/>
    <mergeCell ref="N286:P286"/>
    <mergeCell ref="R286:T286"/>
    <mergeCell ref="Y286:Z286"/>
    <mergeCell ref="AB286:AD286"/>
    <mergeCell ref="AE286:AF286"/>
    <mergeCell ref="AV286:AX286"/>
    <mergeCell ref="AZ286:BB286"/>
    <mergeCell ref="BG286:BH286"/>
    <mergeCell ref="BJ286:BL286"/>
    <mergeCell ref="BM286:BN286"/>
    <mergeCell ref="K299:M300"/>
    <mergeCell ref="N299:P299"/>
    <mergeCell ref="Q299:Q301"/>
    <mergeCell ref="R299:T299"/>
    <mergeCell ref="U299:U301"/>
    <mergeCell ref="V299:X300"/>
    <mergeCell ref="Y299:Z299"/>
    <mergeCell ref="BJ299:BN299"/>
    <mergeCell ref="BO299:BO301"/>
    <mergeCell ref="BC299:BC301"/>
    <mergeCell ref="BD299:BF300"/>
    <mergeCell ref="BG299:BH299"/>
    <mergeCell ref="BI299:BI301"/>
    <mergeCell ref="BS299:BS301"/>
    <mergeCell ref="N300:P300"/>
    <mergeCell ref="R300:T300"/>
    <mergeCell ref="Y300:Z300"/>
    <mergeCell ref="AB300:AD300"/>
    <mergeCell ref="AE300:AF300"/>
    <mergeCell ref="AV300:AX300"/>
    <mergeCell ref="AZ300:BB300"/>
    <mergeCell ref="BG300:BH300"/>
    <mergeCell ref="BJ300:BL300"/>
    <mergeCell ref="BM300:BN300"/>
    <mergeCell ref="AA299:AA301"/>
    <mergeCell ref="AB299:AF299"/>
    <mergeCell ref="AG299:AG301"/>
    <mergeCell ref="AH299:AJ300"/>
    <mergeCell ref="AK299:AK301"/>
    <mergeCell ref="BP299:BR300"/>
    <mergeCell ref="AN302:AN311"/>
    <mergeCell ref="AL312:AN312"/>
    <mergeCell ref="AO312:AR312"/>
    <mergeCell ref="AS312:AU312"/>
    <mergeCell ref="AV312:AY312"/>
    <mergeCell ref="AZ312:BC312"/>
    <mergeCell ref="BD312:BF312"/>
    <mergeCell ref="BG312:BI312"/>
    <mergeCell ref="BJ312:BO312"/>
    <mergeCell ref="K315:M316"/>
    <mergeCell ref="N315:P315"/>
    <mergeCell ref="Q315:Q317"/>
    <mergeCell ref="R315:T315"/>
    <mergeCell ref="U315:U317"/>
    <mergeCell ref="V315:X316"/>
    <mergeCell ref="Y315:Z315"/>
    <mergeCell ref="AA315:AA317"/>
    <mergeCell ref="AB315:AF315"/>
    <mergeCell ref="BS315:BS317"/>
    <mergeCell ref="N316:P316"/>
    <mergeCell ref="R316:T316"/>
    <mergeCell ref="Y316:Z316"/>
    <mergeCell ref="AB316:AD316"/>
    <mergeCell ref="AE316:AF316"/>
    <mergeCell ref="AV316:AX316"/>
    <mergeCell ref="AZ316:BB316"/>
    <mergeCell ref="BG316:BH316"/>
    <mergeCell ref="BJ316:BL316"/>
    <mergeCell ref="BM316:BN316"/>
    <mergeCell ref="AG315:AG317"/>
    <mergeCell ref="AH315:AJ316"/>
    <mergeCell ref="AK315:AK317"/>
    <mergeCell ref="AO315:AR316"/>
    <mergeCell ref="AS315:AU316"/>
    <mergeCell ref="AV315:AX315"/>
    <mergeCell ref="AY315:AY317"/>
    <mergeCell ref="AZ315:BB315"/>
    <mergeCell ref="BC315:BC317"/>
    <mergeCell ref="BJ315:BN315"/>
    <mergeCell ref="BO315:BO317"/>
    <mergeCell ref="BP315:BR316"/>
    <mergeCell ref="BD315:BF316"/>
    <mergeCell ref="AN318:AN329"/>
    <mergeCell ref="AL330:AN330"/>
    <mergeCell ref="AO330:AR330"/>
    <mergeCell ref="AS330:AU330"/>
    <mergeCell ref="AV330:AY330"/>
    <mergeCell ref="AZ330:BC330"/>
    <mergeCell ref="BD330:BF330"/>
    <mergeCell ref="BG330:BI330"/>
    <mergeCell ref="BJ330:BO330"/>
    <mergeCell ref="BP330:BR330"/>
    <mergeCell ref="A333:F334"/>
    <mergeCell ref="G333:J334"/>
    <mergeCell ref="K333:M334"/>
    <mergeCell ref="N333:P333"/>
    <mergeCell ref="Q333:Q335"/>
    <mergeCell ref="R333:T333"/>
    <mergeCell ref="U333:U335"/>
    <mergeCell ref="V333:X334"/>
    <mergeCell ref="Y333:Z333"/>
    <mergeCell ref="AA333:AA335"/>
    <mergeCell ref="AB333:AF333"/>
    <mergeCell ref="AG333:AG335"/>
    <mergeCell ref="AH333:AJ334"/>
    <mergeCell ref="AK333:AK335"/>
    <mergeCell ref="AO333:AR334"/>
    <mergeCell ref="AS333:AU334"/>
    <mergeCell ref="AV333:AX333"/>
    <mergeCell ref="AY333:AY335"/>
    <mergeCell ref="AZ333:BB333"/>
    <mergeCell ref="BC333:BC335"/>
    <mergeCell ref="BD333:BF334"/>
    <mergeCell ref="BG333:BH333"/>
    <mergeCell ref="BI333:BI335"/>
    <mergeCell ref="BJ333:BN333"/>
    <mergeCell ref="BO333:BO335"/>
    <mergeCell ref="BP333:BR334"/>
    <mergeCell ref="BS333:BS335"/>
    <mergeCell ref="N334:P334"/>
    <mergeCell ref="R334:T334"/>
    <mergeCell ref="Y334:Z334"/>
    <mergeCell ref="AB334:AD334"/>
    <mergeCell ref="AE334:AF334"/>
    <mergeCell ref="AV334:AX334"/>
    <mergeCell ref="AZ334:BB334"/>
    <mergeCell ref="BG334:BH334"/>
    <mergeCell ref="BJ334:BL334"/>
    <mergeCell ref="BM334:BN334"/>
    <mergeCell ref="AN336:AN359"/>
    <mergeCell ref="AL360:AN360"/>
    <mergeCell ref="AO360:AR360"/>
    <mergeCell ref="AS360:AU360"/>
    <mergeCell ref="AV360:AY360"/>
    <mergeCell ref="AZ360:BC360"/>
    <mergeCell ref="BD360:BF360"/>
    <mergeCell ref="BG360:BI360"/>
    <mergeCell ref="BJ360:BO360"/>
    <mergeCell ref="BP360:BR360"/>
    <mergeCell ref="A367:A370"/>
    <mergeCell ref="H367:H370"/>
    <mergeCell ref="A376:A377"/>
    <mergeCell ref="B376:B377"/>
    <mergeCell ref="C376:C377"/>
    <mergeCell ref="D376:D377"/>
    <mergeCell ref="E376:E377"/>
    <mergeCell ref="F376:F377"/>
    <mergeCell ref="G376:G377"/>
    <mergeCell ref="H376:H377"/>
    <mergeCell ref="A365:A366"/>
    <mergeCell ref="B365:B366"/>
    <mergeCell ref="C365:C366"/>
    <mergeCell ref="D365:D366"/>
    <mergeCell ref="E365:E366"/>
    <mergeCell ref="F365:F366"/>
    <mergeCell ref="G365:G366"/>
    <mergeCell ref="H365:H366"/>
    <mergeCell ref="K398:M399"/>
    <mergeCell ref="N398:P398"/>
    <mergeCell ref="Q398:Q400"/>
    <mergeCell ref="R398:T398"/>
    <mergeCell ref="U398:U400"/>
    <mergeCell ref="V398:X399"/>
    <mergeCell ref="A384:A385"/>
    <mergeCell ref="B384:B385"/>
    <mergeCell ref="C384:C385"/>
    <mergeCell ref="D384:D385"/>
    <mergeCell ref="E384:E385"/>
    <mergeCell ref="F384:F385"/>
    <mergeCell ref="G384:G385"/>
    <mergeCell ref="H384:H385"/>
    <mergeCell ref="A392:A393"/>
    <mergeCell ref="B392:B393"/>
    <mergeCell ref="C392:C393"/>
    <mergeCell ref="D392:D393"/>
    <mergeCell ref="E392:E393"/>
    <mergeCell ref="F392:F393"/>
    <mergeCell ref="G392:G393"/>
    <mergeCell ref="N399:P399"/>
    <mergeCell ref="R399:T399"/>
    <mergeCell ref="Y399:Z399"/>
    <mergeCell ref="AB399:AD399"/>
    <mergeCell ref="AE399:AF399"/>
    <mergeCell ref="AV399:AX399"/>
    <mergeCell ref="AZ399:BB399"/>
    <mergeCell ref="BG399:BH399"/>
    <mergeCell ref="BJ399:BL399"/>
    <mergeCell ref="AY398:AY400"/>
    <mergeCell ref="AZ398:BB398"/>
    <mergeCell ref="BC398:BC400"/>
    <mergeCell ref="BD398:BF399"/>
    <mergeCell ref="BG398:BH398"/>
    <mergeCell ref="BI398:BI400"/>
    <mergeCell ref="BJ398:BN398"/>
    <mergeCell ref="Y398:Z398"/>
    <mergeCell ref="AA398:AA400"/>
    <mergeCell ref="AB398:AF398"/>
    <mergeCell ref="AG398:AG400"/>
    <mergeCell ref="AH398:AJ399"/>
    <mergeCell ref="AK398:AK400"/>
    <mergeCell ref="AO398:AR399"/>
    <mergeCell ref="AS398:AU399"/>
    <mergeCell ref="AS404:AU404"/>
    <mergeCell ref="AV404:AY404"/>
    <mergeCell ref="AZ404:BC404"/>
    <mergeCell ref="BD404:BF404"/>
    <mergeCell ref="BG404:BI404"/>
    <mergeCell ref="BS398:BS400"/>
    <mergeCell ref="BM399:BN399"/>
    <mergeCell ref="BO398:BO400"/>
    <mergeCell ref="BP398:BR399"/>
    <mergeCell ref="AV398:AX398"/>
    <mergeCell ref="BJ404:BO404"/>
    <mergeCell ref="BP404:BR404"/>
    <mergeCell ref="D465:E465"/>
    <mergeCell ref="D478:E478"/>
    <mergeCell ref="D491:E491"/>
    <mergeCell ref="D504:E504"/>
    <mergeCell ref="D621:E621"/>
    <mergeCell ref="D634:E634"/>
    <mergeCell ref="AL404:AN404"/>
    <mergeCell ref="AN401:AN403"/>
    <mergeCell ref="AO404:AR404"/>
    <mergeCell ref="D647:E647"/>
    <mergeCell ref="A363:I364"/>
    <mergeCell ref="I365:I366"/>
    <mergeCell ref="I367:I370"/>
    <mergeCell ref="A374:I375"/>
    <mergeCell ref="I376:I377"/>
    <mergeCell ref="A382:I383"/>
    <mergeCell ref="I384:I385"/>
    <mergeCell ref="A390:I391"/>
    <mergeCell ref="I392:I393"/>
    <mergeCell ref="H392:H393"/>
    <mergeCell ref="A398:F399"/>
    <mergeCell ref="G398:J399"/>
    <mergeCell ref="D517:E517"/>
    <mergeCell ref="D530:E530"/>
    <mergeCell ref="D543:E543"/>
    <mergeCell ref="D556:E556"/>
    <mergeCell ref="D569:E569"/>
    <mergeCell ref="D582:E582"/>
    <mergeCell ref="D595:E595"/>
    <mergeCell ref="D608:E608"/>
    <mergeCell ref="D426:E426"/>
    <mergeCell ref="D439:E439"/>
    <mergeCell ref="D452:E452"/>
  </mergeCells>
  <dataValidations count="1">
    <dataValidation allowBlank="1" showInputMessage="1" showErrorMessage="1" sqref="AB287:AC294 AA1 U1 Q1 AG1 AE287:AE292 BI1 BC1 AY1 BO1 BN287:BN294 BO288:BO294 AA288:AA294 AG288:AG294 AF287:AF294 AE295:AG298 AA295:AC298 R287:T298 AG4:AG92 AA4:AA92 Q4:Q92 U4:U92 BO90:BO92 BH90:BH91 BA90:BB91 BC90:BC92 BK90:BN91 BI90:BI92 AH3:AJ91 BO398 AW90:AX91 R3:T91 V3:Z91 G3:P91 AB3:AF91 AY90:AY92 BA193:BB194 AG95:AG195 AA95:AA195 Q95:Q195 U95:U195 BO193:BO195 BH193:BH194 BC193:BC195 AY193:AY195 BK193:BN194 BI193:BI195 AH94:AJ194 BQ90:BR91 AW193:AX194 R94:T194 V94:Z194 G94:P194 AB94:AF194 BA203:BB204 AG198:AG205 AA198:AA205 Q198:Q205 U198:U205 BO203:BO205 BH203:BH204 BC203:BC205 AY203:AY205 BK203:BN204 BI203:BI205 AH197:AJ204 BQ193:BR194 AB197:AF204 AW203:AX204 R197:T204 V197:Z204 G197:P204 BA219:BB220 AG208:AG221 AA208:AA221 Q208:Q221 U208:U221 BO219:BO221 BH219:BH220 BC219:BC221 AY219:AY221 BK219:BN220 BI219:BI221 AH207:AJ220 BQ203:BR204 AB207:AF220 AW219:AX220 R207:T220 V207:Z220 G207:P220 BA229:BB230 BO229:BO231 BH229:BH230 BC229:BC231 AY229:AY231 BK229:BN230 BI229:BI231 BQ219:BR220 AW229:AX230 BA266:BB267 AG234:AG268 AA234:AA268 Q234:Q268 U234:U268 BO266:BO268 BH266:BH267 G233:P267 BC266:BC268 AY266:AY268 BK266:BN267 BI266:BI268 AH233:AJ267 BQ229:BR230 AB233:AF267 AW266:AX267 R233:T267 V233:Z267 BA275:BB276 AG271:AG277 AA271:AA277 Q271:Q277 U271:U277 BO275:BO277 BH275:BH276 G270:P276 BC275:BC277 AY275:AY277 BK275:BN276 BI275:BI277 V270:Z276 AH270:AJ276 BQ266:BR267 AB270:AF276 AW275:AX276 R270:T276 R279:T284 BA283:BB284 AG280:AG285 AA280:AA285 Q280:Q285 U280:U285 BO283:BO285 BH283:BH284 G279:P284 BC283:BC285 AY283:AY285 BK283:BN284 BI283:BI285 V279:Z284 AH279:AJ284 BQ275:BR276 AB279:AF284 AW283:AX284 AW297:AX298 BA297:BB298 Q288:Q299 U288:U299 BK297:BO298 BI297:BI299 AH287:AJ298 BH297:BH298 BC297:BC299 AD287:AD298 AY297:AY299 V287:Z298 G287:P298 BQ283:BR284 AB301:AC301 AE301:AF301 AH301:AI301 Y301:Z301 AX301 BN301 BB301 BH301 K301:L301 N301:P301 G301:I301 V301:W301 R301:T301 AG299 AA299 BO299 AO400:AW402 AA302:AA315 AA336:AA359 AA401:AA405 AW313:AW314 AF336:AG359 AF302:AG314 AF401:AG402 BA313:BA314 Q336:Q359 Q302:Q315 Q401:Q405 U302:U315 U336:U359 U401:U405 AJ335:AJ359 BK313:BO314 BI313:BI315 AJ301:AJ314 AJ400:AJ402 BE313:BF314 BI336:BR359 BI401:BR402 BC313:BC315 BC336:BG359 BC401:BG402 AD301:AD314 AD335:AD359 AD400:AD402 AY313:AY315 AY336:BA359 AY401:BA402 M301:M314 M335:M359 M400:M402 X301:X314 X335:X359 X400:X402 J301:J314 J335:J359 J400:J402 BP317:BR317 BQ297:BR298 AB317:AC317 AE317:AF317 AH317:AI317 Y317:Z317 AX317 BJ317:BN317 AZ317:BB317 BD317:BH317 K317:L317 N317:P317 G317:I317 V317:W317 R317:T317 AG315 BO315 J317:J332 X317:X332 M317:M332 AW331:AW332 AD317:AD332 BA331:BA332 BE331:BF332 AJ317:AJ332 U318:U333 Q318:Q333 AF318:AG332 AA318:AA333 BQ313:BR314 AO335:AW359 BP335:BR335 AB335:AC335 AE335:AF335 AH335:AI335 Y335:Z335 AX335 BJ335:BN335 AZ335:BB335 BD335:BH335 K335:L335 N335:P335 G335:I335 V335:W335 R335:T335 AG333 BO333 U398 Q398 AA398 AY398 BC398 BI398 BP400:BR400 AB400:AC400 AE400:AF400 AH400:AI400 Y400:Z400 AX400 BJ400:BN400 AZ400:BB400 BD400:BH400 K400:L400 N400:P400 G400:I400 V400:W400 R400:T400 AG398 AO3:AO91 AP90:AR91 AP3:AR88 AS3:AS91 AT90:AU91 AT3:AU88 AV3:AV91 AW3:AX88 AY4:AY88 BC4:BC88 AZ3:AZ91 BA3:BB88 BD3:BD91 BE90:BF91 BE3:BF88 BG3:BG91 BH3:BH88 BI4:BI88 BJ3:BJ91 BK3:BN88 BO4:BO88 BP3:BP91 BQ3:BR88 AO94:AO194 AP193:AR194 AP94:AR191 AS94:AS194 AT193:AU194 AT94:AU191 AV94:AV194 AW94:AX191 AY95:AY191 AZ94:AZ194 BA94:BB191 BC95:BC191 BD94:BD194 BE193:BF194 BE94:BF191 BG94:BG194 BH94:BH191 BI95:BI191 BJ94:BJ194 BK94:BN191 BO95:BO191 BP94:BP194 BQ94:BR191 AO197:AO204 AP203:AR204 AP197:AR201 AS197:AS204 AT203:AU204 AT197:AU201 AV197:AV204 AW197:AX201 AY198:AY201 AZ197:AZ204 BA197:BB201 BC198:BC201 BD197:BD204 BE203:BF204 BE197:BF201 BG197:BG204 BH197:BH201 BI198:BI201 BJ197:BJ204 BK197:BN201 BO198:BO201 BP197:BP204 BQ197:BR201 AO207:AO220 AP219:AR220 AP207:AR217 AS207:AS220 AT219:AU220 AT207:AU217 AV207:AV220 AW207:AX217 AY208:AY217 AZ207:AZ220 BA207:BB217 BC208:BC217 BD207:BD220 BE219:BF220 BE207:BF217 BG207:BG220 BH207:BH217 BI208:BI217 BJ207:BJ220 BK207:BN217 BO208:BO217 BP207:BP220 BQ207:BR217 AP229:AR230 AT229:AU230 BE229:BF230 AO233:AO267 AP266:AR267 AP233:AR264 AS233:AS267 AT266:AU267 AT233:AU264 AV233:AV267 AW233:AX264 AY234:AY264 AZ233:AZ267 BA233:BB264 BC234:BC264 BD233:BD267 BE266:BF267 BE233:BF264 BG233:BG267 BH233:BH264 BI234:BI264 BJ233:BJ267 BK233:BN264 BO234:BO264 BP233:BP267 BQ233:BR264 AO270:AO276 AP275:AR276 AP270:AR273 AS270:AS276 AT275:AU276 AT270:AU273 AV270:AV276 AW270:AX273 AY271:AY273 AZ270:AZ276 BA270:BB273 BC271:BC273 BD270:BD276 BE275:BF276 BE270:BF273 BG270:BG276 BH270:BH273 BI271:BI273 BJ270:BJ276 BK270:BN273 BO271:BO273 BP270:BP276 BQ270:BR273 AO279:AO284 AP283:AR284 AP279:AR281 AS279:AS284 AT283:AU284 AT279:AU281 AV279:AV284 AW279:AX281 AY280:AY281 AZ279:AZ284 BA279:BB281 BC280:BC281 BD279:BD284 BE283:BF284 BE279:BF281 BG279:BG284 BH279:BH281 BI280:BI281 BJ279:BJ284 BK279:BN281 BO280:BO281 BP279:BP284 BQ279:BR281 AO287:AO298 AP297:AR298 AP287:AR295 AS287:AS298 AT297:AU298 AT287:AU295 AV287:AV298 AW287:AX295 AY288:AY295 AZ287:AZ298 BA287:BB295 BC288:BC295 BD287:BD298 BE297:BF298 BE287:BF295 BG287:BG298 BH287:BH295 BI288:BI295 BJ287:BJ298 BK287:BM295 BN295:BO295 BP287:BP298 BQ287:BR295 AO301:AO314 AP313:AR314 AP301:AR311 AS301:AS314 AT313:AU314 AT301:AU311 AV301:AV314 AW301:AW311 AY302:AY311 AZ301:AZ314 BA301:BA311 BC302:BC311 BD301:BD314 BG301:BG314 BE301:BF311 BI302:BI311 BJ301:BJ314 BK301:BM311 BN302:BO311 BP301:BP314 BQ301:BR311 AO317:AO332 AP331:AR332 AP317:AR329 AS317:AS332 AT331:AU332 AT317:AU329 AV317:AV332 AW317:AW329 AY331:AY333 AY318:AY329 AZ318:AZ332 BA318:BA329 BC331:BC333 BC318:BC329 BD318:BD332 BG318:BG332 BE318:BF329 BI331:BI333 BI318:BI329 BJ318:BJ332 BK331:BO332 BK318:BO329 BP318:BP332 BQ318:BR329 BQ331:BR332 AB403:AJ405 R403:T405 V403:Z405 G403:P405 AG224:AG231 BQ223:BR227 BP223:BP230 BO224:BO227 BK223:BN227 BJ223:BJ230 BI224:BI227 BH223:BH227 BG223:BG230 BE223:BF227 BD223:BD230 BC224:BC227 BA223:BB227 AZ223:AZ230 AY224:AY227 AW223:AX227 AV223:AV230 AT223:AU227 AS223:AS230 AP223:AR227 AO223:AO230 G223:P230 V223:Z230 R223:T230 AB223:AF230 AH223:AJ230 U224:U231 Q224:Q231 AA224:AA231 AO403:BR403 AO405:BR405"/>
  </dataValidation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ESPECIFICACIONES TECNICAS</vt:lpstr>
      <vt:lpstr>ESTUDIO DE MERCADO </vt:lpstr>
      <vt:lpstr>REGIONALIZACION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 Orjuela Mejia</dc:creator>
  <cp:lastModifiedBy>Sandra Liliana Martinez Chaparro</cp:lastModifiedBy>
  <dcterms:created xsi:type="dcterms:W3CDTF">2024-05-21T21:14:06Z</dcterms:created>
  <dcterms:modified xsi:type="dcterms:W3CDTF">2024-07-25T16:56:34Z</dcterms:modified>
</cp:coreProperties>
</file>