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Polly\Downloads\"/>
    </mc:Choice>
  </mc:AlternateContent>
  <xr:revisionPtr revIDLastSave="0" documentId="8_{E5D726CD-40DA-499A-8659-FF683A323305}" xr6:coauthVersionLast="47" xr6:coauthVersionMax="47" xr10:uidLastSave="{00000000-0000-0000-0000-000000000000}"/>
  <bookViews>
    <workbookView xWindow="-120" yWindow="-120" windowWidth="20730" windowHeight="11160" tabRatio="821" activeTab="1" xr2:uid="{0E80EDCD-24E2-49CF-8EFD-4F0415904FED}"/>
  </bookViews>
  <sheets>
    <sheet name="RESUMEN" sheetId="9" r:id="rId1"/>
    <sheet name="1, IMAGESCAN" sheetId="7" r:id="rId2"/>
    <sheet name="CRR SOLUCIONES INTEGRALE" sheetId="1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8" i="11" l="1"/>
  <c r="J48" i="11" s="1"/>
  <c r="G48" i="11"/>
  <c r="H47" i="11"/>
  <c r="J47" i="11" s="1"/>
  <c r="G47" i="11"/>
  <c r="H46" i="11"/>
  <c r="G46" i="11"/>
  <c r="H45" i="11"/>
  <c r="J45" i="11" s="1"/>
  <c r="G45" i="11"/>
  <c r="H44" i="11"/>
  <c r="J44" i="11" s="1"/>
  <c r="G44" i="11"/>
  <c r="H43" i="11"/>
  <c r="J43" i="11" s="1"/>
  <c r="G43" i="11"/>
  <c r="H42" i="11"/>
  <c r="J42" i="11" s="1"/>
  <c r="G42" i="11"/>
  <c r="H41" i="11"/>
  <c r="J41" i="11" s="1"/>
  <c r="G41" i="11"/>
  <c r="H40" i="11"/>
  <c r="J40" i="11" s="1"/>
  <c r="G40" i="11"/>
  <c r="H39" i="11"/>
  <c r="J39" i="11" s="1"/>
  <c r="G39" i="11"/>
  <c r="H38" i="11"/>
  <c r="J38" i="11" s="1"/>
  <c r="G38" i="11"/>
  <c r="H37" i="11"/>
  <c r="J37" i="11" s="1"/>
  <c r="G37" i="11"/>
  <c r="H36" i="11"/>
  <c r="J36" i="11" s="1"/>
  <c r="G36" i="11"/>
  <c r="H35" i="11"/>
  <c r="G35" i="11"/>
  <c r="H34" i="11"/>
  <c r="J34" i="11" s="1"/>
  <c r="G34" i="11"/>
  <c r="H33" i="11"/>
  <c r="G33" i="11"/>
  <c r="H32" i="11"/>
  <c r="J32" i="11" s="1"/>
  <c r="G32" i="11"/>
  <c r="H31" i="11"/>
  <c r="J31" i="11" s="1"/>
  <c r="G31" i="11"/>
  <c r="H30" i="11"/>
  <c r="G30" i="11"/>
  <c r="H29" i="11"/>
  <c r="J29" i="11" s="1"/>
  <c r="G29" i="11"/>
  <c r="G41" i="7"/>
  <c r="G40" i="7"/>
  <c r="G39" i="7"/>
  <c r="G37" i="7"/>
  <c r="H31" i="7"/>
  <c r="J31" i="7" s="1"/>
  <c r="H33" i="7"/>
  <c r="H32" i="7"/>
  <c r="J32" i="7" s="1"/>
  <c r="G32" i="7"/>
  <c r="G33" i="7"/>
  <c r="G34" i="7"/>
  <c r="H34" i="7"/>
  <c r="G35" i="7"/>
  <c r="H35" i="7"/>
  <c r="G36" i="7"/>
  <c r="H36" i="7"/>
  <c r="H37" i="7"/>
  <c r="G38" i="7"/>
  <c r="H38" i="7"/>
  <c r="H39" i="7"/>
  <c r="H40" i="7"/>
  <c r="H41" i="7"/>
  <c r="G42" i="7"/>
  <c r="H42" i="7"/>
  <c r="G43" i="7"/>
  <c r="H43" i="7"/>
  <c r="G44" i="7"/>
  <c r="H44" i="7"/>
  <c r="G45" i="7"/>
  <c r="H45" i="7"/>
  <c r="G46" i="7"/>
  <c r="H46" i="7"/>
  <c r="G47" i="7"/>
  <c r="H47" i="7"/>
  <c r="G48" i="7"/>
  <c r="H48" i="7"/>
  <c r="G49" i="7"/>
  <c r="H49" i="7"/>
  <c r="G50" i="7"/>
  <c r="H50" i="7"/>
  <c r="G31" i="7"/>
  <c r="H15" i="7"/>
  <c r="H14" i="7"/>
  <c r="J33" i="11" l="1"/>
  <c r="J46" i="11"/>
  <c r="H49" i="11"/>
  <c r="J49" i="11" s="1"/>
  <c r="J35" i="11"/>
  <c r="J30" i="11"/>
  <c r="H51" i="7"/>
  <c r="J34" i="7" l="1"/>
  <c r="J37" i="7"/>
  <c r="J41" i="7"/>
  <c r="J38" i="7"/>
  <c r="J42" i="7"/>
  <c r="J50" i="7"/>
  <c r="J43" i="7"/>
  <c r="J47" i="7"/>
  <c r="J36" i="7"/>
  <c r="J40" i="7"/>
  <c r="J46" i="7"/>
  <c r="J35" i="7"/>
  <c r="J39" i="7"/>
  <c r="J51" i="7"/>
  <c r="J33" i="7"/>
  <c r="J44" i="7"/>
  <c r="J48" i="7"/>
  <c r="J45" i="7"/>
  <c r="J49" i="7"/>
</calcChain>
</file>

<file path=xl/sharedStrings.xml><?xml version="1.0" encoding="utf-8"?>
<sst xmlns="http://schemas.openxmlformats.org/spreadsheetml/2006/main" count="347" uniqueCount="111">
  <si>
    <t>AGENCIA NACIONAL DE TIERRAS</t>
  </si>
  <si>
    <t>PROPONENTE</t>
  </si>
  <si>
    <t>NOMBRE</t>
  </si>
  <si>
    <t xml:space="preserve">IDENTIFICACION </t>
  </si>
  <si>
    <t xml:space="preserve">TAMAÑO EMPRESARIAL Y PORCENTAJE DE PARTICIPACION </t>
  </si>
  <si>
    <t xml:space="preserve">CRITERIOS DE EVALUACIÓN </t>
  </si>
  <si>
    <t xml:space="preserve">CUMPLE </t>
  </si>
  <si>
    <t xml:space="preserve">NO CUMPLE </t>
  </si>
  <si>
    <t>OBSERVACIONES</t>
  </si>
  <si>
    <t>2.1. EXPERIENCIA DEL PROPONENTE.</t>
  </si>
  <si>
    <t>CONTRATANTE</t>
  </si>
  <si>
    <t>OBJETO</t>
  </si>
  <si>
    <t>FECHA DE INICIO</t>
  </si>
  <si>
    <t>FECHA TERMINACIÓN</t>
  </si>
  <si>
    <t xml:space="preserve">VALOR CONTRATO EN PESOS </t>
  </si>
  <si>
    <t>CONTRATISTA</t>
  </si>
  <si>
    <t>VALOR EXPRESADO EN SMMLV</t>
  </si>
  <si>
    <t>PORCENTAJE DE PARTICIPACIÓN</t>
  </si>
  <si>
    <t>NO CUMPLE</t>
  </si>
  <si>
    <t>ITEM</t>
  </si>
  <si>
    <t>-</t>
  </si>
  <si>
    <t>ÍTEM</t>
  </si>
  <si>
    <t xml:space="preserve">DESCRIPCIÓN </t>
  </si>
  <si>
    <t>CANTIDAD</t>
  </si>
  <si>
    <t xml:space="preserve">UNIDAD </t>
  </si>
  <si>
    <t>PROPUESTA ECONÓMICA</t>
  </si>
  <si>
    <t xml:space="preserve">UN  </t>
  </si>
  <si>
    <t xml:space="preserve">TOTAL </t>
  </si>
  <si>
    <t>Evaluadores técnicos</t>
  </si>
  <si>
    <t>CUMPLE</t>
  </si>
  <si>
    <t>CONCLUSIÓN VALIDACIÓN EXPERIENCIA GENERAL DEL PROPONENTE</t>
  </si>
  <si>
    <t xml:space="preserve">PRECIO UNITARIO OFERTADO </t>
  </si>
  <si>
    <t>VALOR TECHO DEFINIDO POR LA ENTIDAD</t>
  </si>
  <si>
    <t>VALOR TOTAL DEFINIDO POR LA ENTIDAD (PRESUPUESTO OFICIAL)</t>
  </si>
  <si>
    <t>OFERENTES</t>
  </si>
  <si>
    <t>Cumple</t>
  </si>
  <si>
    <t>No cumple</t>
  </si>
  <si>
    <t>VALIDACIÓN
PROPUESTA ECONÓMICA</t>
  </si>
  <si>
    <t>EXPERIENCIA GENERAL DEL PROPONENTE</t>
  </si>
  <si>
    <t>REQUISITOS HABILITANTES TÉCNICOS.</t>
  </si>
  <si>
    <t>ACEPTACIÓN DE LA OFERTA O RECHAZO</t>
  </si>
  <si>
    <t>2.6. PROPUESTA ECONÓMICA</t>
  </si>
  <si>
    <t>NO HABILITADO</t>
  </si>
  <si>
    <t>El proponente no acreditó la calidad de MIPYME (El proponente no presenta certificación suscrita por la representante legal y contadora pública para acreditar el tamaño empresarial. Así como tampoco RUP.)</t>
  </si>
  <si>
    <r>
      <t xml:space="preserve">Revisó: </t>
    </r>
    <r>
      <rPr>
        <sz val="11"/>
        <color theme="1"/>
        <rFont val="Arial Narrow"/>
        <family val="2"/>
      </rPr>
      <t>Paula Andrea Tacha Torres -  Contratista - Subdirección Administrativa y Financiera</t>
    </r>
    <r>
      <rPr>
        <b/>
        <sz val="11"/>
        <color theme="1"/>
        <rFont val="Arial Narrow"/>
        <family val="2"/>
      </rPr>
      <t xml:space="preserve"> </t>
    </r>
  </si>
  <si>
    <t>PROCESO DE SELECCIÓN MINIMA CUANTÍA ANT-MC-013-2024</t>
  </si>
  <si>
    <t>Realizar el mantenimiento preventivo y correctivo con suministro de piezas y repuestos para escáner de película de microfilmación y microfichas de la Agencia Nacional de Tierras, de acuerdo con las especificaciones técnicas definidas por la Entidad.</t>
  </si>
  <si>
    <t>EVALUACIÓN TÉCNICA - ECONÓMICA PRELIMINAR</t>
  </si>
  <si>
    <t xml:space="preserve">En atención a lo normado en el artículo 2.2.1.2.1.5.2. del Decreto 1082 de 2015, la Entidad procede a realizar la evaluación técnica económica de las ofertas presentadas dentro del término previsto para ello según el crónograma del proceso, asÍ: </t>
  </si>
  <si>
    <t>PRIMER MENOR PRECIO</t>
  </si>
  <si>
    <t>IMAGESCAN S.A.S.</t>
  </si>
  <si>
    <t>830.073.624-1</t>
  </si>
  <si>
    <t>DIRECCIÓN ADMINISTRATIVA Y FINANCIERA DE LA POLICÍA NACIONAL</t>
  </si>
  <si>
    <t>PN DIRAF No. 06-7-10098-13</t>
  </si>
  <si>
    <t>Mantenimiento preventivo y correctivo para equipos de microfilmación</t>
  </si>
  <si>
    <t>EJÉRCITO NACIONAL - APOYO LOGÍSTICO</t>
  </si>
  <si>
    <t>ACEPTACIÓN DE OFERTA 137-2019</t>
  </si>
  <si>
    <t>Prestación de servicio de mantenimiento integral preventivo, incluyendo cambio de repuestos y accesorios de los equipos de microfilmación pertenecientes a la sección de publicaciones</t>
  </si>
  <si>
    <r>
      <t xml:space="preserve">La presente certificación aportada por el proponente </t>
    </r>
    <r>
      <rPr>
        <b/>
        <sz val="11"/>
        <color theme="1"/>
        <rFont val="Arial Narrow"/>
        <family val="2"/>
      </rPr>
      <t>CUMPLE</t>
    </r>
    <r>
      <rPr>
        <sz val="11"/>
        <color theme="1"/>
        <rFont val="Arial Narrow"/>
        <family val="2"/>
      </rPr>
      <t xml:space="preserve"> con lo solicitado por la entidad, toda vez que la información contenida en el documento aportado cumple con las condiciones señaladas en el subnumeral 2.1.2.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acredita que el valor del mismo corresponde a 173,95 SMMLV.
Por lo anterior, la documentación aportada para acreditar la experiencia obtenida con la DIRECCIÓN ADMINISTRATIVA Y FINANCIERA DE LA POLICÍA NACIONAL,</t>
    </r>
    <r>
      <rPr>
        <b/>
        <sz val="11"/>
        <color theme="1"/>
        <rFont val="Arial Narrow"/>
        <family val="2"/>
      </rPr>
      <t xml:space="preserve"> CUMPLE </t>
    </r>
    <r>
      <rPr>
        <sz val="11"/>
        <color theme="1"/>
        <rFont val="Arial Narrow"/>
        <family val="2"/>
      </rPr>
      <t>con lo solicitado en el presente requisito habilitante técnico.</t>
    </r>
  </si>
  <si>
    <r>
      <rPr>
        <b/>
        <sz val="11"/>
        <rFont val="Arial Narrow"/>
        <family val="2"/>
      </rPr>
      <t>MICROSCAN S A</t>
    </r>
    <r>
      <rPr>
        <sz val="11"/>
        <rFont val="Arial Narrow"/>
        <family val="2"/>
      </rPr>
      <t xml:space="preserve">
Por Acta No. 0042 del 7 de abril de 2015 de Asamblea de Accionistas, inscrito en esta Cámara de Comercio el 10 de abril de 2015, con el No. 01928918 del Libro IX, la sociedad cambió su denominación o razón social de MICROSCAN S A S a IMAGE SCAN SAS.</t>
    </r>
  </si>
  <si>
    <r>
      <t xml:space="preserve">La presente certificación aportada por el proponente </t>
    </r>
    <r>
      <rPr>
        <b/>
        <sz val="11"/>
        <color theme="1"/>
        <rFont val="Arial Narrow"/>
        <family val="2"/>
      </rPr>
      <t>CUMPLE</t>
    </r>
    <r>
      <rPr>
        <sz val="11"/>
        <color theme="1"/>
        <rFont val="Arial Narrow"/>
        <family val="2"/>
      </rPr>
      <t xml:space="preserve"> con lo solicitado por la entidad, toda vez que la información contenida en el documento aportado cumple con las condiciones señaladas en el subnumeral 2.1.2.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acredita que el valor del mismo corresponde a 161,27 SMMLV.
Por lo anterior, la documentación aportada para acreditar la experiencia expedida por el EJÉRCITO NACIONAL - APOYO LOGÍSTICO, </t>
    </r>
    <r>
      <rPr>
        <b/>
        <sz val="11"/>
        <color theme="1"/>
        <rFont val="Arial Narrow"/>
        <family val="2"/>
      </rPr>
      <t>CUMPLE</t>
    </r>
    <r>
      <rPr>
        <sz val="11"/>
        <color theme="1"/>
        <rFont val="Arial Narrow"/>
        <family val="2"/>
      </rPr>
      <t xml:space="preserve"> con lo solicitado en el presente requisito habilitante técnico.</t>
    </r>
  </si>
  <si>
    <t>El valor de la sumatoria de las certificaciones que acreditan la experiencia técnica habilitante deberá ser igual o superior al 100% del presupuesto oficial, expresado en salarios mínimos legales mensuales vigentes (SMLMV), esto es 20,65 SMLMV</t>
  </si>
  <si>
    <t>El proponente CUMPLE con lo solicitado, en atención a que de las dos (2) certificaciones aportadas, acreditan la totalidad de las condiciones solicitadas para este requisito habilitante técnico, cuyo sumatoria asciende a 335,22 SMLMV.</t>
  </si>
  <si>
    <t>2.2. CERTIFICADO DE AUTORIZACIÓN PARA EL MANTENIMIENTO Y SUMINISTRO DE PIEZAS EMITIDO POR EL FABRICANTE</t>
  </si>
  <si>
    <t>CONCLUSIÓN VALIDACIÓN CERTIFICADO DE AUTORIZACIÓN PARA EL MANTENIMIENTO Y SUMINISTRO DE PIEZAS EMITIDO POR EL FABRICANTE</t>
  </si>
  <si>
    <t>El proponente deberá presentar con su propuesta un (1) documento donde se evidencie que cuenta con autorización para realizar mantenimiento y suministro de piezas, expedido por la marca fabricante del equipo (EIMAGEDATA).
Así mismo, este documento deberá especificar que el proponente se encuentra autorizado para comercializar y realizar cambio de piezas y repuestos. La fecha de expedición no debe ser mayor a 30 días calendario previos a la fecha del cierre del presente proceso de selección.
En el evento de proponentes plurales al menos uno de sus integrantes deberá aportar esta certificación.</t>
  </si>
  <si>
    <t>2.3. ANEXO TÉCNICO - CARACTERÍSTICAS TÉCNICAS DE OBLIGATORIO CUMPLIMIENTO (ANEXO).</t>
  </si>
  <si>
    <t>El proponente deberá presentar junto con su propuesta el formato de anexo técnico debidamente diligenciado, contenido en la presente invitación pública, en donde manifiesta que cumple con la totalidad de las especificaciones y características técnicas allí descritas y con el lleno de los requisitos mínimos exigidos en el mismo; para lo cual deberá hacer una valoración de las condiciones y demás aspectos que fundamenten su ofrecimiento técnico.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t>
  </si>
  <si>
    <t>2.4. COMPROMISO DE DISPONIBILIDAD DE PERSONAL</t>
  </si>
  <si>
    <t>El proponente, deberá presentar junto con su propuesta un documento en el que se comprometa garantizar la disposición de todo el talento humano – personal mínimo - requerido descrito en el ANEXO No. 1– ANEXO TÉCNICO y mantenerlo disponible durante todo el término de ejecución del contrato.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t>
  </si>
  <si>
    <t>SPOOL TAKE UP</t>
  </si>
  <si>
    <t>POWER SUPPLY</t>
  </si>
  <si>
    <t>GLASS ASSY 5X6 UPPER CARR</t>
  </si>
  <si>
    <t>SHAFT UPPER CARRIER</t>
  </si>
  <si>
    <t>LED LAMP</t>
  </si>
  <si>
    <t>PCB CPU ASSEMBLY</t>
  </si>
  <si>
    <t>SWITCH ASSY CONTROL</t>
  </si>
  <si>
    <t>MOTOR ASSY LENS STEPER</t>
  </si>
  <si>
    <t>MOTOR ASSY ROTATION</t>
  </si>
  <si>
    <t>SHAFT MOTOR ASSY PIVOT</t>
  </si>
  <si>
    <t>MOTOR ASSY SENSOR</t>
  </si>
  <si>
    <t>MOTOR ASSY</t>
  </si>
  <si>
    <t>SPRING EXTENSION</t>
  </si>
  <si>
    <t>MOTOR ASSY LENS DRIVE</t>
  </si>
  <si>
    <t>MOTOR ASSY LH</t>
  </si>
  <si>
    <t>MOTOR ASSY RH</t>
  </si>
  <si>
    <t>KIT LOWER GLASS ASSY</t>
  </si>
  <si>
    <t>GEAR RACK</t>
  </si>
  <si>
    <t>GEAR</t>
  </si>
  <si>
    <t>MANTENIMIENTOS PREVENTIVOS DE ACUERDO CON LAS ESPECIFICACIONES TÉCNICAS DEFINIDAS POR LA ENTIDAD</t>
  </si>
  <si>
    <t>UN</t>
  </si>
  <si>
    <t xml:space="preserve">El proponente CUMPLE con lo establecido en el numeral 3. PROPUESTA ECONÓMICA de la invitación pública, toda vez que, los valores ofertados en cada ítem no sobrepasa el valor techo definido por la entidad para cada uno de los ítems y por tanto, tampoco sobrepasa el presupuesto oficial total del proceso. </t>
  </si>
  <si>
    <t xml:space="preserve">CONCLUSIÓN EVALUACIÓN DE REQUISITOS HABILITANTES TÉCNICOS Y EVALUACIÓN DE PROPUESTA ECONÓMICA
PROPONENTE: IMAGESCAN SAS </t>
  </si>
  <si>
    <t xml:space="preserve">MARLIO ANDRÉS QUINTERO OSORIO - Contratista - Subdirección Administrativa y Financiera                 </t>
  </si>
  <si>
    <t>SEGUNDO MENOR PRECIO</t>
  </si>
  <si>
    <t>CRR SOLUCIONES INTEGRALES SAS</t>
  </si>
  <si>
    <t>901.406.206-2</t>
  </si>
  <si>
    <t>El proponente NO CUMPLE, toda vez que  no aporta ningún documento que acredite experiencia de contratos ejecutados, terminados y/o liquidados cuyo objeto y/o alcance y/u obligaciones estén relacionadas con el objeto del presente proceso, conforme a lo establecido el numeral 2.1. EXPERIENCIA DEL PROPONENTE, de la invitación pública cuya sumatoria sea igual o superior a 20,65 SMLMV.</t>
  </si>
  <si>
    <t xml:space="preserve">El proponente NO CUMPLE, toda vez que no aporta documento que evidencie autorización para realizar mantenimiento y suministro de piezas, expedido por la marca fabricante del equipo (EIMAGEDATA), conforme a lo establecido el numeral 2.2. CERTIFICADO DE AUTORIZACIÓN PARA EL MANTENIMIENTO Y SUMINISTRO DE PIEZAS EMITIDO POR EL FABRICANTE de la invitación pública. </t>
  </si>
  <si>
    <t xml:space="preserve">El proponente CUMPLE con lo solicitado en el presente requisito habilitante técnico. 
El propoenente presenta el ANEXO TÉCNICO - CARACTERISTICAS TÉCNICAS DE OBLIGATORIO CUMPLIMIENTO suscrito por el Representante Legal, señor CESAR EDUARDO PARRA MANRIQUE identificado con CC. 79.644.076. Así mismo allega Certificado de Existencia y representación legal donde se constata que el señor CESAR EDUARDO PARRA MANRIQUE identificado con CC. 79.644.076.  es R/L de la Empresa. </t>
  </si>
  <si>
    <t xml:space="preserve">El proponente CUMPLE con lo solicitado en el presente requisito habilitante técnico.
El proponente presenta documento suscrito por el Representante Legal, señor CESAR EDUARDO PARRA MANRIQUE identificado con CC. 79.644.076, a través del cual certifica que "El (la) señor(a) PARDO MORENO CARLOS ANDRES identificado(a) con Cédula de ciudadanía No. 1.023.891.444 de BOGOTA D.C. Será el ingeniero encargado de realizar los mantenimientos, en caso de que nos sea adjudicado el presente proceso de Mínima Cuantía ANT-MC-013-2024, cuyo objeto es el “Realizar el mantenimiento preventivo y correctivo con suministro de piezas y repuestos para escáner de película de microfilmación y microfichas de la Agencia Nacional de Tierras, de acuerdo con las especificaciones técnicas definidas por la Entidad..”Así mismo allega Certificado de Existencia y representación legal donde se constata que el señor CESAR EDUARDO PARRA MANRIQUE identificado con CC. 79.644.076.  es R/L de la Empresa. </t>
  </si>
  <si>
    <t xml:space="preserve">El proponente CUMPLE con lo solicitado en el presente requisito habilitante técnico. 
El propoenente presenta el ANEXO TÉCNICO - CARACTERISTICAS TÉCNICAS DE OBLIGATORIO CUMPLIMIENTO suscrito por el Representante Legal, señora LAURA GUAMANGA identificada con CC. 1.084.258.002. Así mismo allega Certificado de Existencia y representación legal donde se constata que la señora LAURA GUAMANGA identificada con CC. 1.084.258.002  es R/L de la Empresa. </t>
  </si>
  <si>
    <t xml:space="preserve">El proponente NO CUMPLE, toda vez que no aporta documento de compromiso para garantizar la disposición del personal mínimo requerido descrito en el ANEXO No. 1– ANEXO TÉCNICO, conforme se establece en el numeral 2.4 COMPROMISO DE DISPONIBILIDAD DE PERSONAL de la invitación pública. </t>
  </si>
  <si>
    <t>El proponente se encuenta como NO HABILITADO, por lo que deberá subsanar los requisitos hábilitantes técnicos descritos en la presente evaluación técnica durante el término de traslado del presente documento del proceso ANT-MC-013-2024</t>
  </si>
  <si>
    <t>IMAGESCAN SAS</t>
  </si>
  <si>
    <t>CERTIFICADO DE AUTORIZACIÓN PARA EL MANTENIMIENTO Y SUMINISTRO DE PIEZAS EMITIDO POR EL FABRICANTE</t>
  </si>
  <si>
    <t>ANEXO TÉCNICO - CARACTERÍSTICAS TÉCNICAS DE OBLIGATORIO CUMPLIMIENTO (ANEXO)</t>
  </si>
  <si>
    <t>COMPROMISO DE DISPONIBILIDAD DE PERSONAL</t>
  </si>
  <si>
    <t>El proponente CUMPLE con lo solicitado en el presente requisito habilitante técnico toda vez que cuenta con el valor unitario de cada pieza y/o repuesto y NO  SOBREPASA el valor techo definido por la Entidad para cada uno de los ítems solicitados (los cuales se encuentran definidos en el Análisis del Sector (numeral 3.4. Análisis de costos) y en la sección “PROPUESTA ECONÓMICA” de la plataforma transaccional SECOP II),</t>
  </si>
  <si>
    <t>El Proponente no podrá sobrepasar el presupuesto oficial total del mismo, el cual corresponde a la suma de VEINTISÉIS MILLONES OCHOCIENTOS CUARENTA Y CINCO MIL CUATROCIENTOS CUARENTA Y OCHO PESOS MDA/CTE ($26.845.448),  incluido IVA y todos los demás impuestos, tasas, contribuciones de carácter nacional y/o municipal legal, costos directos e indirectos a que haya lugar.</t>
  </si>
  <si>
    <r>
      <t xml:space="preserve">El proponente presenta CARTA DE CERTIFICADO DE DISTRIBUIDOR CERTIFICADO Y AUTORIZADO de fecha 15 de julio de 2024, a través de la la cual E-IMAGEDATA CORP certifica que "(…) en la actualidad IMAGE SCAN S.A.S. es distribuidor certificado y autorizado para la venta, implementación, soporte y mantenimiento de escáneres de microfilm ScanPro de e-ImageData. Solo los distribuidores autorizados tienen acceso a equipos, repuestos, suministros, actualización de software y capacitación de e-ImageData Corp. Los distribuidores capacitados brindan constantemente la mejor representación de productos, mantenimiento y soporte técnicos necesarios para los equipos de microfilm ScanPro garantizando el continuo y correcto funcionamiento de estos." No obstante, la carta de certificado de distribuidor certificado y autorizado se encuentra dirigida al </t>
    </r>
    <r>
      <rPr>
        <b/>
        <sz val="11"/>
        <rFont val="Arial Narrow"/>
        <family val="2"/>
      </rPr>
      <t>Banco de la República</t>
    </r>
    <r>
      <rPr>
        <sz val="11"/>
        <rFont val="Arial Narrow"/>
        <family val="2"/>
      </rPr>
      <t xml:space="preserve">. Conforme lo anterior, el proponente deberá aclarar si la misma es extensiva a la AGENCIA NACIONAL DE TIERRAS o aportar documento en los términos y condiciones de la Invitación Pública, dentro del término del traslado. Por lo anterior debera subsanar dentro del término del traslado.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</si>
</sst>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00;[Red]0.000"/>
  </numFmts>
  <fonts count="18" x14ac:knownFonts="1">
    <font>
      <sz val="11"/>
      <color theme="1"/>
      <name val="Aptos Narrow"/>
      <family val="2"/>
      <scheme val="minor"/>
    </font>
    <font>
      <sz val="11"/>
      <color theme="1"/>
      <name val="Arial Narrow"/>
      <family val="2"/>
    </font>
    <font>
      <b/>
      <sz val="11"/>
      <name val="Arial Narrow"/>
      <family val="2"/>
    </font>
    <font>
      <sz val="11"/>
      <name val="Arial Narrow"/>
      <family val="2"/>
    </font>
    <font>
      <b/>
      <sz val="11"/>
      <color rgb="FFC00000"/>
      <name val="Arial Narrow"/>
      <family val="2"/>
    </font>
    <font>
      <sz val="11"/>
      <color rgb="FF000000"/>
      <name val="Arial Narrow"/>
      <family val="2"/>
    </font>
    <font>
      <b/>
      <sz val="11"/>
      <color theme="1"/>
      <name val="Arial Narrow"/>
      <family val="2"/>
    </font>
    <font>
      <b/>
      <sz val="11"/>
      <color rgb="FF000000"/>
      <name val="Arial Narrow"/>
      <family val="2"/>
    </font>
    <font>
      <b/>
      <sz val="13"/>
      <name val="Arial Narrow"/>
      <family val="2"/>
    </font>
    <font>
      <b/>
      <sz val="13"/>
      <color rgb="FF000000"/>
      <name val="Arial Narrow"/>
      <family val="2"/>
    </font>
    <font>
      <b/>
      <sz val="13"/>
      <color rgb="FFFF0000"/>
      <name val="Arial Narrow"/>
      <family val="2"/>
    </font>
    <font>
      <b/>
      <sz val="13"/>
      <color theme="1"/>
      <name val="Arial Narrow"/>
      <family val="2"/>
    </font>
    <font>
      <b/>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0"/>
      <color rgb="FF000000"/>
      <name val="Arial MT"/>
    </font>
  </fonts>
  <fills count="9">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theme="3" tint="0.89999084444715716"/>
        <bgColor indexed="64"/>
      </patternFill>
    </fill>
    <fill>
      <patternFill patternType="solid">
        <fgColor rgb="FFFF0000"/>
        <bgColor indexed="64"/>
      </patternFill>
    </fill>
    <fill>
      <patternFill patternType="solid">
        <fgColor rgb="FFFFFF0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s>
  <cellStyleXfs count="1">
    <xf numFmtId="0" fontId="0" fillId="0" borderId="0"/>
  </cellStyleXfs>
  <cellXfs count="108">
    <xf numFmtId="0" fontId="0" fillId="0" borderId="0" xfId="0"/>
    <xf numFmtId="0" fontId="1" fillId="0" borderId="0" xfId="0" applyFont="1" applyAlignment="1">
      <alignment wrapText="1"/>
    </xf>
    <xf numFmtId="0" fontId="2" fillId="3" borderId="7" xfId="0" applyFont="1" applyFill="1" applyBorder="1" applyAlignment="1">
      <alignment horizontal="center" vertical="center" wrapText="1"/>
    </xf>
    <xf numFmtId="0" fontId="3" fillId="0" borderId="5" xfId="0" applyFont="1" applyBorder="1" applyAlignment="1">
      <alignment horizontal="center" vertical="center" wrapText="1"/>
    </xf>
    <xf numFmtId="14" fontId="1" fillId="0" borderId="5" xfId="0" applyNumberFormat="1" applyFont="1" applyBorder="1" applyAlignment="1">
      <alignment horizontal="center" vertical="center" wrapText="1"/>
    </xf>
    <xf numFmtId="4" fontId="3" fillId="0" borderId="5" xfId="0" applyNumberFormat="1" applyFont="1" applyBorder="1" applyAlignment="1">
      <alignment horizontal="center" vertical="center" wrapText="1"/>
    </xf>
    <xf numFmtId="9" fontId="3" fillId="0" borderId="5" xfId="0" applyNumberFormat="1" applyFont="1" applyBorder="1" applyAlignment="1">
      <alignment horizontal="center" vertical="center" wrapText="1"/>
    </xf>
    <xf numFmtId="165" fontId="4" fillId="4" borderId="5" xfId="0"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2" fillId="4" borderId="5" xfId="0" applyFont="1" applyFill="1" applyBorder="1" applyAlignment="1">
      <alignment horizontal="center" vertical="center" wrapText="1"/>
    </xf>
    <xf numFmtId="0" fontId="7" fillId="5" borderId="5" xfId="0" applyFont="1" applyFill="1" applyBorder="1" applyAlignment="1">
      <alignment horizontal="center" vertical="center"/>
    </xf>
    <xf numFmtId="4" fontId="5" fillId="0" borderId="5" xfId="0" applyNumberFormat="1" applyFont="1" applyBorder="1" applyAlignment="1">
      <alignment horizontal="center" vertical="center" shrinkToFit="1"/>
    </xf>
    <xf numFmtId="0" fontId="2" fillId="3"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3" borderId="29" xfId="0" applyFont="1" applyFill="1" applyBorder="1" applyAlignment="1">
      <alignment horizontal="center" vertical="center" wrapText="1"/>
    </xf>
    <xf numFmtId="0" fontId="5" fillId="0" borderId="5" xfId="0" applyFont="1" applyBorder="1" applyAlignment="1">
      <alignment horizontal="center" vertical="center" wrapText="1"/>
    </xf>
    <xf numFmtId="0" fontId="3" fillId="4" borderId="5" xfId="0" applyFont="1" applyFill="1" applyBorder="1" applyAlignment="1">
      <alignment horizontal="justify" vertical="center" wrapText="1"/>
    </xf>
    <xf numFmtId="0" fontId="1" fillId="0" borderId="0" xfId="0" applyFont="1" applyAlignment="1">
      <alignment horizontal="center" wrapText="1"/>
    </xf>
    <xf numFmtId="4" fontId="7" fillId="0" borderId="5" xfId="0" applyNumberFormat="1" applyFont="1" applyBorder="1" applyAlignment="1">
      <alignment horizontal="center" vertical="center" shrinkToFit="1"/>
    </xf>
    <xf numFmtId="0" fontId="1" fillId="0" borderId="5" xfId="0" applyFont="1" applyBorder="1" applyAlignment="1">
      <alignment horizontal="justify" vertical="center" wrapText="1"/>
    </xf>
    <xf numFmtId="0" fontId="7" fillId="0" borderId="5" xfId="0" applyFont="1" applyBorder="1" applyAlignment="1">
      <alignment horizontal="center" vertical="center" wrapText="1"/>
    </xf>
    <xf numFmtId="4" fontId="5" fillId="6" borderId="5" xfId="0" applyNumberFormat="1" applyFont="1" applyFill="1" applyBorder="1" applyAlignment="1">
      <alignment horizontal="center" vertical="center" shrinkToFit="1"/>
    </xf>
    <xf numFmtId="165" fontId="6" fillId="0" borderId="5" xfId="0" applyNumberFormat="1" applyFont="1"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3" fillId="0" borderId="5" xfId="0" applyFont="1" applyBorder="1" applyAlignment="1">
      <alignment horizontal="center" vertical="center"/>
    </xf>
    <xf numFmtId="0" fontId="13" fillId="3" borderId="5" xfId="0" applyFont="1" applyFill="1" applyBorder="1" applyAlignment="1">
      <alignment horizontal="center" vertical="center"/>
    </xf>
    <xf numFmtId="0" fontId="12" fillId="3" borderId="5"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19" xfId="0" applyFont="1" applyBorder="1" applyAlignment="1">
      <alignment horizontal="center" vertical="center" wrapText="1"/>
    </xf>
    <xf numFmtId="4" fontId="1" fillId="0" borderId="5" xfId="0" applyNumberFormat="1" applyFont="1" applyBorder="1" applyAlignment="1">
      <alignment horizontal="center" vertical="center" wrapText="1"/>
    </xf>
    <xf numFmtId="9" fontId="1" fillId="0" borderId="5" xfId="0" applyNumberFormat="1" applyFont="1" applyBorder="1" applyAlignment="1">
      <alignment horizontal="center" vertical="center" wrapText="1"/>
    </xf>
    <xf numFmtId="0" fontId="14" fillId="0" borderId="5" xfId="0" applyFont="1" applyBorder="1" applyAlignment="1">
      <alignment horizontal="center" vertical="center" wrapText="1"/>
    </xf>
    <xf numFmtId="0" fontId="15" fillId="0" borderId="5" xfId="0" applyFont="1" applyBorder="1" applyAlignment="1">
      <alignment horizontal="center" vertical="center" wrapText="1"/>
    </xf>
    <xf numFmtId="0" fontId="8" fillId="7" borderId="5" xfId="0" applyFont="1" applyFill="1" applyBorder="1" applyAlignment="1">
      <alignment horizontal="center" vertical="center" wrapText="1"/>
    </xf>
    <xf numFmtId="0" fontId="3" fillId="7" borderId="5" xfId="0" applyFont="1" applyFill="1" applyBorder="1" applyAlignment="1">
      <alignment horizontal="justify" vertical="center" wrapText="1"/>
    </xf>
    <xf numFmtId="0" fontId="16" fillId="0" borderId="5" xfId="0" applyFont="1" applyBorder="1" applyAlignment="1">
      <alignment horizontal="center" vertical="center" wrapText="1"/>
    </xf>
    <xf numFmtId="164" fontId="17" fillId="0" borderId="5" xfId="0" applyNumberFormat="1" applyFont="1" applyBorder="1" applyAlignment="1">
      <alignment horizontal="center" vertical="center"/>
    </xf>
    <xf numFmtId="0" fontId="11" fillId="7" borderId="5" xfId="0" applyFont="1" applyFill="1" applyBorder="1" applyAlignment="1">
      <alignment horizontal="center" vertical="center" wrapText="1"/>
    </xf>
    <xf numFmtId="0" fontId="6" fillId="0" borderId="24" xfId="0" applyFont="1" applyBorder="1" applyAlignment="1">
      <alignment horizontal="center"/>
    </xf>
    <xf numFmtId="0" fontId="6" fillId="0" borderId="0" xfId="0" applyFont="1" applyAlignment="1">
      <alignment horizontal="center"/>
    </xf>
    <xf numFmtId="0" fontId="6" fillId="0" borderId="25" xfId="0" applyFont="1" applyBorder="1" applyAlignment="1">
      <alignment horizontal="center"/>
    </xf>
    <xf numFmtId="0" fontId="6" fillId="0" borderId="26" xfId="0" applyFont="1" applyBorder="1" applyAlignment="1">
      <alignment horizontal="left"/>
    </xf>
    <xf numFmtId="0" fontId="6" fillId="0" borderId="27" xfId="0" applyFont="1" applyBorder="1" applyAlignment="1">
      <alignment horizontal="left"/>
    </xf>
    <xf numFmtId="0" fontId="6" fillId="0" borderId="28" xfId="0" applyFont="1" applyBorder="1" applyAlignment="1">
      <alignment horizontal="left"/>
    </xf>
    <xf numFmtId="0" fontId="1" fillId="0" borderId="24" xfId="0" applyFont="1" applyBorder="1" applyAlignment="1">
      <alignment horizontal="left" vertical="center"/>
    </xf>
    <xf numFmtId="0" fontId="1" fillId="0" borderId="0" xfId="0" applyFont="1" applyAlignment="1">
      <alignment horizontal="left" vertical="center"/>
    </xf>
    <xf numFmtId="0" fontId="1" fillId="0" borderId="25" xfId="0" applyFont="1" applyBorder="1" applyAlignment="1">
      <alignment horizontal="left" vertical="center"/>
    </xf>
    <xf numFmtId="0" fontId="12" fillId="3" borderId="5" xfId="0" applyFont="1" applyFill="1" applyBorder="1" applyAlignment="1">
      <alignment horizontal="center"/>
    </xf>
    <xf numFmtId="4" fontId="5" fillId="0" borderId="5" xfId="0" applyNumberFormat="1" applyFont="1" applyBorder="1" applyAlignment="1">
      <alignment horizontal="center" vertical="center" shrinkToFi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9" xfId="0" applyFont="1" applyBorder="1" applyAlignment="1">
      <alignment horizontal="left" vertical="center" wrapText="1" indent="1"/>
    </xf>
    <xf numFmtId="0" fontId="3" fillId="0" borderId="10" xfId="0" applyFont="1" applyBorder="1" applyAlignment="1">
      <alignment horizontal="left" vertical="center" wrapText="1" indent="1"/>
    </xf>
    <xf numFmtId="0" fontId="3" fillId="0" borderId="11" xfId="0" applyFont="1" applyBorder="1" applyAlignment="1">
      <alignment horizontal="left" vertical="center" wrapText="1" indent="1"/>
    </xf>
    <xf numFmtId="0" fontId="3" fillId="0" borderId="13" xfId="0" applyFont="1" applyBorder="1" applyAlignment="1">
      <alignment horizontal="left" vertical="center" wrapText="1" indent="1"/>
    </xf>
    <xf numFmtId="0" fontId="3" fillId="0" borderId="14" xfId="0" applyFont="1" applyBorder="1" applyAlignment="1">
      <alignment horizontal="left" vertical="center" wrapText="1" indent="1"/>
    </xf>
    <xf numFmtId="0" fontId="3" fillId="0" borderId="15" xfId="0" applyFont="1" applyBorder="1" applyAlignment="1">
      <alignment horizontal="left" vertical="center" wrapText="1" inden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8" borderId="3" xfId="0" applyFont="1" applyFill="1" applyBorder="1" applyAlignment="1">
      <alignment horizontal="center" vertical="center" wrapText="1"/>
    </xf>
    <xf numFmtId="3" fontId="3" fillId="0" borderId="16" xfId="0" applyNumberFormat="1" applyFont="1" applyBorder="1" applyAlignment="1">
      <alignment horizontal="center" vertical="center" wrapText="1"/>
    </xf>
    <xf numFmtId="3" fontId="3" fillId="0" borderId="17" xfId="0" applyNumberFormat="1"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3" fontId="3" fillId="0" borderId="21" xfId="0" applyNumberFormat="1" applyFont="1" applyBorder="1" applyAlignment="1">
      <alignment horizontal="center" vertical="center" wrapText="1"/>
    </xf>
    <xf numFmtId="3" fontId="3" fillId="0" borderId="22" xfId="0" applyNumberFormat="1" applyFont="1" applyBorder="1" applyAlignment="1">
      <alignment horizontal="center" vertical="center" wrapText="1"/>
    </xf>
    <xf numFmtId="3" fontId="3" fillId="0" borderId="23" xfId="0" applyNumberFormat="1" applyFont="1" applyBorder="1" applyAlignment="1">
      <alignment horizontal="center" vertical="center" wrapText="1"/>
    </xf>
    <xf numFmtId="0" fontId="2" fillId="3"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9" fillId="3" borderId="20"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3" borderId="30"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5" fillId="0" borderId="5" xfId="0" applyFont="1" applyBorder="1" applyAlignment="1">
      <alignment horizontal="justify" vertical="center" wrapText="1"/>
    </xf>
    <xf numFmtId="0" fontId="5" fillId="0" borderId="2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9" xfId="0" applyFont="1" applyBorder="1" applyAlignment="1">
      <alignment horizontal="center" vertical="center" wrapText="1"/>
    </xf>
    <xf numFmtId="0" fontId="2" fillId="3" borderId="20"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19" xfId="0" applyFont="1" applyFill="1" applyBorder="1" applyAlignment="1">
      <alignment horizontal="center" vertical="center" wrapText="1"/>
    </xf>
    <xf numFmtId="4" fontId="7"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8" fillId="3" borderId="5"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787854</xdr:colOff>
      <xdr:row>5</xdr:row>
      <xdr:rowOff>96075</xdr:rowOff>
    </xdr:from>
    <xdr:to>
      <xdr:col>4</xdr:col>
      <xdr:colOff>1099458</xdr:colOff>
      <xdr:row>10</xdr:row>
      <xdr:rowOff>177986</xdr:rowOff>
    </xdr:to>
    <xdr:pic>
      <xdr:nvPicPr>
        <xdr:cNvPr id="5" name="Imagen 4">
          <a:extLst>
            <a:ext uri="{FF2B5EF4-FFF2-40B4-BE49-F238E27FC236}">
              <a16:creationId xmlns:a16="http://schemas.microsoft.com/office/drawing/2014/main" id="{F8D20F02-D835-406C-9E8F-6829F70993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74054" y="2001075"/>
          <a:ext cx="1673679" cy="1520186"/>
        </a:xfrm>
        <a:prstGeom prst="rect">
          <a:avLst/>
        </a:prstGeom>
      </xdr:spPr>
    </xdr:pic>
    <xdr:clientData/>
  </xdr:twoCellAnchor>
  <xdr:twoCellAnchor editAs="oneCell">
    <xdr:from>
      <xdr:col>3</xdr:col>
      <xdr:colOff>768804</xdr:colOff>
      <xdr:row>7</xdr:row>
      <xdr:rowOff>277050</xdr:rowOff>
    </xdr:from>
    <xdr:to>
      <xdr:col>4</xdr:col>
      <xdr:colOff>634547</xdr:colOff>
      <xdr:row>10</xdr:row>
      <xdr:rowOff>72392</xdr:rowOff>
    </xdr:to>
    <xdr:pic>
      <xdr:nvPicPr>
        <xdr:cNvPr id="7" name="Imagen 6">
          <a:extLst>
            <a:ext uri="{FF2B5EF4-FFF2-40B4-BE49-F238E27FC236}">
              <a16:creationId xmlns:a16="http://schemas.microsoft.com/office/drawing/2014/main" id="{1258584E-F2AD-422F-8250-C889AC154F3A}"/>
            </a:ext>
          </a:extLst>
        </xdr:cNvPr>
        <xdr:cNvPicPr>
          <a:picLocks noChangeAspect="1"/>
        </xdr:cNvPicPr>
      </xdr:nvPicPr>
      <xdr:blipFill>
        <a:blip xmlns:r="http://schemas.openxmlformats.org/officeDocument/2006/relationships" r:embed="rId2"/>
        <a:stretch>
          <a:fillRect/>
        </a:stretch>
      </xdr:blipFill>
      <xdr:spPr>
        <a:xfrm>
          <a:off x="4655004" y="2610675"/>
          <a:ext cx="1227818" cy="8049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1932215</xdr:colOff>
      <xdr:row>54</xdr:row>
      <xdr:rowOff>272143</xdr:rowOff>
    </xdr:from>
    <xdr:to>
      <xdr:col>2</xdr:col>
      <xdr:colOff>3160033</xdr:colOff>
      <xdr:row>57</xdr:row>
      <xdr:rowOff>42992</xdr:rowOff>
    </xdr:to>
    <xdr:pic>
      <xdr:nvPicPr>
        <xdr:cNvPr id="5" name="Imagen 4">
          <a:extLst>
            <a:ext uri="{FF2B5EF4-FFF2-40B4-BE49-F238E27FC236}">
              <a16:creationId xmlns:a16="http://schemas.microsoft.com/office/drawing/2014/main" id="{F9A46CE7-01AB-161C-A09D-7C902F5F3340}"/>
            </a:ext>
          </a:extLst>
        </xdr:cNvPr>
        <xdr:cNvPicPr>
          <a:picLocks noChangeAspect="1"/>
        </xdr:cNvPicPr>
      </xdr:nvPicPr>
      <xdr:blipFill>
        <a:blip xmlns:r="http://schemas.openxmlformats.org/officeDocument/2006/relationships" r:embed="rId1"/>
        <a:stretch>
          <a:fillRect/>
        </a:stretch>
      </xdr:blipFill>
      <xdr:spPr>
        <a:xfrm>
          <a:off x="5633358" y="45053250"/>
          <a:ext cx="1227818" cy="804992"/>
        </a:xfrm>
        <a:prstGeom prst="rect">
          <a:avLst/>
        </a:prstGeom>
      </xdr:spPr>
    </xdr:pic>
    <xdr:clientData/>
  </xdr:twoCellAnchor>
  <xdr:twoCellAnchor editAs="oneCell">
    <xdr:from>
      <xdr:col>2</xdr:col>
      <xdr:colOff>1959429</xdr:colOff>
      <xdr:row>53</xdr:row>
      <xdr:rowOff>77025</xdr:rowOff>
    </xdr:from>
    <xdr:to>
      <xdr:col>3</xdr:col>
      <xdr:colOff>204108</xdr:colOff>
      <xdr:row>56</xdr:row>
      <xdr:rowOff>92261</xdr:rowOff>
    </xdr:to>
    <xdr:pic>
      <xdr:nvPicPr>
        <xdr:cNvPr id="8" name="Imagen 7">
          <a:extLst>
            <a:ext uri="{FF2B5EF4-FFF2-40B4-BE49-F238E27FC236}">
              <a16:creationId xmlns:a16="http://schemas.microsoft.com/office/drawing/2014/main" id="{91A34E1F-9B17-AD2E-51DF-1FB0A0CF89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60572" y="44640418"/>
          <a:ext cx="1673679" cy="10629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1932215</xdr:colOff>
      <xdr:row>52</xdr:row>
      <xdr:rowOff>272143</xdr:rowOff>
    </xdr:from>
    <xdr:to>
      <xdr:col>2</xdr:col>
      <xdr:colOff>3160033</xdr:colOff>
      <xdr:row>56</xdr:row>
      <xdr:rowOff>185867</xdr:rowOff>
    </xdr:to>
    <xdr:pic>
      <xdr:nvPicPr>
        <xdr:cNvPr id="2" name="Imagen 1">
          <a:extLst>
            <a:ext uri="{FF2B5EF4-FFF2-40B4-BE49-F238E27FC236}">
              <a16:creationId xmlns:a16="http://schemas.microsoft.com/office/drawing/2014/main" id="{16C40D79-C534-43B2-B7B8-54D48EA27361}"/>
            </a:ext>
          </a:extLst>
        </xdr:cNvPr>
        <xdr:cNvPicPr>
          <a:picLocks noChangeAspect="1"/>
        </xdr:cNvPicPr>
      </xdr:nvPicPr>
      <xdr:blipFill>
        <a:blip xmlns:r="http://schemas.openxmlformats.org/officeDocument/2006/relationships" r:embed="rId1"/>
        <a:stretch>
          <a:fillRect/>
        </a:stretch>
      </xdr:blipFill>
      <xdr:spPr>
        <a:xfrm>
          <a:off x="5637440" y="45134893"/>
          <a:ext cx="1227818" cy="799549"/>
        </a:xfrm>
        <a:prstGeom prst="rect">
          <a:avLst/>
        </a:prstGeom>
      </xdr:spPr>
    </xdr:pic>
    <xdr:clientData/>
  </xdr:twoCellAnchor>
  <xdr:twoCellAnchor editAs="oneCell">
    <xdr:from>
      <xdr:col>2</xdr:col>
      <xdr:colOff>1959429</xdr:colOff>
      <xdr:row>51</xdr:row>
      <xdr:rowOff>77025</xdr:rowOff>
    </xdr:from>
    <xdr:to>
      <xdr:col>3</xdr:col>
      <xdr:colOff>204108</xdr:colOff>
      <xdr:row>56</xdr:row>
      <xdr:rowOff>139886</xdr:rowOff>
    </xdr:to>
    <xdr:pic>
      <xdr:nvPicPr>
        <xdr:cNvPr id="3" name="Imagen 2">
          <a:extLst>
            <a:ext uri="{FF2B5EF4-FFF2-40B4-BE49-F238E27FC236}">
              <a16:creationId xmlns:a16="http://schemas.microsoft.com/office/drawing/2014/main" id="{0C3424C5-7E04-454F-9913-6C7348800C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64654" y="44720700"/>
          <a:ext cx="1673679" cy="10534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61D7-7031-41A8-AD30-4B223C200540}">
  <dimension ref="A2:L9"/>
  <sheetViews>
    <sheetView showGridLines="0" workbookViewId="0">
      <selection activeCell="D11" sqref="D11"/>
    </sheetView>
  </sheetViews>
  <sheetFormatPr baseColWidth="10" defaultRowHeight="15" x14ac:dyDescent="0.25"/>
  <cols>
    <col min="1" max="1" width="9" customWidth="1"/>
    <col min="2" max="2" width="35.42578125" bestFit="1" customWidth="1"/>
    <col min="3" max="3" width="13.85546875" bestFit="1" customWidth="1"/>
    <col min="4" max="4" width="20.42578125" customWidth="1"/>
    <col min="5" max="5" width="21.85546875" customWidth="1"/>
    <col min="6" max="6" width="20.42578125" customWidth="1"/>
    <col min="7" max="7" width="17.85546875" customWidth="1"/>
    <col min="8" max="8" width="16" customWidth="1"/>
    <col min="9" max="9" width="19.5703125" bestFit="1" customWidth="1"/>
    <col min="10" max="10" width="17.42578125" customWidth="1"/>
  </cols>
  <sheetData>
    <row r="2" spans="1:12" x14ac:dyDescent="0.25">
      <c r="A2" s="53" t="s">
        <v>39</v>
      </c>
      <c r="B2" s="53"/>
      <c r="C2" s="53"/>
      <c r="D2" s="53"/>
      <c r="E2" s="53"/>
      <c r="F2" s="53"/>
      <c r="G2" s="53"/>
      <c r="H2" s="53"/>
      <c r="I2" s="53"/>
    </row>
    <row r="3" spans="1:12" ht="90" x14ac:dyDescent="0.25">
      <c r="A3" s="27" t="s">
        <v>19</v>
      </c>
      <c r="B3" s="28" t="s">
        <v>34</v>
      </c>
      <c r="C3" s="28" t="s">
        <v>38</v>
      </c>
      <c r="D3" s="28" t="s">
        <v>105</v>
      </c>
      <c r="E3" s="28" t="s">
        <v>106</v>
      </c>
      <c r="F3" s="28" t="s">
        <v>107</v>
      </c>
      <c r="G3" s="28" t="s">
        <v>37</v>
      </c>
      <c r="H3" s="28" t="s">
        <v>40</v>
      </c>
    </row>
    <row r="4" spans="1:12" x14ac:dyDescent="0.25">
      <c r="A4" s="26">
        <v>1</v>
      </c>
      <c r="B4" s="37" t="s">
        <v>104</v>
      </c>
      <c r="C4" s="38" t="s">
        <v>35</v>
      </c>
      <c r="D4" s="41" t="s">
        <v>36</v>
      </c>
      <c r="E4" s="38" t="s">
        <v>35</v>
      </c>
      <c r="F4" s="38" t="s">
        <v>35</v>
      </c>
      <c r="G4" s="38" t="s">
        <v>35</v>
      </c>
      <c r="H4" s="41" t="s">
        <v>42</v>
      </c>
    </row>
    <row r="5" spans="1:12" x14ac:dyDescent="0.25">
      <c r="A5" s="26">
        <v>2</v>
      </c>
      <c r="B5" s="37" t="s">
        <v>95</v>
      </c>
      <c r="C5" s="41" t="s">
        <v>36</v>
      </c>
      <c r="D5" s="41" t="s">
        <v>36</v>
      </c>
      <c r="E5" s="38" t="s">
        <v>35</v>
      </c>
      <c r="F5" s="41" t="s">
        <v>36</v>
      </c>
      <c r="G5" s="38" t="s">
        <v>35</v>
      </c>
      <c r="H5" s="41" t="s">
        <v>42</v>
      </c>
    </row>
    <row r="6" spans="1:12" s="1" customFormat="1" ht="16.5" x14ac:dyDescent="0.3">
      <c r="A6" s="44"/>
      <c r="B6" s="45"/>
      <c r="C6" s="45"/>
      <c r="D6" s="45"/>
      <c r="E6" s="45"/>
      <c r="F6" s="45"/>
      <c r="G6" s="45"/>
      <c r="H6" s="45"/>
      <c r="I6" s="45"/>
      <c r="J6" s="45"/>
      <c r="K6" s="45"/>
      <c r="L6" s="46"/>
    </row>
    <row r="7" spans="1:12" s="1" customFormat="1" ht="17.25" thickBot="1" x14ac:dyDescent="0.35">
      <c r="A7" s="47" t="s">
        <v>28</v>
      </c>
      <c r="B7" s="48"/>
      <c r="C7" s="48"/>
      <c r="D7" s="48"/>
      <c r="E7" s="48"/>
      <c r="F7" s="48"/>
      <c r="G7" s="48"/>
      <c r="H7" s="48"/>
      <c r="I7" s="48"/>
      <c r="J7" s="48"/>
      <c r="K7" s="48"/>
      <c r="L7" s="49"/>
    </row>
    <row r="8" spans="1:12" s="1" customFormat="1" ht="29.1" customHeight="1" x14ac:dyDescent="0.3">
      <c r="A8" s="50" t="s">
        <v>93</v>
      </c>
      <c r="B8" s="51"/>
      <c r="C8" s="51"/>
      <c r="D8" s="51"/>
      <c r="E8" s="51"/>
      <c r="F8" s="51"/>
      <c r="G8" s="51"/>
      <c r="H8" s="51"/>
      <c r="I8" s="51"/>
      <c r="J8" s="51"/>
      <c r="K8" s="51"/>
      <c r="L8" s="52"/>
    </row>
    <row r="9" spans="1:12" s="1" customFormat="1" ht="36.6" customHeight="1" thickBot="1" x14ac:dyDescent="0.35">
      <c r="A9" s="47" t="s">
        <v>44</v>
      </c>
      <c r="B9" s="48"/>
      <c r="C9" s="48"/>
      <c r="D9" s="48"/>
      <c r="E9" s="48"/>
      <c r="F9" s="48"/>
      <c r="G9" s="48"/>
      <c r="H9" s="48"/>
      <c r="I9" s="48"/>
      <c r="J9" s="48"/>
      <c r="K9" s="48"/>
      <c r="L9" s="49"/>
    </row>
  </sheetData>
  <mergeCells count="5">
    <mergeCell ref="A6:L6"/>
    <mergeCell ref="A7:L7"/>
    <mergeCell ref="A8:L8"/>
    <mergeCell ref="A9:L9"/>
    <mergeCell ref="A2:I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F0405-82B4-4609-8A05-B8F519BA3342}">
  <sheetPr>
    <tabColor rgb="FFFF0000"/>
  </sheetPr>
  <dimension ref="A1:L56"/>
  <sheetViews>
    <sheetView showGridLines="0" tabSelected="1" topLeftCell="F15" zoomScale="70" zoomScaleNormal="70" workbookViewId="0">
      <selection activeCell="L20" sqref="L20"/>
    </sheetView>
  </sheetViews>
  <sheetFormatPr baseColWidth="10" defaultColWidth="11.42578125" defaultRowHeight="16.5" x14ac:dyDescent="0.3"/>
  <cols>
    <col min="1" max="1" width="33.140625" style="1" bestFit="1" customWidth="1"/>
    <col min="2" max="2" width="22.42578125" style="1" customWidth="1"/>
    <col min="3" max="3" width="51.42578125" style="1" customWidth="1"/>
    <col min="4" max="4" width="52.42578125" style="1" customWidth="1"/>
    <col min="5" max="5" width="19.42578125" style="1" customWidth="1"/>
    <col min="6" max="6" width="25.5703125" style="1" customWidth="1"/>
    <col min="7" max="7" width="32.42578125" style="1" bestFit="1" customWidth="1"/>
    <col min="8" max="8" width="20.42578125" style="1" bestFit="1" customWidth="1"/>
    <col min="9" max="9" width="22.42578125" style="1" customWidth="1"/>
    <col min="10" max="10" width="13.85546875" style="18" customWidth="1"/>
    <col min="11" max="11" width="14" style="18" bestFit="1" customWidth="1"/>
    <col min="12" max="12" width="137" style="1" customWidth="1"/>
    <col min="13" max="16384" width="11.42578125" style="1"/>
  </cols>
  <sheetData>
    <row r="1" spans="1:12" ht="17.25" thickBot="1" x14ac:dyDescent="0.35"/>
    <row r="2" spans="1:12" ht="17.25" thickBot="1" x14ac:dyDescent="0.35">
      <c r="A2" s="63" t="s">
        <v>0</v>
      </c>
      <c r="B2" s="64"/>
      <c r="C2" s="64"/>
      <c r="D2" s="64"/>
      <c r="E2" s="64"/>
      <c r="F2" s="64"/>
      <c r="G2" s="64"/>
      <c r="H2" s="64"/>
      <c r="I2" s="64"/>
      <c r="J2" s="64"/>
      <c r="K2" s="64"/>
      <c r="L2" s="65"/>
    </row>
    <row r="3" spans="1:12" ht="17.25" thickBot="1" x14ac:dyDescent="0.35">
      <c r="A3" s="63" t="s">
        <v>45</v>
      </c>
      <c r="B3" s="64"/>
      <c r="C3" s="64"/>
      <c r="D3" s="64"/>
      <c r="E3" s="64"/>
      <c r="F3" s="64"/>
      <c r="G3" s="64"/>
      <c r="H3" s="64"/>
      <c r="I3" s="64"/>
      <c r="J3" s="64"/>
      <c r="K3" s="64"/>
      <c r="L3" s="65"/>
    </row>
    <row r="4" spans="1:12" ht="17.25" thickBot="1" x14ac:dyDescent="0.35">
      <c r="A4" s="66" t="s">
        <v>46</v>
      </c>
      <c r="B4" s="67"/>
      <c r="C4" s="67"/>
      <c r="D4" s="67"/>
      <c r="E4" s="67"/>
      <c r="F4" s="67"/>
      <c r="G4" s="67"/>
      <c r="H4" s="67"/>
      <c r="I4" s="67"/>
      <c r="J4" s="67"/>
      <c r="K4" s="67"/>
      <c r="L4" s="68"/>
    </row>
    <row r="5" spans="1:12" ht="17.25" thickBot="1" x14ac:dyDescent="0.35">
      <c r="A5" s="63" t="s">
        <v>47</v>
      </c>
      <c r="B5" s="64"/>
      <c r="C5" s="64"/>
      <c r="D5" s="64"/>
      <c r="E5" s="64"/>
      <c r="F5" s="64"/>
      <c r="G5" s="64"/>
      <c r="H5" s="64"/>
      <c r="I5" s="64"/>
      <c r="J5" s="64"/>
      <c r="K5" s="64"/>
      <c r="L5" s="65"/>
    </row>
    <row r="6" spans="1:12" ht="17.25" thickBot="1" x14ac:dyDescent="0.35">
      <c r="A6" s="63" t="s">
        <v>48</v>
      </c>
      <c r="B6" s="64"/>
      <c r="C6" s="64"/>
      <c r="D6" s="64"/>
      <c r="E6" s="64"/>
      <c r="F6" s="64"/>
      <c r="G6" s="64"/>
      <c r="H6" s="64"/>
      <c r="I6" s="64"/>
      <c r="J6" s="64"/>
      <c r="K6" s="64"/>
      <c r="L6" s="65"/>
    </row>
    <row r="7" spans="1:12" ht="48.95" customHeight="1" thickBot="1" x14ac:dyDescent="0.35">
      <c r="A7" s="2" t="s">
        <v>1</v>
      </c>
      <c r="B7" s="69" t="s">
        <v>49</v>
      </c>
      <c r="C7" s="70"/>
      <c r="D7" s="70"/>
      <c r="E7" s="70"/>
      <c r="F7" s="70"/>
      <c r="G7" s="70"/>
      <c r="H7" s="70"/>
      <c r="I7" s="70"/>
      <c r="J7" s="70"/>
      <c r="K7" s="70"/>
      <c r="L7" s="71"/>
    </row>
    <row r="8" spans="1:12" x14ac:dyDescent="0.3">
      <c r="A8" s="55" t="s">
        <v>2</v>
      </c>
      <c r="B8" s="57" t="s">
        <v>50</v>
      </c>
      <c r="C8" s="58"/>
      <c r="D8" s="58"/>
      <c r="E8" s="58"/>
      <c r="F8" s="58"/>
      <c r="G8" s="58"/>
      <c r="H8" s="58"/>
      <c r="I8" s="58"/>
      <c r="J8" s="58"/>
      <c r="K8" s="58"/>
      <c r="L8" s="59"/>
    </row>
    <row r="9" spans="1:12" ht="17.25" thickBot="1" x14ac:dyDescent="0.35">
      <c r="A9" s="56"/>
      <c r="B9" s="60"/>
      <c r="C9" s="61"/>
      <c r="D9" s="61"/>
      <c r="E9" s="61"/>
      <c r="F9" s="61"/>
      <c r="G9" s="61"/>
      <c r="H9" s="61"/>
      <c r="I9" s="61"/>
      <c r="J9" s="61"/>
      <c r="K9" s="61"/>
      <c r="L9" s="62"/>
    </row>
    <row r="10" spans="1:12" ht="17.25" thickBot="1" x14ac:dyDescent="0.35">
      <c r="A10" s="2" t="s">
        <v>3</v>
      </c>
      <c r="B10" s="72" t="s">
        <v>51</v>
      </c>
      <c r="C10" s="73"/>
      <c r="D10" s="73"/>
      <c r="E10" s="73"/>
      <c r="F10" s="73"/>
      <c r="G10" s="74"/>
      <c r="H10" s="74"/>
      <c r="I10" s="74"/>
      <c r="J10" s="74"/>
      <c r="K10" s="74"/>
      <c r="L10" s="75"/>
    </row>
    <row r="11" spans="1:12" ht="47.25" customHeight="1" x14ac:dyDescent="0.3">
      <c r="A11" s="15" t="s">
        <v>4</v>
      </c>
      <c r="B11" s="76" t="s">
        <v>43</v>
      </c>
      <c r="C11" s="77"/>
      <c r="D11" s="77"/>
      <c r="E11" s="77"/>
      <c r="F11" s="77"/>
      <c r="G11" s="77"/>
      <c r="H11" s="77"/>
      <c r="I11" s="77"/>
      <c r="J11" s="77"/>
      <c r="K11" s="77"/>
      <c r="L11" s="78"/>
    </row>
    <row r="12" spans="1:12" x14ac:dyDescent="0.3">
      <c r="A12" s="79" t="s">
        <v>5</v>
      </c>
      <c r="B12" s="79"/>
      <c r="C12" s="79"/>
      <c r="D12" s="79"/>
      <c r="E12" s="79"/>
      <c r="F12" s="79"/>
      <c r="G12" s="79"/>
      <c r="H12" s="79"/>
      <c r="I12" s="79"/>
      <c r="J12" s="79" t="s">
        <v>6</v>
      </c>
      <c r="K12" s="79" t="s">
        <v>7</v>
      </c>
      <c r="L12" s="79" t="s">
        <v>8</v>
      </c>
    </row>
    <row r="13" spans="1:12" ht="55.5" customHeight="1" x14ac:dyDescent="0.3">
      <c r="A13" s="13" t="s">
        <v>9</v>
      </c>
      <c r="B13" s="13" t="s">
        <v>10</v>
      </c>
      <c r="C13" s="13" t="s">
        <v>11</v>
      </c>
      <c r="D13" s="13" t="s">
        <v>12</v>
      </c>
      <c r="E13" s="13" t="s">
        <v>13</v>
      </c>
      <c r="F13" s="13" t="s">
        <v>14</v>
      </c>
      <c r="G13" s="13" t="s">
        <v>15</v>
      </c>
      <c r="H13" s="13" t="s">
        <v>16</v>
      </c>
      <c r="I13" s="13" t="s">
        <v>17</v>
      </c>
      <c r="J13" s="79"/>
      <c r="K13" s="79"/>
      <c r="L13" s="79"/>
    </row>
    <row r="14" spans="1:12" ht="203.25" customHeight="1" x14ac:dyDescent="0.3">
      <c r="A14" s="14" t="s">
        <v>52</v>
      </c>
      <c r="B14" s="14" t="s">
        <v>53</v>
      </c>
      <c r="C14" s="14" t="s">
        <v>54</v>
      </c>
      <c r="D14" s="4">
        <v>41516</v>
      </c>
      <c r="E14" s="4">
        <v>41942</v>
      </c>
      <c r="F14" s="5">
        <v>107154316.25</v>
      </c>
      <c r="G14" s="3" t="s">
        <v>59</v>
      </c>
      <c r="H14" s="5">
        <f>+F14/616000</f>
        <v>173.95181209415585</v>
      </c>
      <c r="I14" s="6">
        <v>1</v>
      </c>
      <c r="J14" s="8" t="s">
        <v>6</v>
      </c>
      <c r="K14" s="7"/>
      <c r="L14" s="20" t="s">
        <v>58</v>
      </c>
    </row>
    <row r="15" spans="1:12" ht="282.75" customHeight="1" x14ac:dyDescent="0.3">
      <c r="A15" s="14" t="s">
        <v>55</v>
      </c>
      <c r="B15" s="14" t="s">
        <v>56</v>
      </c>
      <c r="C15" s="14" t="s">
        <v>57</v>
      </c>
      <c r="D15" s="4">
        <v>43734</v>
      </c>
      <c r="E15" s="4">
        <v>43819</v>
      </c>
      <c r="F15" s="42">
        <v>133551320</v>
      </c>
      <c r="G15" s="3" t="s">
        <v>59</v>
      </c>
      <c r="H15" s="35">
        <f>+F15/828116</f>
        <v>161.27127117456973</v>
      </c>
      <c r="I15" s="36">
        <v>1</v>
      </c>
      <c r="J15" s="8" t="s">
        <v>6</v>
      </c>
      <c r="K15" s="23"/>
      <c r="L15" s="20" t="s">
        <v>60</v>
      </c>
    </row>
    <row r="16" spans="1:12" ht="75" customHeight="1" x14ac:dyDescent="0.3">
      <c r="A16" s="80" t="s">
        <v>61</v>
      </c>
      <c r="B16" s="80"/>
      <c r="C16" s="80"/>
      <c r="D16" s="80"/>
      <c r="E16" s="80"/>
      <c r="F16" s="80"/>
      <c r="G16" s="80"/>
      <c r="H16" s="80"/>
      <c r="I16" s="80"/>
      <c r="J16" s="8" t="s">
        <v>6</v>
      </c>
      <c r="K16" s="7"/>
      <c r="L16" s="9" t="s">
        <v>62</v>
      </c>
    </row>
    <row r="17" spans="1:12" ht="41.25" customHeight="1" x14ac:dyDescent="0.3">
      <c r="A17" s="81" t="s">
        <v>30</v>
      </c>
      <c r="B17" s="82"/>
      <c r="C17" s="82"/>
      <c r="D17" s="82"/>
      <c r="E17" s="82"/>
      <c r="F17" s="82"/>
      <c r="G17" s="82"/>
      <c r="H17" s="82"/>
      <c r="I17" s="82"/>
      <c r="J17" s="82"/>
      <c r="K17" s="83"/>
      <c r="L17" s="24" t="s">
        <v>29</v>
      </c>
    </row>
    <row r="18" spans="1:12" ht="14.25" customHeight="1" x14ac:dyDescent="0.3">
      <c r="A18" s="29"/>
      <c r="B18" s="30"/>
      <c r="C18" s="30"/>
      <c r="D18" s="30"/>
      <c r="E18" s="30"/>
      <c r="F18" s="30"/>
      <c r="G18" s="30"/>
      <c r="H18" s="30"/>
      <c r="I18" s="30"/>
      <c r="J18" s="30"/>
      <c r="K18" s="31"/>
      <c r="L18" s="24"/>
    </row>
    <row r="19" spans="1:12" ht="21.75" customHeight="1" x14ac:dyDescent="0.3">
      <c r="A19" s="91" t="s">
        <v>63</v>
      </c>
      <c r="B19" s="92"/>
      <c r="C19" s="92"/>
      <c r="D19" s="92"/>
      <c r="E19" s="92"/>
      <c r="F19" s="92"/>
      <c r="G19" s="92"/>
      <c r="H19" s="92"/>
      <c r="I19" s="92"/>
      <c r="J19" s="92"/>
      <c r="K19" s="93"/>
      <c r="L19" s="13" t="s">
        <v>8</v>
      </c>
    </row>
    <row r="20" spans="1:12" ht="164.25" customHeight="1" x14ac:dyDescent="0.3">
      <c r="A20" s="94" t="s">
        <v>65</v>
      </c>
      <c r="B20" s="95"/>
      <c r="C20" s="95"/>
      <c r="D20" s="95"/>
      <c r="E20" s="95"/>
      <c r="F20" s="95"/>
      <c r="G20" s="95"/>
      <c r="H20" s="95"/>
      <c r="I20" s="96"/>
      <c r="J20" s="10"/>
      <c r="K20" s="8" t="s">
        <v>18</v>
      </c>
      <c r="L20" s="40" t="s">
        <v>110</v>
      </c>
    </row>
    <row r="21" spans="1:12" ht="35.25" customHeight="1" x14ac:dyDescent="0.3">
      <c r="A21" s="84" t="s">
        <v>64</v>
      </c>
      <c r="B21" s="85"/>
      <c r="C21" s="85"/>
      <c r="D21" s="85"/>
      <c r="E21" s="85"/>
      <c r="F21" s="85"/>
      <c r="G21" s="85"/>
      <c r="H21" s="85"/>
      <c r="I21" s="85"/>
      <c r="J21" s="85"/>
      <c r="K21" s="86"/>
      <c r="L21" s="43" t="s">
        <v>18</v>
      </c>
    </row>
    <row r="22" spans="1:12" ht="17.25" x14ac:dyDescent="0.3">
      <c r="A22" s="32"/>
      <c r="B22" s="33"/>
      <c r="C22" s="33"/>
      <c r="D22" s="33"/>
      <c r="E22" s="33"/>
      <c r="F22" s="33"/>
      <c r="G22" s="33"/>
      <c r="H22" s="33"/>
      <c r="I22" s="33"/>
      <c r="J22" s="33"/>
      <c r="K22" s="34"/>
      <c r="L22" s="25"/>
    </row>
    <row r="23" spans="1:12" x14ac:dyDescent="0.3">
      <c r="A23" s="88"/>
      <c r="B23" s="89"/>
      <c r="C23" s="89"/>
      <c r="D23" s="89"/>
      <c r="E23" s="89"/>
      <c r="F23" s="89"/>
      <c r="G23" s="89"/>
      <c r="H23" s="89"/>
      <c r="I23" s="89"/>
      <c r="J23" s="89"/>
      <c r="K23" s="89"/>
      <c r="L23" s="90"/>
    </row>
    <row r="24" spans="1:12" x14ac:dyDescent="0.3">
      <c r="A24" s="79" t="s">
        <v>66</v>
      </c>
      <c r="B24" s="79"/>
      <c r="C24" s="79"/>
      <c r="D24" s="79"/>
      <c r="E24" s="79"/>
      <c r="F24" s="79"/>
      <c r="G24" s="79"/>
      <c r="H24" s="79"/>
      <c r="I24" s="79"/>
      <c r="J24" s="13" t="s">
        <v>6</v>
      </c>
      <c r="K24" s="13" t="s">
        <v>7</v>
      </c>
      <c r="L24" s="13" t="s">
        <v>8</v>
      </c>
    </row>
    <row r="25" spans="1:12" ht="94.5" customHeight="1" x14ac:dyDescent="0.3">
      <c r="A25" s="87" t="s">
        <v>67</v>
      </c>
      <c r="B25" s="87"/>
      <c r="C25" s="87"/>
      <c r="D25" s="87"/>
      <c r="E25" s="87"/>
      <c r="F25" s="87"/>
      <c r="G25" s="87"/>
      <c r="H25" s="87"/>
      <c r="I25" s="87"/>
      <c r="J25" s="8" t="s">
        <v>6</v>
      </c>
      <c r="K25" s="8" t="s">
        <v>20</v>
      </c>
      <c r="L25" s="9" t="s">
        <v>99</v>
      </c>
    </row>
    <row r="26" spans="1:12" x14ac:dyDescent="0.3">
      <c r="A26" s="88"/>
      <c r="B26" s="89"/>
      <c r="C26" s="89"/>
      <c r="D26" s="89"/>
      <c r="E26" s="89"/>
      <c r="F26" s="89"/>
      <c r="G26" s="89"/>
      <c r="H26" s="89"/>
      <c r="I26" s="89"/>
      <c r="J26" s="89"/>
      <c r="K26" s="89"/>
      <c r="L26" s="90"/>
    </row>
    <row r="27" spans="1:12" x14ac:dyDescent="0.3">
      <c r="A27" s="79" t="s">
        <v>68</v>
      </c>
      <c r="B27" s="79"/>
      <c r="C27" s="79"/>
      <c r="D27" s="79"/>
      <c r="E27" s="79"/>
      <c r="F27" s="79"/>
      <c r="G27" s="79"/>
      <c r="H27" s="79"/>
      <c r="I27" s="79"/>
      <c r="J27" s="13" t="s">
        <v>6</v>
      </c>
      <c r="K27" s="13" t="s">
        <v>7</v>
      </c>
      <c r="L27" s="13" t="s">
        <v>8</v>
      </c>
    </row>
    <row r="28" spans="1:12" ht="154.5" customHeight="1" x14ac:dyDescent="0.3">
      <c r="A28" s="87" t="s">
        <v>69</v>
      </c>
      <c r="B28" s="87"/>
      <c r="C28" s="87"/>
      <c r="D28" s="87"/>
      <c r="E28" s="87"/>
      <c r="F28" s="87"/>
      <c r="G28" s="87"/>
      <c r="H28" s="87"/>
      <c r="I28" s="87"/>
      <c r="J28" s="8" t="s">
        <v>6</v>
      </c>
      <c r="K28" s="8" t="s">
        <v>20</v>
      </c>
      <c r="L28" s="9" t="s">
        <v>100</v>
      </c>
    </row>
    <row r="29" spans="1:12" x14ac:dyDescent="0.3">
      <c r="A29" s="91" t="s">
        <v>41</v>
      </c>
      <c r="B29" s="92"/>
      <c r="C29" s="92"/>
      <c r="D29" s="92"/>
      <c r="E29" s="92"/>
      <c r="F29" s="92"/>
      <c r="G29" s="92"/>
      <c r="H29" s="92"/>
      <c r="I29" s="92"/>
      <c r="J29" s="92"/>
      <c r="K29" s="92"/>
      <c r="L29" s="93"/>
    </row>
    <row r="30" spans="1:12" ht="72.75" customHeight="1" x14ac:dyDescent="0.3">
      <c r="A30" s="13" t="s">
        <v>21</v>
      </c>
      <c r="B30" s="13" t="s">
        <v>22</v>
      </c>
      <c r="C30" s="13" t="s">
        <v>23</v>
      </c>
      <c r="D30" s="13" t="s">
        <v>24</v>
      </c>
      <c r="E30" s="13" t="s">
        <v>32</v>
      </c>
      <c r="F30" s="13" t="s">
        <v>31</v>
      </c>
      <c r="G30" s="13" t="s">
        <v>33</v>
      </c>
      <c r="H30" s="79" t="s">
        <v>25</v>
      </c>
      <c r="I30" s="79"/>
      <c r="J30" s="13" t="s">
        <v>6</v>
      </c>
      <c r="K30" s="13" t="s">
        <v>7</v>
      </c>
      <c r="L30" s="13" t="s">
        <v>8</v>
      </c>
    </row>
    <row r="31" spans="1:12" ht="111" customHeight="1" x14ac:dyDescent="0.3">
      <c r="A31" s="11">
        <v>1</v>
      </c>
      <c r="B31" s="14" t="s">
        <v>89</v>
      </c>
      <c r="C31" s="16">
        <v>2</v>
      </c>
      <c r="D31" s="12" t="s">
        <v>90</v>
      </c>
      <c r="E31" s="12">
        <v>4284000</v>
      </c>
      <c r="F31" s="22">
        <v>3570000</v>
      </c>
      <c r="G31" s="12">
        <f>E31*C31</f>
        <v>8568000</v>
      </c>
      <c r="H31" s="54">
        <f>F31*C31</f>
        <v>7140000</v>
      </c>
      <c r="I31" s="54"/>
      <c r="J31" s="19" t="str">
        <f>IF(H31&lt;G31,"CUMPLE", "NO CUMPLE")</f>
        <v>CUMPLE</v>
      </c>
      <c r="K31" s="8"/>
      <c r="L31" s="17" t="s">
        <v>108</v>
      </c>
    </row>
    <row r="32" spans="1:12" ht="92.25" customHeight="1" x14ac:dyDescent="0.3">
      <c r="A32" s="11">
        <v>2</v>
      </c>
      <c r="B32" s="14" t="s">
        <v>70</v>
      </c>
      <c r="C32" s="16">
        <v>1</v>
      </c>
      <c r="D32" s="12" t="s">
        <v>26</v>
      </c>
      <c r="E32" s="12">
        <v>491232</v>
      </c>
      <c r="F32" s="22">
        <v>478380</v>
      </c>
      <c r="G32" s="12">
        <f>E32*C32</f>
        <v>491232</v>
      </c>
      <c r="H32" s="54">
        <f>F32*C32</f>
        <v>478380</v>
      </c>
      <c r="I32" s="54"/>
      <c r="J32" s="19" t="str">
        <f>IF(H32&lt;G32,"CUMPLE", "NO CUMPLE")</f>
        <v>CUMPLE</v>
      </c>
      <c r="K32" s="8" t="s">
        <v>20</v>
      </c>
      <c r="L32" s="17" t="s">
        <v>108</v>
      </c>
    </row>
    <row r="33" spans="1:12" ht="92.25" customHeight="1" x14ac:dyDescent="0.3">
      <c r="A33" s="11">
        <v>3</v>
      </c>
      <c r="B33" s="14" t="s">
        <v>71</v>
      </c>
      <c r="C33" s="16">
        <v>1</v>
      </c>
      <c r="D33" s="12" t="s">
        <v>26</v>
      </c>
      <c r="E33" s="12">
        <v>869652</v>
      </c>
      <c r="F33" s="22">
        <v>854420</v>
      </c>
      <c r="G33" s="12">
        <f t="shared" ref="G33:G50" si="0">E33*C33</f>
        <v>869652</v>
      </c>
      <c r="H33" s="54">
        <f>F33*C33</f>
        <v>854420</v>
      </c>
      <c r="I33" s="54"/>
      <c r="J33" s="19" t="str">
        <f t="shared" ref="J33:J51" si="1">IF(H33&lt;G33,"CUMPLE", "NO CUMPLE")</f>
        <v>CUMPLE</v>
      </c>
      <c r="K33" s="8" t="s">
        <v>20</v>
      </c>
      <c r="L33" s="17" t="s">
        <v>108</v>
      </c>
    </row>
    <row r="34" spans="1:12" ht="92.25" customHeight="1" x14ac:dyDescent="0.3">
      <c r="A34" s="11">
        <v>4</v>
      </c>
      <c r="B34" s="14" t="s">
        <v>72</v>
      </c>
      <c r="C34" s="16">
        <v>1</v>
      </c>
      <c r="D34" s="12" t="s">
        <v>26</v>
      </c>
      <c r="E34" s="12">
        <v>252280</v>
      </c>
      <c r="F34" s="22">
        <v>238000</v>
      </c>
      <c r="G34" s="12">
        <f t="shared" si="0"/>
        <v>252280</v>
      </c>
      <c r="H34" s="54">
        <f t="shared" ref="H34:H50" si="2">F34*C34</f>
        <v>238000</v>
      </c>
      <c r="I34" s="54"/>
      <c r="J34" s="19" t="str">
        <f t="shared" si="1"/>
        <v>CUMPLE</v>
      </c>
      <c r="K34" s="8" t="s">
        <v>20</v>
      </c>
      <c r="L34" s="17" t="s">
        <v>108</v>
      </c>
    </row>
    <row r="35" spans="1:12" ht="92.25" customHeight="1" x14ac:dyDescent="0.3">
      <c r="A35" s="11">
        <v>5</v>
      </c>
      <c r="B35" s="14" t="s">
        <v>73</v>
      </c>
      <c r="C35" s="16">
        <v>1</v>
      </c>
      <c r="D35" s="12" t="s">
        <v>26</v>
      </c>
      <c r="E35" s="12">
        <v>308686</v>
      </c>
      <c r="F35" s="22">
        <v>297500</v>
      </c>
      <c r="G35" s="12">
        <f t="shared" si="0"/>
        <v>308686</v>
      </c>
      <c r="H35" s="54">
        <f t="shared" si="2"/>
        <v>297500</v>
      </c>
      <c r="I35" s="54"/>
      <c r="J35" s="19" t="str">
        <f t="shared" si="1"/>
        <v>CUMPLE</v>
      </c>
      <c r="K35" s="8" t="s">
        <v>20</v>
      </c>
      <c r="L35" s="17" t="s">
        <v>108</v>
      </c>
    </row>
    <row r="36" spans="1:12" ht="92.25" customHeight="1" x14ac:dyDescent="0.3">
      <c r="A36" s="11">
        <v>6</v>
      </c>
      <c r="B36" s="14" t="s">
        <v>74</v>
      </c>
      <c r="C36" s="16">
        <v>1</v>
      </c>
      <c r="D36" s="12" t="s">
        <v>26</v>
      </c>
      <c r="E36" s="12">
        <v>1765960</v>
      </c>
      <c r="F36" s="22">
        <v>1761200</v>
      </c>
      <c r="G36" s="12">
        <f t="shared" si="0"/>
        <v>1765960</v>
      </c>
      <c r="H36" s="54">
        <f t="shared" si="2"/>
        <v>1761200</v>
      </c>
      <c r="I36" s="54"/>
      <c r="J36" s="19" t="str">
        <f t="shared" si="1"/>
        <v>CUMPLE</v>
      </c>
      <c r="K36" s="8" t="s">
        <v>20</v>
      </c>
      <c r="L36" s="17" t="s">
        <v>108</v>
      </c>
    </row>
    <row r="37" spans="1:12" ht="92.25" customHeight="1" x14ac:dyDescent="0.3">
      <c r="A37" s="11">
        <v>7</v>
      </c>
      <c r="B37" s="14" t="s">
        <v>75</v>
      </c>
      <c r="C37" s="16">
        <v>1</v>
      </c>
      <c r="D37" s="12" t="s">
        <v>26</v>
      </c>
      <c r="E37" s="12">
        <v>4912320</v>
      </c>
      <c r="F37" s="22">
        <v>4783800</v>
      </c>
      <c r="G37" s="12">
        <f t="shared" si="0"/>
        <v>4912320</v>
      </c>
      <c r="H37" s="54">
        <f t="shared" si="2"/>
        <v>4783800</v>
      </c>
      <c r="I37" s="54"/>
      <c r="J37" s="19" t="str">
        <f t="shared" si="1"/>
        <v>CUMPLE</v>
      </c>
      <c r="K37" s="8" t="s">
        <v>20</v>
      </c>
      <c r="L37" s="17" t="s">
        <v>108</v>
      </c>
    </row>
    <row r="38" spans="1:12" ht="92.25" customHeight="1" x14ac:dyDescent="0.3">
      <c r="A38" s="11">
        <v>8</v>
      </c>
      <c r="B38" s="14" t="s">
        <v>76</v>
      </c>
      <c r="C38" s="16">
        <v>1</v>
      </c>
      <c r="D38" s="12" t="s">
        <v>26</v>
      </c>
      <c r="E38" s="12">
        <v>252280</v>
      </c>
      <c r="F38" s="22">
        <v>249900</v>
      </c>
      <c r="G38" s="12">
        <f t="shared" si="0"/>
        <v>252280</v>
      </c>
      <c r="H38" s="54">
        <f t="shared" si="2"/>
        <v>249900</v>
      </c>
      <c r="I38" s="54"/>
      <c r="J38" s="19" t="str">
        <f t="shared" si="1"/>
        <v>CUMPLE</v>
      </c>
      <c r="K38" s="8" t="s">
        <v>20</v>
      </c>
      <c r="L38" s="17" t="s">
        <v>108</v>
      </c>
    </row>
    <row r="39" spans="1:12" ht="92.25" customHeight="1" x14ac:dyDescent="0.3">
      <c r="A39" s="11">
        <v>9</v>
      </c>
      <c r="B39" s="14" t="s">
        <v>77</v>
      </c>
      <c r="C39" s="16">
        <v>1</v>
      </c>
      <c r="D39" s="12" t="s">
        <v>26</v>
      </c>
      <c r="E39" s="12">
        <v>567630</v>
      </c>
      <c r="F39" s="22">
        <v>559300</v>
      </c>
      <c r="G39" s="12">
        <f t="shared" si="0"/>
        <v>567630</v>
      </c>
      <c r="H39" s="54">
        <f t="shared" si="2"/>
        <v>559300</v>
      </c>
      <c r="I39" s="54"/>
      <c r="J39" s="19" t="str">
        <f t="shared" si="1"/>
        <v>CUMPLE</v>
      </c>
      <c r="K39" s="8" t="s">
        <v>20</v>
      </c>
      <c r="L39" s="17" t="s">
        <v>108</v>
      </c>
    </row>
    <row r="40" spans="1:12" ht="92.25" customHeight="1" x14ac:dyDescent="0.3">
      <c r="A40" s="11">
        <v>10</v>
      </c>
      <c r="B40" s="14" t="s">
        <v>78</v>
      </c>
      <c r="C40" s="16">
        <v>1</v>
      </c>
      <c r="D40" s="12" t="s">
        <v>26</v>
      </c>
      <c r="E40" s="12">
        <v>554302</v>
      </c>
      <c r="F40" s="22">
        <v>535500</v>
      </c>
      <c r="G40" s="12">
        <f t="shared" si="0"/>
        <v>554302</v>
      </c>
      <c r="H40" s="54">
        <f t="shared" si="2"/>
        <v>535500</v>
      </c>
      <c r="I40" s="54"/>
      <c r="J40" s="19" t="str">
        <f t="shared" si="1"/>
        <v>CUMPLE</v>
      </c>
      <c r="K40" s="8" t="s">
        <v>20</v>
      </c>
      <c r="L40" s="17" t="s">
        <v>108</v>
      </c>
    </row>
    <row r="41" spans="1:12" ht="92.25" customHeight="1" x14ac:dyDescent="0.3">
      <c r="A41" s="11">
        <v>11</v>
      </c>
      <c r="B41" s="14" t="s">
        <v>79</v>
      </c>
      <c r="C41" s="16">
        <v>1</v>
      </c>
      <c r="D41" s="12" t="s">
        <v>26</v>
      </c>
      <c r="E41" s="12">
        <v>100912</v>
      </c>
      <c r="F41" s="22">
        <v>99960</v>
      </c>
      <c r="G41" s="12">
        <f t="shared" si="0"/>
        <v>100912</v>
      </c>
      <c r="H41" s="54">
        <f t="shared" si="2"/>
        <v>99960</v>
      </c>
      <c r="I41" s="54"/>
      <c r="J41" s="19" t="str">
        <f t="shared" si="1"/>
        <v>CUMPLE</v>
      </c>
      <c r="K41" s="8" t="s">
        <v>20</v>
      </c>
      <c r="L41" s="17" t="s">
        <v>108</v>
      </c>
    </row>
    <row r="42" spans="1:12" ht="92.25" customHeight="1" x14ac:dyDescent="0.3">
      <c r="A42" s="11">
        <v>12</v>
      </c>
      <c r="B42" s="14" t="s">
        <v>80</v>
      </c>
      <c r="C42" s="16">
        <v>1</v>
      </c>
      <c r="D42" s="12" t="s">
        <v>26</v>
      </c>
      <c r="E42" s="12">
        <v>617372</v>
      </c>
      <c r="F42" s="22">
        <v>604520</v>
      </c>
      <c r="G42" s="12">
        <f t="shared" si="0"/>
        <v>617372</v>
      </c>
      <c r="H42" s="54">
        <f t="shared" si="2"/>
        <v>604520</v>
      </c>
      <c r="I42" s="54"/>
      <c r="J42" s="19" t="str">
        <f t="shared" si="1"/>
        <v>CUMPLE</v>
      </c>
      <c r="K42" s="8" t="s">
        <v>20</v>
      </c>
      <c r="L42" s="17" t="s">
        <v>108</v>
      </c>
    </row>
    <row r="43" spans="1:12" ht="92.25" customHeight="1" x14ac:dyDescent="0.3">
      <c r="A43" s="11">
        <v>13</v>
      </c>
      <c r="B43" s="14" t="s">
        <v>81</v>
      </c>
      <c r="C43" s="16">
        <v>1</v>
      </c>
      <c r="D43" s="12" t="s">
        <v>26</v>
      </c>
      <c r="E43" s="12">
        <v>869652</v>
      </c>
      <c r="F43" s="22">
        <v>844900</v>
      </c>
      <c r="G43" s="12">
        <f t="shared" si="0"/>
        <v>869652</v>
      </c>
      <c r="H43" s="54">
        <f t="shared" si="2"/>
        <v>844900</v>
      </c>
      <c r="I43" s="54"/>
      <c r="J43" s="19" t="str">
        <f t="shared" si="1"/>
        <v>CUMPLE</v>
      </c>
      <c r="K43" s="8" t="s">
        <v>20</v>
      </c>
      <c r="L43" s="17" t="s">
        <v>108</v>
      </c>
    </row>
    <row r="44" spans="1:12" ht="92.25" customHeight="1" x14ac:dyDescent="0.3">
      <c r="A44" s="11">
        <v>14</v>
      </c>
      <c r="B44" s="14" t="s">
        <v>82</v>
      </c>
      <c r="C44" s="16">
        <v>1</v>
      </c>
      <c r="D44" s="12" t="s">
        <v>26</v>
      </c>
      <c r="E44" s="12">
        <v>182546</v>
      </c>
      <c r="F44" s="22">
        <v>176120</v>
      </c>
      <c r="G44" s="12">
        <f t="shared" si="0"/>
        <v>182546</v>
      </c>
      <c r="H44" s="54">
        <f t="shared" si="2"/>
        <v>176120</v>
      </c>
      <c r="I44" s="54"/>
      <c r="J44" s="19" t="str">
        <f t="shared" si="1"/>
        <v>CUMPLE</v>
      </c>
      <c r="K44" s="8" t="s">
        <v>20</v>
      </c>
      <c r="L44" s="17" t="s">
        <v>108</v>
      </c>
    </row>
    <row r="45" spans="1:12" ht="92.25" customHeight="1" x14ac:dyDescent="0.3">
      <c r="A45" s="11">
        <v>15</v>
      </c>
      <c r="B45" s="14" t="s">
        <v>83</v>
      </c>
      <c r="C45" s="16">
        <v>1</v>
      </c>
      <c r="D45" s="12" t="s">
        <v>26</v>
      </c>
      <c r="E45" s="12">
        <v>1752632</v>
      </c>
      <c r="F45" s="22">
        <v>1737400</v>
      </c>
      <c r="G45" s="12">
        <f t="shared" si="0"/>
        <v>1752632</v>
      </c>
      <c r="H45" s="54">
        <f t="shared" si="2"/>
        <v>1737400</v>
      </c>
      <c r="I45" s="54"/>
      <c r="J45" s="19" t="str">
        <f t="shared" si="1"/>
        <v>CUMPLE</v>
      </c>
      <c r="K45" s="8" t="s">
        <v>20</v>
      </c>
      <c r="L45" s="17" t="s">
        <v>108</v>
      </c>
    </row>
    <row r="46" spans="1:12" ht="92.25" customHeight="1" x14ac:dyDescent="0.3">
      <c r="A46" s="11">
        <v>16</v>
      </c>
      <c r="B46" s="14" t="s">
        <v>84</v>
      </c>
      <c r="C46" s="16">
        <v>1</v>
      </c>
      <c r="D46" s="12" t="s">
        <v>26</v>
      </c>
      <c r="E46" s="12">
        <v>1765960</v>
      </c>
      <c r="F46" s="22">
        <v>1761200</v>
      </c>
      <c r="G46" s="12">
        <f t="shared" si="0"/>
        <v>1765960</v>
      </c>
      <c r="H46" s="54">
        <f t="shared" si="2"/>
        <v>1761200</v>
      </c>
      <c r="I46" s="54"/>
      <c r="J46" s="19" t="str">
        <f t="shared" si="1"/>
        <v>CUMPLE</v>
      </c>
      <c r="K46" s="8" t="s">
        <v>20</v>
      </c>
      <c r="L46" s="17" t="s">
        <v>108</v>
      </c>
    </row>
    <row r="47" spans="1:12" ht="92.25" customHeight="1" x14ac:dyDescent="0.3">
      <c r="A47" s="11">
        <v>17</v>
      </c>
      <c r="B47" s="14" t="s">
        <v>85</v>
      </c>
      <c r="C47" s="16">
        <v>1</v>
      </c>
      <c r="D47" s="12" t="s">
        <v>26</v>
      </c>
      <c r="E47" s="12">
        <v>1765960</v>
      </c>
      <c r="F47" s="22">
        <v>1761200</v>
      </c>
      <c r="G47" s="12">
        <f t="shared" si="0"/>
        <v>1765960</v>
      </c>
      <c r="H47" s="54">
        <f t="shared" si="2"/>
        <v>1761200</v>
      </c>
      <c r="I47" s="54"/>
      <c r="J47" s="19" t="str">
        <f t="shared" si="1"/>
        <v>CUMPLE</v>
      </c>
      <c r="K47" s="8" t="s">
        <v>20</v>
      </c>
      <c r="L47" s="17" t="s">
        <v>108</v>
      </c>
    </row>
    <row r="48" spans="1:12" ht="92.25" customHeight="1" x14ac:dyDescent="0.3">
      <c r="A48" s="11">
        <v>18</v>
      </c>
      <c r="B48" s="14" t="s">
        <v>86</v>
      </c>
      <c r="C48" s="16">
        <v>1</v>
      </c>
      <c r="D48" s="12" t="s">
        <v>26</v>
      </c>
      <c r="E48" s="12">
        <v>756840</v>
      </c>
      <c r="F48" s="22">
        <v>749700</v>
      </c>
      <c r="G48" s="12">
        <f t="shared" si="0"/>
        <v>756840</v>
      </c>
      <c r="H48" s="54">
        <f t="shared" si="2"/>
        <v>749700</v>
      </c>
      <c r="I48" s="54"/>
      <c r="J48" s="19" t="str">
        <f t="shared" si="1"/>
        <v>CUMPLE</v>
      </c>
      <c r="K48" s="8" t="s">
        <v>20</v>
      </c>
      <c r="L48" s="17" t="s">
        <v>108</v>
      </c>
    </row>
    <row r="49" spans="1:12" ht="92.25" customHeight="1" x14ac:dyDescent="0.3">
      <c r="A49" s="11">
        <v>19</v>
      </c>
      <c r="B49" s="14" t="s">
        <v>87</v>
      </c>
      <c r="C49" s="16">
        <v>1</v>
      </c>
      <c r="D49" s="12" t="s">
        <v>26</v>
      </c>
      <c r="E49" s="12">
        <v>252280</v>
      </c>
      <c r="F49" s="22">
        <v>249900</v>
      </c>
      <c r="G49" s="12">
        <f t="shared" si="0"/>
        <v>252280</v>
      </c>
      <c r="H49" s="54">
        <f t="shared" si="2"/>
        <v>249900</v>
      </c>
      <c r="I49" s="54"/>
      <c r="J49" s="19" t="str">
        <f t="shared" si="1"/>
        <v>CUMPLE</v>
      </c>
      <c r="K49" s="8" t="s">
        <v>20</v>
      </c>
      <c r="L49" s="17" t="s">
        <v>108</v>
      </c>
    </row>
    <row r="50" spans="1:12" ht="92.25" customHeight="1" x14ac:dyDescent="0.3">
      <c r="A50" s="11">
        <v>20</v>
      </c>
      <c r="B50" s="14" t="s">
        <v>88</v>
      </c>
      <c r="C50" s="16">
        <v>1</v>
      </c>
      <c r="D50" s="12" t="s">
        <v>26</v>
      </c>
      <c r="E50" s="12">
        <v>238952</v>
      </c>
      <c r="F50" s="22">
        <v>226100</v>
      </c>
      <c r="G50" s="12">
        <f t="shared" si="0"/>
        <v>238952</v>
      </c>
      <c r="H50" s="54">
        <f t="shared" si="2"/>
        <v>226100</v>
      </c>
      <c r="I50" s="54"/>
      <c r="J50" s="19" t="str">
        <f t="shared" si="1"/>
        <v>CUMPLE</v>
      </c>
      <c r="K50" s="8" t="s">
        <v>20</v>
      </c>
      <c r="L50" s="17" t="s">
        <v>108</v>
      </c>
    </row>
    <row r="51" spans="1:12" ht="114" customHeight="1" x14ac:dyDescent="0.3">
      <c r="A51" s="80" t="s">
        <v>109</v>
      </c>
      <c r="B51" s="80"/>
      <c r="C51" s="80"/>
      <c r="D51" s="80"/>
      <c r="E51" s="80"/>
      <c r="F51" s="80"/>
      <c r="G51" s="21" t="s">
        <v>27</v>
      </c>
      <c r="H51" s="97">
        <f>SUM(H31:I50)</f>
        <v>25109000</v>
      </c>
      <c r="I51" s="98"/>
      <c r="J51" s="19" t="str">
        <f t="shared" si="1"/>
        <v>CUMPLE</v>
      </c>
      <c r="K51" s="8" t="s">
        <v>20</v>
      </c>
      <c r="L51" s="17" t="s">
        <v>91</v>
      </c>
    </row>
    <row r="52" spans="1:12" customFormat="1" ht="34.5" x14ac:dyDescent="0.25">
      <c r="A52" s="99" t="s">
        <v>92</v>
      </c>
      <c r="B52" s="99"/>
      <c r="C52" s="99"/>
      <c r="D52" s="99"/>
      <c r="E52" s="99"/>
      <c r="F52" s="99"/>
      <c r="G52" s="99"/>
      <c r="H52" s="99"/>
      <c r="I52" s="99"/>
      <c r="J52" s="100" t="s">
        <v>42</v>
      </c>
      <c r="K52" s="100"/>
      <c r="L52" s="43" t="s">
        <v>103</v>
      </c>
    </row>
    <row r="53" spans="1:12" x14ac:dyDescent="0.3">
      <c r="A53" s="44"/>
      <c r="B53" s="45"/>
      <c r="C53" s="45"/>
      <c r="D53" s="45"/>
      <c r="E53" s="45"/>
      <c r="F53" s="45"/>
      <c r="G53" s="45"/>
      <c r="H53" s="45"/>
      <c r="I53" s="45"/>
      <c r="J53" s="45"/>
      <c r="K53" s="45"/>
      <c r="L53" s="46"/>
    </row>
    <row r="54" spans="1:12" ht="17.25" thickBot="1" x14ac:dyDescent="0.35">
      <c r="A54" s="47" t="s">
        <v>28</v>
      </c>
      <c r="B54" s="48"/>
      <c r="C54" s="48"/>
      <c r="D54" s="48"/>
      <c r="E54" s="48"/>
      <c r="F54" s="48"/>
      <c r="G54" s="48"/>
      <c r="H54" s="48"/>
      <c r="I54" s="48"/>
      <c r="J54" s="48"/>
      <c r="K54" s="48"/>
      <c r="L54" s="49"/>
    </row>
    <row r="55" spans="1:12" ht="29.1" customHeight="1" x14ac:dyDescent="0.3">
      <c r="A55" s="50" t="s">
        <v>93</v>
      </c>
      <c r="B55" s="51"/>
      <c r="C55" s="51"/>
      <c r="D55" s="51"/>
      <c r="E55" s="51"/>
      <c r="F55" s="51"/>
      <c r="G55" s="51"/>
      <c r="H55" s="51"/>
      <c r="I55" s="51"/>
      <c r="J55" s="51"/>
      <c r="K55" s="51"/>
      <c r="L55" s="52"/>
    </row>
    <row r="56" spans="1:12" ht="36.6" customHeight="1" thickBot="1" x14ac:dyDescent="0.35">
      <c r="A56" s="47" t="s">
        <v>44</v>
      </c>
      <c r="B56" s="48"/>
      <c r="C56" s="48"/>
      <c r="D56" s="48"/>
      <c r="E56" s="48"/>
      <c r="F56" s="48"/>
      <c r="G56" s="48"/>
      <c r="H56" s="48"/>
      <c r="I56" s="48"/>
      <c r="J56" s="48"/>
      <c r="K56" s="48"/>
      <c r="L56" s="49"/>
    </row>
  </sheetData>
  <mergeCells count="55">
    <mergeCell ref="H49:I49"/>
    <mergeCell ref="H50:I50"/>
    <mergeCell ref="A56:L56"/>
    <mergeCell ref="A51:F51"/>
    <mergeCell ref="H51:I51"/>
    <mergeCell ref="A52:I52"/>
    <mergeCell ref="J52:K52"/>
    <mergeCell ref="A53:L53"/>
    <mergeCell ref="A54:L54"/>
    <mergeCell ref="A55:L55"/>
    <mergeCell ref="H44:I44"/>
    <mergeCell ref="H45:I45"/>
    <mergeCell ref="H46:I46"/>
    <mergeCell ref="H47:I47"/>
    <mergeCell ref="H48:I48"/>
    <mergeCell ref="H43:I43"/>
    <mergeCell ref="H32:I32"/>
    <mergeCell ref="H33:I33"/>
    <mergeCell ref="H34:I34"/>
    <mergeCell ref="H35:I35"/>
    <mergeCell ref="H36:I36"/>
    <mergeCell ref="H37:I37"/>
    <mergeCell ref="H38:I38"/>
    <mergeCell ref="H39:I39"/>
    <mergeCell ref="H40:I40"/>
    <mergeCell ref="H41:I41"/>
    <mergeCell ref="H42:I42"/>
    <mergeCell ref="A26:L26"/>
    <mergeCell ref="A27:I27"/>
    <mergeCell ref="A28:I28"/>
    <mergeCell ref="A29:L29"/>
    <mergeCell ref="A23:L23"/>
    <mergeCell ref="A16:I16"/>
    <mergeCell ref="A17:K17"/>
    <mergeCell ref="A21:K21"/>
    <mergeCell ref="A24:I24"/>
    <mergeCell ref="A25:I25"/>
    <mergeCell ref="A19:K19"/>
    <mergeCell ref="A20:I20"/>
    <mergeCell ref="H31:I31"/>
    <mergeCell ref="A8:A9"/>
    <mergeCell ref="B8:L9"/>
    <mergeCell ref="A2:L2"/>
    <mergeCell ref="A3:L3"/>
    <mergeCell ref="A4:L4"/>
    <mergeCell ref="A5:L5"/>
    <mergeCell ref="B7:L7"/>
    <mergeCell ref="A6:L6"/>
    <mergeCell ref="B10:L10"/>
    <mergeCell ref="B11:L11"/>
    <mergeCell ref="A12:I12"/>
    <mergeCell ref="J12:J13"/>
    <mergeCell ref="K12:K13"/>
    <mergeCell ref="L12:L13"/>
    <mergeCell ref="H30:I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0C963-289C-4016-8A17-27C5E7BF0EC4}">
  <sheetPr>
    <tabColor rgb="FFFF0000"/>
  </sheetPr>
  <dimension ref="A1:L54"/>
  <sheetViews>
    <sheetView topLeftCell="F47" workbookViewId="0">
      <selection activeCell="L50" sqref="L50"/>
    </sheetView>
  </sheetViews>
  <sheetFormatPr baseColWidth="10" defaultColWidth="11.42578125" defaultRowHeight="16.5" x14ac:dyDescent="0.3"/>
  <cols>
    <col min="1" max="1" width="33.140625" style="1" bestFit="1" customWidth="1"/>
    <col min="2" max="2" width="22.42578125" style="1" customWidth="1"/>
    <col min="3" max="3" width="51.42578125" style="1" customWidth="1"/>
    <col min="4" max="4" width="52.42578125" style="1" customWidth="1"/>
    <col min="5" max="5" width="19.42578125" style="1" customWidth="1"/>
    <col min="6" max="6" width="25.5703125" style="1" customWidth="1"/>
    <col min="7" max="7" width="32.42578125" style="1" bestFit="1" customWidth="1"/>
    <col min="8" max="8" width="20.42578125" style="1" bestFit="1" customWidth="1"/>
    <col min="9" max="9" width="22.42578125" style="1" customWidth="1"/>
    <col min="10" max="10" width="13.85546875" style="18" customWidth="1"/>
    <col min="11" max="11" width="14" style="18" bestFit="1" customWidth="1"/>
    <col min="12" max="12" width="137" style="1" customWidth="1"/>
    <col min="13" max="16384" width="11.42578125" style="1"/>
  </cols>
  <sheetData>
    <row r="1" spans="1:12" ht="17.25" thickBot="1" x14ac:dyDescent="0.35"/>
    <row r="2" spans="1:12" ht="17.25" thickBot="1" x14ac:dyDescent="0.35">
      <c r="A2" s="63" t="s">
        <v>0</v>
      </c>
      <c r="B2" s="64"/>
      <c r="C2" s="64"/>
      <c r="D2" s="64"/>
      <c r="E2" s="64"/>
      <c r="F2" s="64"/>
      <c r="G2" s="64"/>
      <c r="H2" s="64"/>
      <c r="I2" s="64"/>
      <c r="J2" s="64"/>
      <c r="K2" s="64"/>
      <c r="L2" s="65"/>
    </row>
    <row r="3" spans="1:12" ht="17.25" thickBot="1" x14ac:dyDescent="0.35">
      <c r="A3" s="63" t="s">
        <v>45</v>
      </c>
      <c r="B3" s="64"/>
      <c r="C3" s="64"/>
      <c r="D3" s="64"/>
      <c r="E3" s="64"/>
      <c r="F3" s="64"/>
      <c r="G3" s="64"/>
      <c r="H3" s="64"/>
      <c r="I3" s="64"/>
      <c r="J3" s="64"/>
      <c r="K3" s="64"/>
      <c r="L3" s="65"/>
    </row>
    <row r="4" spans="1:12" ht="17.25" thickBot="1" x14ac:dyDescent="0.35">
      <c r="A4" s="66" t="s">
        <v>46</v>
      </c>
      <c r="B4" s="67"/>
      <c r="C4" s="67"/>
      <c r="D4" s="67"/>
      <c r="E4" s="67"/>
      <c r="F4" s="67"/>
      <c r="G4" s="67"/>
      <c r="H4" s="67"/>
      <c r="I4" s="67"/>
      <c r="J4" s="67"/>
      <c r="K4" s="67"/>
      <c r="L4" s="68"/>
    </row>
    <row r="5" spans="1:12" ht="17.25" thickBot="1" x14ac:dyDescent="0.35">
      <c r="A5" s="63" t="s">
        <v>47</v>
      </c>
      <c r="B5" s="64"/>
      <c r="C5" s="64"/>
      <c r="D5" s="64"/>
      <c r="E5" s="64"/>
      <c r="F5" s="64"/>
      <c r="G5" s="64"/>
      <c r="H5" s="64"/>
      <c r="I5" s="64"/>
      <c r="J5" s="64"/>
      <c r="K5" s="64"/>
      <c r="L5" s="65"/>
    </row>
    <row r="6" spans="1:12" ht="17.25" thickBot="1" x14ac:dyDescent="0.35">
      <c r="A6" s="63" t="s">
        <v>48</v>
      </c>
      <c r="B6" s="64"/>
      <c r="C6" s="64"/>
      <c r="D6" s="64"/>
      <c r="E6" s="64"/>
      <c r="F6" s="64"/>
      <c r="G6" s="64"/>
      <c r="H6" s="64"/>
      <c r="I6" s="64"/>
      <c r="J6" s="64"/>
      <c r="K6" s="64"/>
      <c r="L6" s="65"/>
    </row>
    <row r="7" spans="1:12" ht="48.95" customHeight="1" thickBot="1" x14ac:dyDescent="0.35">
      <c r="A7" s="2" t="s">
        <v>1</v>
      </c>
      <c r="B7" s="69" t="s">
        <v>94</v>
      </c>
      <c r="C7" s="70"/>
      <c r="D7" s="70"/>
      <c r="E7" s="70"/>
      <c r="F7" s="70"/>
      <c r="G7" s="70"/>
      <c r="H7" s="70"/>
      <c r="I7" s="70"/>
      <c r="J7" s="70"/>
      <c r="K7" s="70"/>
      <c r="L7" s="71"/>
    </row>
    <row r="8" spans="1:12" x14ac:dyDescent="0.3">
      <c r="A8" s="55" t="s">
        <v>2</v>
      </c>
      <c r="B8" s="102" t="s">
        <v>95</v>
      </c>
      <c r="C8" s="103"/>
      <c r="D8" s="103"/>
      <c r="E8" s="103"/>
      <c r="F8" s="103"/>
      <c r="G8" s="103"/>
      <c r="H8" s="103"/>
      <c r="I8" s="103"/>
      <c r="J8" s="103"/>
      <c r="K8" s="103"/>
      <c r="L8" s="104"/>
    </row>
    <row r="9" spans="1:12" ht="17.25" thickBot="1" x14ac:dyDescent="0.35">
      <c r="A9" s="56"/>
      <c r="B9" s="105"/>
      <c r="C9" s="106"/>
      <c r="D9" s="106"/>
      <c r="E9" s="106"/>
      <c r="F9" s="106"/>
      <c r="G9" s="106"/>
      <c r="H9" s="106"/>
      <c r="I9" s="106"/>
      <c r="J9" s="106"/>
      <c r="K9" s="106"/>
      <c r="L9" s="107"/>
    </row>
    <row r="10" spans="1:12" ht="17.25" thickBot="1" x14ac:dyDescent="0.35">
      <c r="A10" s="2" t="s">
        <v>3</v>
      </c>
      <c r="B10" s="72" t="s">
        <v>96</v>
      </c>
      <c r="C10" s="73"/>
      <c r="D10" s="73"/>
      <c r="E10" s="73"/>
      <c r="F10" s="73"/>
      <c r="G10" s="74"/>
      <c r="H10" s="74"/>
      <c r="I10" s="74"/>
      <c r="J10" s="74"/>
      <c r="K10" s="74"/>
      <c r="L10" s="75"/>
    </row>
    <row r="11" spans="1:12" ht="47.25" customHeight="1" x14ac:dyDescent="0.3">
      <c r="A11" s="15" t="s">
        <v>4</v>
      </c>
      <c r="B11" s="76" t="s">
        <v>43</v>
      </c>
      <c r="C11" s="77"/>
      <c r="D11" s="77"/>
      <c r="E11" s="77"/>
      <c r="F11" s="77"/>
      <c r="G11" s="77"/>
      <c r="H11" s="77"/>
      <c r="I11" s="77"/>
      <c r="J11" s="77"/>
      <c r="K11" s="77"/>
      <c r="L11" s="78"/>
    </row>
    <row r="12" spans="1:12" x14ac:dyDescent="0.3">
      <c r="A12" s="79" t="s">
        <v>5</v>
      </c>
      <c r="B12" s="79"/>
      <c r="C12" s="79"/>
      <c r="D12" s="79"/>
      <c r="E12" s="79"/>
      <c r="F12" s="79"/>
      <c r="G12" s="79"/>
      <c r="H12" s="79"/>
      <c r="I12" s="79"/>
      <c r="J12" s="79" t="s">
        <v>6</v>
      </c>
      <c r="K12" s="79" t="s">
        <v>7</v>
      </c>
      <c r="L12" s="79" t="s">
        <v>8</v>
      </c>
    </row>
    <row r="13" spans="1:12" ht="55.5" customHeight="1" x14ac:dyDescent="0.3">
      <c r="A13" s="13" t="s">
        <v>9</v>
      </c>
      <c r="B13" s="13" t="s">
        <v>10</v>
      </c>
      <c r="C13" s="13" t="s">
        <v>11</v>
      </c>
      <c r="D13" s="13" t="s">
        <v>12</v>
      </c>
      <c r="E13" s="13" t="s">
        <v>13</v>
      </c>
      <c r="F13" s="13" t="s">
        <v>14</v>
      </c>
      <c r="G13" s="13" t="s">
        <v>15</v>
      </c>
      <c r="H13" s="13" t="s">
        <v>16</v>
      </c>
      <c r="I13" s="13" t="s">
        <v>17</v>
      </c>
      <c r="J13" s="79"/>
      <c r="K13" s="79"/>
      <c r="L13" s="79"/>
    </row>
    <row r="14" spans="1:12" ht="75" customHeight="1" x14ac:dyDescent="0.3">
      <c r="A14" s="80" t="s">
        <v>61</v>
      </c>
      <c r="B14" s="80"/>
      <c r="C14" s="80"/>
      <c r="D14" s="80"/>
      <c r="E14" s="80"/>
      <c r="F14" s="80"/>
      <c r="G14" s="80"/>
      <c r="H14" s="80"/>
      <c r="I14" s="80"/>
      <c r="J14" s="8"/>
      <c r="K14" s="24" t="s">
        <v>18</v>
      </c>
      <c r="L14" s="40" t="s">
        <v>97</v>
      </c>
    </row>
    <row r="15" spans="1:12" ht="41.25" customHeight="1" x14ac:dyDescent="0.3">
      <c r="A15" s="81" t="s">
        <v>30</v>
      </c>
      <c r="B15" s="82"/>
      <c r="C15" s="82"/>
      <c r="D15" s="82"/>
      <c r="E15" s="82"/>
      <c r="F15" s="82"/>
      <c r="G15" s="82"/>
      <c r="H15" s="82"/>
      <c r="I15" s="82"/>
      <c r="J15" s="82"/>
      <c r="K15" s="83"/>
      <c r="L15" s="39" t="s">
        <v>18</v>
      </c>
    </row>
    <row r="16" spans="1:12" ht="14.25" customHeight="1" x14ac:dyDescent="0.3">
      <c r="A16" s="29"/>
      <c r="B16" s="30"/>
      <c r="C16" s="30"/>
      <c r="D16" s="30"/>
      <c r="E16" s="30"/>
      <c r="F16" s="30"/>
      <c r="G16" s="30"/>
      <c r="H16" s="30"/>
      <c r="I16" s="30"/>
      <c r="J16" s="30"/>
      <c r="K16" s="31"/>
      <c r="L16" s="24"/>
    </row>
    <row r="17" spans="1:12" ht="21.75" customHeight="1" x14ac:dyDescent="0.3">
      <c r="A17" s="91" t="s">
        <v>63</v>
      </c>
      <c r="B17" s="92"/>
      <c r="C17" s="92"/>
      <c r="D17" s="92"/>
      <c r="E17" s="92"/>
      <c r="F17" s="92"/>
      <c r="G17" s="92"/>
      <c r="H17" s="92"/>
      <c r="I17" s="92"/>
      <c r="J17" s="92"/>
      <c r="K17" s="93"/>
      <c r="L17" s="13" t="s">
        <v>8</v>
      </c>
    </row>
    <row r="18" spans="1:12" ht="109.5" customHeight="1" x14ac:dyDescent="0.3">
      <c r="A18" s="94" t="s">
        <v>65</v>
      </c>
      <c r="B18" s="95"/>
      <c r="C18" s="95"/>
      <c r="D18" s="95"/>
      <c r="E18" s="95"/>
      <c r="F18" s="95"/>
      <c r="G18" s="95"/>
      <c r="H18" s="95"/>
      <c r="I18" s="96"/>
      <c r="J18" s="10"/>
      <c r="K18" s="24" t="s">
        <v>18</v>
      </c>
      <c r="L18" s="40" t="s">
        <v>98</v>
      </c>
    </row>
    <row r="19" spans="1:12" ht="35.25" customHeight="1" x14ac:dyDescent="0.3">
      <c r="A19" s="84" t="s">
        <v>64</v>
      </c>
      <c r="B19" s="85"/>
      <c r="C19" s="85"/>
      <c r="D19" s="85"/>
      <c r="E19" s="85"/>
      <c r="F19" s="85"/>
      <c r="G19" s="85"/>
      <c r="H19" s="85"/>
      <c r="I19" s="85"/>
      <c r="J19" s="85"/>
      <c r="K19" s="86"/>
      <c r="L19" s="43" t="s">
        <v>18</v>
      </c>
    </row>
    <row r="20" spans="1:12" ht="17.25" x14ac:dyDescent="0.3">
      <c r="A20" s="32"/>
      <c r="B20" s="33"/>
      <c r="C20" s="33"/>
      <c r="D20" s="33"/>
      <c r="E20" s="33"/>
      <c r="F20" s="33"/>
      <c r="G20" s="33"/>
      <c r="H20" s="33"/>
      <c r="I20" s="33"/>
      <c r="J20" s="33"/>
      <c r="K20" s="34"/>
      <c r="L20" s="25"/>
    </row>
    <row r="21" spans="1:12" x14ac:dyDescent="0.3">
      <c r="A21" s="88"/>
      <c r="B21" s="89"/>
      <c r="C21" s="89"/>
      <c r="D21" s="89"/>
      <c r="E21" s="89"/>
      <c r="F21" s="89"/>
      <c r="G21" s="89"/>
      <c r="H21" s="89"/>
      <c r="I21" s="89"/>
      <c r="J21" s="89"/>
      <c r="K21" s="89"/>
      <c r="L21" s="90"/>
    </row>
    <row r="22" spans="1:12" x14ac:dyDescent="0.3">
      <c r="A22" s="79" t="s">
        <v>66</v>
      </c>
      <c r="B22" s="79"/>
      <c r="C22" s="79"/>
      <c r="D22" s="79"/>
      <c r="E22" s="79"/>
      <c r="F22" s="79"/>
      <c r="G22" s="79"/>
      <c r="H22" s="79"/>
      <c r="I22" s="79"/>
      <c r="J22" s="13" t="s">
        <v>6</v>
      </c>
      <c r="K22" s="13" t="s">
        <v>7</v>
      </c>
      <c r="L22" s="13" t="s">
        <v>8</v>
      </c>
    </row>
    <row r="23" spans="1:12" ht="94.5" customHeight="1" x14ac:dyDescent="0.3">
      <c r="A23" s="87" t="s">
        <v>67</v>
      </c>
      <c r="B23" s="87"/>
      <c r="C23" s="87"/>
      <c r="D23" s="87"/>
      <c r="E23" s="87"/>
      <c r="F23" s="87"/>
      <c r="G23" s="87"/>
      <c r="H23" s="87"/>
      <c r="I23" s="87"/>
      <c r="J23" s="8" t="s">
        <v>6</v>
      </c>
      <c r="K23" s="8" t="s">
        <v>20</v>
      </c>
      <c r="L23" s="9" t="s">
        <v>101</v>
      </c>
    </row>
    <row r="24" spans="1:12" x14ac:dyDescent="0.3">
      <c r="A24" s="88"/>
      <c r="B24" s="89"/>
      <c r="C24" s="89"/>
      <c r="D24" s="89"/>
      <c r="E24" s="89"/>
      <c r="F24" s="89"/>
      <c r="G24" s="89"/>
      <c r="H24" s="89"/>
      <c r="I24" s="89"/>
      <c r="J24" s="89"/>
      <c r="K24" s="89"/>
      <c r="L24" s="90"/>
    </row>
    <row r="25" spans="1:12" x14ac:dyDescent="0.3">
      <c r="A25" s="79" t="s">
        <v>68</v>
      </c>
      <c r="B25" s="79"/>
      <c r="C25" s="79"/>
      <c r="D25" s="79"/>
      <c r="E25" s="79"/>
      <c r="F25" s="79"/>
      <c r="G25" s="79"/>
      <c r="H25" s="79"/>
      <c r="I25" s="79"/>
      <c r="J25" s="13" t="s">
        <v>6</v>
      </c>
      <c r="K25" s="13" t="s">
        <v>7</v>
      </c>
      <c r="L25" s="13" t="s">
        <v>8</v>
      </c>
    </row>
    <row r="26" spans="1:12" ht="114" customHeight="1" x14ac:dyDescent="0.3">
      <c r="A26" s="87" t="s">
        <v>69</v>
      </c>
      <c r="B26" s="87"/>
      <c r="C26" s="87"/>
      <c r="D26" s="87"/>
      <c r="E26" s="87"/>
      <c r="F26" s="87"/>
      <c r="G26" s="87"/>
      <c r="H26" s="87"/>
      <c r="I26" s="87"/>
      <c r="J26" s="8"/>
      <c r="K26" s="8" t="s">
        <v>7</v>
      </c>
      <c r="L26" s="40" t="s">
        <v>102</v>
      </c>
    </row>
    <row r="27" spans="1:12" x14ac:dyDescent="0.3">
      <c r="A27" s="91" t="s">
        <v>41</v>
      </c>
      <c r="B27" s="92"/>
      <c r="C27" s="92"/>
      <c r="D27" s="92"/>
      <c r="E27" s="92"/>
      <c r="F27" s="92"/>
      <c r="G27" s="92"/>
      <c r="H27" s="92"/>
      <c r="I27" s="92"/>
      <c r="J27" s="92"/>
      <c r="K27" s="92"/>
      <c r="L27" s="93"/>
    </row>
    <row r="28" spans="1:12" ht="72.75" customHeight="1" x14ac:dyDescent="0.3">
      <c r="A28" s="13" t="s">
        <v>21</v>
      </c>
      <c r="B28" s="13" t="s">
        <v>22</v>
      </c>
      <c r="C28" s="13" t="s">
        <v>23</v>
      </c>
      <c r="D28" s="13" t="s">
        <v>24</v>
      </c>
      <c r="E28" s="13" t="s">
        <v>32</v>
      </c>
      <c r="F28" s="13" t="s">
        <v>31</v>
      </c>
      <c r="G28" s="13" t="s">
        <v>33</v>
      </c>
      <c r="H28" s="79" t="s">
        <v>25</v>
      </c>
      <c r="I28" s="79"/>
      <c r="J28" s="13" t="s">
        <v>6</v>
      </c>
      <c r="K28" s="13" t="s">
        <v>7</v>
      </c>
      <c r="L28" s="13" t="s">
        <v>8</v>
      </c>
    </row>
    <row r="29" spans="1:12" ht="111" customHeight="1" x14ac:dyDescent="0.3">
      <c r="A29" s="11">
        <v>1</v>
      </c>
      <c r="B29" s="14" t="s">
        <v>89</v>
      </c>
      <c r="C29" s="16">
        <v>2</v>
      </c>
      <c r="D29" s="12" t="s">
        <v>90</v>
      </c>
      <c r="E29" s="12">
        <v>4284000</v>
      </c>
      <c r="F29" s="22">
        <v>4112640</v>
      </c>
      <c r="G29" s="12">
        <f>E29*C29</f>
        <v>8568000</v>
      </c>
      <c r="H29" s="54">
        <f>F29*C29</f>
        <v>8225280</v>
      </c>
      <c r="I29" s="54"/>
      <c r="J29" s="19" t="str">
        <f>IF(H29&lt;G29,"CUMPLE", "NO CUMPLE")</f>
        <v>CUMPLE</v>
      </c>
      <c r="K29" s="8"/>
      <c r="L29" s="17" t="s">
        <v>108</v>
      </c>
    </row>
    <row r="30" spans="1:12" ht="92.25" customHeight="1" x14ac:dyDescent="0.3">
      <c r="A30" s="11">
        <v>2</v>
      </c>
      <c r="B30" s="14" t="s">
        <v>70</v>
      </c>
      <c r="C30" s="16">
        <v>1</v>
      </c>
      <c r="D30" s="12" t="s">
        <v>26</v>
      </c>
      <c r="E30" s="12">
        <v>491232</v>
      </c>
      <c r="F30" s="22">
        <v>471583</v>
      </c>
      <c r="G30" s="12">
        <f>E30*C30</f>
        <v>491232</v>
      </c>
      <c r="H30" s="54">
        <f>F30*C30</f>
        <v>471583</v>
      </c>
      <c r="I30" s="54"/>
      <c r="J30" s="19" t="str">
        <f>IF(H30&lt;G30,"CUMPLE", "NO CUMPLE")</f>
        <v>CUMPLE</v>
      </c>
      <c r="K30" s="8" t="s">
        <v>20</v>
      </c>
      <c r="L30" s="17" t="s">
        <v>108</v>
      </c>
    </row>
    <row r="31" spans="1:12" ht="92.25" customHeight="1" x14ac:dyDescent="0.3">
      <c r="A31" s="11">
        <v>3</v>
      </c>
      <c r="B31" s="14" t="s">
        <v>71</v>
      </c>
      <c r="C31" s="16">
        <v>1</v>
      </c>
      <c r="D31" s="12" t="s">
        <v>26</v>
      </c>
      <c r="E31" s="12">
        <v>869652</v>
      </c>
      <c r="F31" s="22">
        <v>834866</v>
      </c>
      <c r="G31" s="12">
        <f t="shared" ref="G31:G48" si="0">E31*C31</f>
        <v>869652</v>
      </c>
      <c r="H31" s="54">
        <f>F31*C31</f>
        <v>834866</v>
      </c>
      <c r="I31" s="54"/>
      <c r="J31" s="19" t="str">
        <f t="shared" ref="J31:J49" si="1">IF(H31&lt;G31,"CUMPLE", "NO CUMPLE")</f>
        <v>CUMPLE</v>
      </c>
      <c r="K31" s="8" t="s">
        <v>20</v>
      </c>
      <c r="L31" s="17" t="s">
        <v>108</v>
      </c>
    </row>
    <row r="32" spans="1:12" ht="92.25" customHeight="1" x14ac:dyDescent="0.3">
      <c r="A32" s="11">
        <v>4</v>
      </c>
      <c r="B32" s="14" t="s">
        <v>72</v>
      </c>
      <c r="C32" s="16">
        <v>1</v>
      </c>
      <c r="D32" s="12" t="s">
        <v>26</v>
      </c>
      <c r="E32" s="12">
        <v>252280</v>
      </c>
      <c r="F32" s="22">
        <v>242189</v>
      </c>
      <c r="G32" s="12">
        <f t="shared" si="0"/>
        <v>252280</v>
      </c>
      <c r="H32" s="54">
        <f t="shared" ref="H32:H48" si="2">F32*C32</f>
        <v>242189</v>
      </c>
      <c r="I32" s="54"/>
      <c r="J32" s="19" t="str">
        <f t="shared" si="1"/>
        <v>CUMPLE</v>
      </c>
      <c r="K32" s="8" t="s">
        <v>20</v>
      </c>
      <c r="L32" s="17" t="s">
        <v>108</v>
      </c>
    </row>
    <row r="33" spans="1:12" ht="92.25" customHeight="1" x14ac:dyDescent="0.3">
      <c r="A33" s="11">
        <v>5</v>
      </c>
      <c r="B33" s="14" t="s">
        <v>73</v>
      </c>
      <c r="C33" s="16">
        <v>1</v>
      </c>
      <c r="D33" s="12" t="s">
        <v>26</v>
      </c>
      <c r="E33" s="12">
        <v>308686</v>
      </c>
      <c r="F33" s="22">
        <v>296339</v>
      </c>
      <c r="G33" s="12">
        <f t="shared" si="0"/>
        <v>308686</v>
      </c>
      <c r="H33" s="54">
        <f t="shared" si="2"/>
        <v>296339</v>
      </c>
      <c r="I33" s="54"/>
      <c r="J33" s="19" t="str">
        <f t="shared" si="1"/>
        <v>CUMPLE</v>
      </c>
      <c r="K33" s="8" t="s">
        <v>20</v>
      </c>
      <c r="L33" s="17" t="s">
        <v>108</v>
      </c>
    </row>
    <row r="34" spans="1:12" ht="92.25" customHeight="1" x14ac:dyDescent="0.3">
      <c r="A34" s="11">
        <v>6</v>
      </c>
      <c r="B34" s="14" t="s">
        <v>74</v>
      </c>
      <c r="C34" s="16">
        <v>1</v>
      </c>
      <c r="D34" s="12" t="s">
        <v>26</v>
      </c>
      <c r="E34" s="12">
        <v>1765960</v>
      </c>
      <c r="F34" s="22">
        <v>1695322</v>
      </c>
      <c r="G34" s="12">
        <f t="shared" si="0"/>
        <v>1765960</v>
      </c>
      <c r="H34" s="54">
        <f t="shared" si="2"/>
        <v>1695322</v>
      </c>
      <c r="I34" s="54"/>
      <c r="J34" s="19" t="str">
        <f t="shared" si="1"/>
        <v>CUMPLE</v>
      </c>
      <c r="K34" s="8" t="s">
        <v>20</v>
      </c>
      <c r="L34" s="17" t="s">
        <v>108</v>
      </c>
    </row>
    <row r="35" spans="1:12" ht="92.25" customHeight="1" x14ac:dyDescent="0.3">
      <c r="A35" s="11">
        <v>7</v>
      </c>
      <c r="B35" s="14" t="s">
        <v>75</v>
      </c>
      <c r="C35" s="16">
        <v>1</v>
      </c>
      <c r="D35" s="12" t="s">
        <v>26</v>
      </c>
      <c r="E35" s="12">
        <v>4912320</v>
      </c>
      <c r="F35" s="22">
        <v>4715827</v>
      </c>
      <c r="G35" s="12">
        <f t="shared" si="0"/>
        <v>4912320</v>
      </c>
      <c r="H35" s="54">
        <f t="shared" si="2"/>
        <v>4715827</v>
      </c>
      <c r="I35" s="54"/>
      <c r="J35" s="19" t="str">
        <f t="shared" si="1"/>
        <v>CUMPLE</v>
      </c>
      <c r="K35" s="8" t="s">
        <v>20</v>
      </c>
      <c r="L35" s="17" t="s">
        <v>108</v>
      </c>
    </row>
    <row r="36" spans="1:12" ht="92.25" customHeight="1" x14ac:dyDescent="0.3">
      <c r="A36" s="11">
        <v>8</v>
      </c>
      <c r="B36" s="14" t="s">
        <v>76</v>
      </c>
      <c r="C36" s="16">
        <v>1</v>
      </c>
      <c r="D36" s="12" t="s">
        <v>26</v>
      </c>
      <c r="E36" s="12">
        <v>252280</v>
      </c>
      <c r="F36" s="22">
        <v>242189</v>
      </c>
      <c r="G36" s="12">
        <f t="shared" si="0"/>
        <v>252280</v>
      </c>
      <c r="H36" s="54">
        <f t="shared" si="2"/>
        <v>242189</v>
      </c>
      <c r="I36" s="54"/>
      <c r="J36" s="19" t="str">
        <f t="shared" si="1"/>
        <v>CUMPLE</v>
      </c>
      <c r="K36" s="8" t="s">
        <v>20</v>
      </c>
      <c r="L36" s="17" t="s">
        <v>108</v>
      </c>
    </row>
    <row r="37" spans="1:12" ht="92.25" customHeight="1" x14ac:dyDescent="0.3">
      <c r="A37" s="11">
        <v>9</v>
      </c>
      <c r="B37" s="14" t="s">
        <v>77</v>
      </c>
      <c r="C37" s="16">
        <v>1</v>
      </c>
      <c r="D37" s="12" t="s">
        <v>26</v>
      </c>
      <c r="E37" s="12">
        <v>567630</v>
      </c>
      <c r="F37" s="22">
        <v>544925</v>
      </c>
      <c r="G37" s="12">
        <f t="shared" si="0"/>
        <v>567630</v>
      </c>
      <c r="H37" s="54">
        <f t="shared" si="2"/>
        <v>544925</v>
      </c>
      <c r="I37" s="54"/>
      <c r="J37" s="19" t="str">
        <f t="shared" si="1"/>
        <v>CUMPLE</v>
      </c>
      <c r="K37" s="8" t="s">
        <v>20</v>
      </c>
      <c r="L37" s="17" t="s">
        <v>108</v>
      </c>
    </row>
    <row r="38" spans="1:12" ht="92.25" customHeight="1" x14ac:dyDescent="0.3">
      <c r="A38" s="11">
        <v>10</v>
      </c>
      <c r="B38" s="14" t="s">
        <v>78</v>
      </c>
      <c r="C38" s="16">
        <v>1</v>
      </c>
      <c r="D38" s="12" t="s">
        <v>26</v>
      </c>
      <c r="E38" s="12">
        <v>554302</v>
      </c>
      <c r="F38" s="22">
        <v>532130</v>
      </c>
      <c r="G38" s="12">
        <f t="shared" si="0"/>
        <v>554302</v>
      </c>
      <c r="H38" s="54">
        <f t="shared" si="2"/>
        <v>532130</v>
      </c>
      <c r="I38" s="54"/>
      <c r="J38" s="19" t="str">
        <f t="shared" si="1"/>
        <v>CUMPLE</v>
      </c>
      <c r="K38" s="8" t="s">
        <v>20</v>
      </c>
      <c r="L38" s="17" t="s">
        <v>108</v>
      </c>
    </row>
    <row r="39" spans="1:12" ht="92.25" customHeight="1" x14ac:dyDescent="0.3">
      <c r="A39" s="11">
        <v>11</v>
      </c>
      <c r="B39" s="14" t="s">
        <v>79</v>
      </c>
      <c r="C39" s="16">
        <v>1</v>
      </c>
      <c r="D39" s="12" t="s">
        <v>26</v>
      </c>
      <c r="E39" s="12">
        <v>100912</v>
      </c>
      <c r="F39" s="22">
        <v>96876</v>
      </c>
      <c r="G39" s="12">
        <f t="shared" si="0"/>
        <v>100912</v>
      </c>
      <c r="H39" s="54">
        <f t="shared" si="2"/>
        <v>96876</v>
      </c>
      <c r="I39" s="54"/>
      <c r="J39" s="19" t="str">
        <f t="shared" si="1"/>
        <v>CUMPLE</v>
      </c>
      <c r="K39" s="8" t="s">
        <v>20</v>
      </c>
      <c r="L39" s="17" t="s">
        <v>108</v>
      </c>
    </row>
    <row r="40" spans="1:12" ht="92.25" customHeight="1" x14ac:dyDescent="0.3">
      <c r="A40" s="11">
        <v>12</v>
      </c>
      <c r="B40" s="14" t="s">
        <v>80</v>
      </c>
      <c r="C40" s="16">
        <v>1</v>
      </c>
      <c r="D40" s="12" t="s">
        <v>26</v>
      </c>
      <c r="E40" s="12">
        <v>617372</v>
      </c>
      <c r="F40" s="22">
        <v>592677</v>
      </c>
      <c r="G40" s="12">
        <f t="shared" si="0"/>
        <v>617372</v>
      </c>
      <c r="H40" s="54">
        <f t="shared" si="2"/>
        <v>592677</v>
      </c>
      <c r="I40" s="54"/>
      <c r="J40" s="19" t="str">
        <f t="shared" si="1"/>
        <v>CUMPLE</v>
      </c>
      <c r="K40" s="8" t="s">
        <v>20</v>
      </c>
      <c r="L40" s="17" t="s">
        <v>108</v>
      </c>
    </row>
    <row r="41" spans="1:12" ht="92.25" customHeight="1" x14ac:dyDescent="0.3">
      <c r="A41" s="11">
        <v>13</v>
      </c>
      <c r="B41" s="14" t="s">
        <v>81</v>
      </c>
      <c r="C41" s="16">
        <v>1</v>
      </c>
      <c r="D41" s="12" t="s">
        <v>26</v>
      </c>
      <c r="E41" s="12">
        <v>869652</v>
      </c>
      <c r="F41" s="22">
        <v>834866</v>
      </c>
      <c r="G41" s="12">
        <f t="shared" si="0"/>
        <v>869652</v>
      </c>
      <c r="H41" s="54">
        <f t="shared" si="2"/>
        <v>834866</v>
      </c>
      <c r="I41" s="54"/>
      <c r="J41" s="19" t="str">
        <f t="shared" si="1"/>
        <v>CUMPLE</v>
      </c>
      <c r="K41" s="8" t="s">
        <v>20</v>
      </c>
      <c r="L41" s="17" t="s">
        <v>108</v>
      </c>
    </row>
    <row r="42" spans="1:12" ht="92.25" customHeight="1" x14ac:dyDescent="0.3">
      <c r="A42" s="11">
        <v>14</v>
      </c>
      <c r="B42" s="14" t="s">
        <v>82</v>
      </c>
      <c r="C42" s="16">
        <v>1</v>
      </c>
      <c r="D42" s="12" t="s">
        <v>26</v>
      </c>
      <c r="E42" s="12">
        <v>182546</v>
      </c>
      <c r="F42" s="22">
        <v>175244</v>
      </c>
      <c r="G42" s="12">
        <f t="shared" si="0"/>
        <v>182546</v>
      </c>
      <c r="H42" s="54">
        <f t="shared" si="2"/>
        <v>175244</v>
      </c>
      <c r="I42" s="54"/>
      <c r="J42" s="19" t="str">
        <f t="shared" si="1"/>
        <v>CUMPLE</v>
      </c>
      <c r="K42" s="8" t="s">
        <v>20</v>
      </c>
      <c r="L42" s="17" t="s">
        <v>108</v>
      </c>
    </row>
    <row r="43" spans="1:12" ht="92.25" customHeight="1" x14ac:dyDescent="0.3">
      <c r="A43" s="11">
        <v>15</v>
      </c>
      <c r="B43" s="14" t="s">
        <v>83</v>
      </c>
      <c r="C43" s="16">
        <v>1</v>
      </c>
      <c r="D43" s="12" t="s">
        <v>26</v>
      </c>
      <c r="E43" s="12">
        <v>1752632</v>
      </c>
      <c r="F43" s="22">
        <v>1682527</v>
      </c>
      <c r="G43" s="12">
        <f t="shared" si="0"/>
        <v>1752632</v>
      </c>
      <c r="H43" s="54">
        <f t="shared" si="2"/>
        <v>1682527</v>
      </c>
      <c r="I43" s="54"/>
      <c r="J43" s="19" t="str">
        <f t="shared" si="1"/>
        <v>CUMPLE</v>
      </c>
      <c r="K43" s="8" t="s">
        <v>20</v>
      </c>
      <c r="L43" s="17" t="s">
        <v>108</v>
      </c>
    </row>
    <row r="44" spans="1:12" ht="92.25" customHeight="1" x14ac:dyDescent="0.3">
      <c r="A44" s="11">
        <v>16</v>
      </c>
      <c r="B44" s="14" t="s">
        <v>84</v>
      </c>
      <c r="C44" s="16">
        <v>1</v>
      </c>
      <c r="D44" s="12" t="s">
        <v>26</v>
      </c>
      <c r="E44" s="12">
        <v>1765960</v>
      </c>
      <c r="F44" s="22">
        <v>1695322</v>
      </c>
      <c r="G44" s="12">
        <f t="shared" si="0"/>
        <v>1765960</v>
      </c>
      <c r="H44" s="54">
        <f t="shared" si="2"/>
        <v>1695322</v>
      </c>
      <c r="I44" s="54"/>
      <c r="J44" s="19" t="str">
        <f t="shared" si="1"/>
        <v>CUMPLE</v>
      </c>
      <c r="K44" s="8" t="s">
        <v>20</v>
      </c>
      <c r="L44" s="17" t="s">
        <v>108</v>
      </c>
    </row>
    <row r="45" spans="1:12" ht="92.25" customHeight="1" x14ac:dyDescent="0.3">
      <c r="A45" s="11">
        <v>17</v>
      </c>
      <c r="B45" s="14" t="s">
        <v>85</v>
      </c>
      <c r="C45" s="16">
        <v>1</v>
      </c>
      <c r="D45" s="12" t="s">
        <v>26</v>
      </c>
      <c r="E45" s="12">
        <v>1765960</v>
      </c>
      <c r="F45" s="22">
        <v>1695322</v>
      </c>
      <c r="G45" s="12">
        <f t="shared" si="0"/>
        <v>1765960</v>
      </c>
      <c r="H45" s="54">
        <f t="shared" si="2"/>
        <v>1695322</v>
      </c>
      <c r="I45" s="54"/>
      <c r="J45" s="19" t="str">
        <f t="shared" si="1"/>
        <v>CUMPLE</v>
      </c>
      <c r="K45" s="8" t="s">
        <v>20</v>
      </c>
      <c r="L45" s="17" t="s">
        <v>108</v>
      </c>
    </row>
    <row r="46" spans="1:12" ht="92.25" customHeight="1" x14ac:dyDescent="0.3">
      <c r="A46" s="11">
        <v>18</v>
      </c>
      <c r="B46" s="14" t="s">
        <v>86</v>
      </c>
      <c r="C46" s="16">
        <v>1</v>
      </c>
      <c r="D46" s="12" t="s">
        <v>26</v>
      </c>
      <c r="E46" s="12">
        <v>756840</v>
      </c>
      <c r="F46" s="22">
        <v>726566</v>
      </c>
      <c r="G46" s="12">
        <f t="shared" si="0"/>
        <v>756840</v>
      </c>
      <c r="H46" s="54">
        <f t="shared" si="2"/>
        <v>726566</v>
      </c>
      <c r="I46" s="54"/>
      <c r="J46" s="19" t="str">
        <f t="shared" si="1"/>
        <v>CUMPLE</v>
      </c>
      <c r="K46" s="8" t="s">
        <v>20</v>
      </c>
      <c r="L46" s="17" t="s">
        <v>108</v>
      </c>
    </row>
    <row r="47" spans="1:12" ht="92.25" customHeight="1" x14ac:dyDescent="0.3">
      <c r="A47" s="11">
        <v>19</v>
      </c>
      <c r="B47" s="14" t="s">
        <v>87</v>
      </c>
      <c r="C47" s="16">
        <v>1</v>
      </c>
      <c r="D47" s="12" t="s">
        <v>26</v>
      </c>
      <c r="E47" s="12">
        <v>252280</v>
      </c>
      <c r="F47" s="22">
        <v>242189</v>
      </c>
      <c r="G47" s="12">
        <f t="shared" si="0"/>
        <v>252280</v>
      </c>
      <c r="H47" s="54">
        <f t="shared" si="2"/>
        <v>242189</v>
      </c>
      <c r="I47" s="54"/>
      <c r="J47" s="19" t="str">
        <f t="shared" si="1"/>
        <v>CUMPLE</v>
      </c>
      <c r="K47" s="8" t="s">
        <v>20</v>
      </c>
      <c r="L47" s="17" t="s">
        <v>108</v>
      </c>
    </row>
    <row r="48" spans="1:12" ht="92.25" customHeight="1" x14ac:dyDescent="0.3">
      <c r="A48" s="11">
        <v>20</v>
      </c>
      <c r="B48" s="14" t="s">
        <v>88</v>
      </c>
      <c r="C48" s="16">
        <v>1</v>
      </c>
      <c r="D48" s="12" t="s">
        <v>26</v>
      </c>
      <c r="E48" s="12">
        <v>238952</v>
      </c>
      <c r="F48" s="22">
        <v>229394</v>
      </c>
      <c r="G48" s="12">
        <f t="shared" si="0"/>
        <v>238952</v>
      </c>
      <c r="H48" s="54">
        <f t="shared" si="2"/>
        <v>229394</v>
      </c>
      <c r="I48" s="54"/>
      <c r="J48" s="19" t="str">
        <f t="shared" si="1"/>
        <v>CUMPLE</v>
      </c>
      <c r="K48" s="8" t="s">
        <v>20</v>
      </c>
      <c r="L48" s="17" t="s">
        <v>108</v>
      </c>
    </row>
    <row r="49" spans="1:12" ht="114" customHeight="1" x14ac:dyDescent="0.3">
      <c r="A49" s="80" t="s">
        <v>109</v>
      </c>
      <c r="B49" s="80"/>
      <c r="C49" s="80"/>
      <c r="D49" s="80"/>
      <c r="E49" s="80"/>
      <c r="F49" s="80"/>
      <c r="G49" s="21" t="s">
        <v>27</v>
      </c>
      <c r="H49" s="97">
        <f>SUM(H29:I48)</f>
        <v>25771633</v>
      </c>
      <c r="I49" s="98"/>
      <c r="J49" s="19" t="str">
        <f t="shared" si="1"/>
        <v>CUMPLE</v>
      </c>
      <c r="K49" s="8" t="s">
        <v>20</v>
      </c>
      <c r="L49" s="17" t="s">
        <v>91</v>
      </c>
    </row>
    <row r="50" spans="1:12" customFormat="1" ht="34.5" x14ac:dyDescent="0.25">
      <c r="A50" s="99" t="s">
        <v>92</v>
      </c>
      <c r="B50" s="99"/>
      <c r="C50" s="99"/>
      <c r="D50" s="99"/>
      <c r="E50" s="99"/>
      <c r="F50" s="99"/>
      <c r="G50" s="99"/>
      <c r="H50" s="99"/>
      <c r="I50" s="99"/>
      <c r="J50" s="101" t="s">
        <v>42</v>
      </c>
      <c r="K50" s="101"/>
      <c r="L50" s="43" t="s">
        <v>103</v>
      </c>
    </row>
    <row r="51" spans="1:12" x14ac:dyDescent="0.3">
      <c r="A51" s="44"/>
      <c r="B51" s="45"/>
      <c r="C51" s="45"/>
      <c r="D51" s="45"/>
      <c r="E51" s="45"/>
      <c r="F51" s="45"/>
      <c r="G51" s="45"/>
      <c r="H51" s="45"/>
      <c r="I51" s="45"/>
      <c r="J51" s="45"/>
      <c r="K51" s="45"/>
      <c r="L51" s="46"/>
    </row>
    <row r="52" spans="1:12" ht="17.25" thickBot="1" x14ac:dyDescent="0.35">
      <c r="A52" s="47" t="s">
        <v>28</v>
      </c>
      <c r="B52" s="48"/>
      <c r="C52" s="48"/>
      <c r="D52" s="48"/>
      <c r="E52" s="48"/>
      <c r="F52" s="48"/>
      <c r="G52" s="48"/>
      <c r="H52" s="48"/>
      <c r="I52" s="48"/>
      <c r="J52" s="48"/>
      <c r="K52" s="48"/>
      <c r="L52" s="49"/>
    </row>
    <row r="53" spans="1:12" ht="29.1" customHeight="1" x14ac:dyDescent="0.3">
      <c r="A53" s="50" t="s">
        <v>93</v>
      </c>
      <c r="B53" s="51"/>
      <c r="C53" s="51"/>
      <c r="D53" s="51"/>
      <c r="E53" s="51"/>
      <c r="F53" s="51"/>
      <c r="G53" s="51"/>
      <c r="H53" s="51"/>
      <c r="I53" s="51"/>
      <c r="J53" s="51"/>
      <c r="K53" s="51"/>
      <c r="L53" s="52"/>
    </row>
    <row r="54" spans="1:12" ht="36.6" customHeight="1" thickBot="1" x14ac:dyDescent="0.35">
      <c r="A54" s="47" t="s">
        <v>44</v>
      </c>
      <c r="B54" s="48"/>
      <c r="C54" s="48"/>
      <c r="D54" s="48"/>
      <c r="E54" s="48"/>
      <c r="F54" s="48"/>
      <c r="G54" s="48"/>
      <c r="H54" s="48"/>
      <c r="I54" s="48"/>
      <c r="J54" s="48"/>
      <c r="K54" s="48"/>
      <c r="L54" s="49"/>
    </row>
  </sheetData>
  <mergeCells count="55">
    <mergeCell ref="B7:L7"/>
    <mergeCell ref="A2:L2"/>
    <mergeCell ref="A3:L3"/>
    <mergeCell ref="A4:L4"/>
    <mergeCell ref="A5:L5"/>
    <mergeCell ref="A6:L6"/>
    <mergeCell ref="A21:L21"/>
    <mergeCell ref="A8:A9"/>
    <mergeCell ref="B8:L9"/>
    <mergeCell ref="B10:L10"/>
    <mergeCell ref="B11:L11"/>
    <mergeCell ref="A12:I12"/>
    <mergeCell ref="J12:J13"/>
    <mergeCell ref="K12:K13"/>
    <mergeCell ref="L12:L13"/>
    <mergeCell ref="A14:I14"/>
    <mergeCell ref="A15:K15"/>
    <mergeCell ref="A17:K17"/>
    <mergeCell ref="A18:I18"/>
    <mergeCell ref="A19:K19"/>
    <mergeCell ref="H33:I33"/>
    <mergeCell ref="A22:I22"/>
    <mergeCell ref="A23:I23"/>
    <mergeCell ref="A24:L24"/>
    <mergeCell ref="A25:I25"/>
    <mergeCell ref="A26:I26"/>
    <mergeCell ref="A27:L27"/>
    <mergeCell ref="H28:I28"/>
    <mergeCell ref="H29:I29"/>
    <mergeCell ref="H30:I30"/>
    <mergeCell ref="H31:I31"/>
    <mergeCell ref="H32:I32"/>
    <mergeCell ref="H45:I45"/>
    <mergeCell ref="H34:I34"/>
    <mergeCell ref="H35:I35"/>
    <mergeCell ref="H36:I36"/>
    <mergeCell ref="H37:I37"/>
    <mergeCell ref="H38:I38"/>
    <mergeCell ref="H39:I39"/>
    <mergeCell ref="H40:I40"/>
    <mergeCell ref="H41:I41"/>
    <mergeCell ref="H42:I42"/>
    <mergeCell ref="H43:I43"/>
    <mergeCell ref="H44:I44"/>
    <mergeCell ref="H46:I46"/>
    <mergeCell ref="H47:I47"/>
    <mergeCell ref="H48:I48"/>
    <mergeCell ref="A49:F49"/>
    <mergeCell ref="H49:I49"/>
    <mergeCell ref="J50:K50"/>
    <mergeCell ref="A51:L51"/>
    <mergeCell ref="A52:L52"/>
    <mergeCell ref="A53:L53"/>
    <mergeCell ref="A54:L54"/>
    <mergeCell ref="A50:I5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RESUMEN</vt:lpstr>
      <vt:lpstr>1, IMAGESCAN</vt:lpstr>
      <vt:lpstr>CRR SOLUCIONES INTEGRALE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Bohorquez Benavides</dc:creator>
  <cp:keywords/>
  <dc:description/>
  <cp:lastModifiedBy>Poliana Grajales Naranjo</cp:lastModifiedBy>
  <cp:revision/>
  <dcterms:created xsi:type="dcterms:W3CDTF">2024-05-31T21:12:56Z</dcterms:created>
  <dcterms:modified xsi:type="dcterms:W3CDTF">2024-07-24T22:20:32Z</dcterms:modified>
  <cp:category/>
  <cp:contentStatus/>
</cp:coreProperties>
</file>