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2. EMPRESAS VERA GUTIERREZ\1. FUNDACIÓN AMIGOS GENERANDO PROGRESO\5. EXPERIENCIAS\2024\19. ADULTO MAYOR SITIONUEVO\DOCUMENTOS PRESENTADOS\ANTICIPO\"/>
    </mc:Choice>
  </mc:AlternateContent>
  <xr:revisionPtr revIDLastSave="0" documentId="13_ncr:1_{F08CE9F0-3992-45AB-8F4D-B36B439F09F1}" xr6:coauthVersionLast="47" xr6:coauthVersionMax="47" xr10:uidLastSave="{00000000-0000-0000-0000-000000000000}"/>
  <bookViews>
    <workbookView xWindow="-108" yWindow="-108" windowWidth="23256" windowHeight="12576" tabRatio="815" xr2:uid="{00000000-000D-0000-FFFF-FFFF00000000}"/>
  </bookViews>
  <sheets>
    <sheet name="ANTICIPO 40%" sheetId="3" r:id="rId1"/>
  </sheets>
  <definedNames>
    <definedName name="_xlnm.Print_Area" localSheetId="0">'ANTICIPO 40%'!$B$2:$I$10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6" i="3" l="1"/>
  <c r="I63" i="3"/>
  <c r="I62" i="3"/>
  <c r="I61" i="3"/>
  <c r="I60" i="3"/>
  <c r="I59" i="3"/>
  <c r="I56" i="3"/>
  <c r="I55" i="3"/>
  <c r="I54" i="3"/>
  <c r="I53" i="3"/>
  <c r="I52" i="3"/>
  <c r="I51" i="3"/>
  <c r="I50" i="3"/>
  <c r="I49" i="3"/>
  <c r="I48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29" i="3"/>
  <c r="I28" i="3"/>
  <c r="I27" i="3"/>
  <c r="I26" i="3"/>
  <c r="I25" i="3"/>
  <c r="I24" i="3"/>
  <c r="I23" i="3"/>
  <c r="I22" i="3"/>
  <c r="I19" i="3"/>
  <c r="I18" i="3"/>
  <c r="I17" i="3"/>
  <c r="I15" i="3"/>
  <c r="I14" i="3"/>
  <c r="I13" i="3"/>
  <c r="I12" i="3"/>
  <c r="I69" i="3" l="1"/>
  <c r="I64" i="3"/>
  <c r="I57" i="3"/>
  <c r="I46" i="3"/>
  <c r="I30" i="3"/>
  <c r="I20" i="3"/>
  <c r="I70" i="3" l="1"/>
  <c r="I72" i="3" s="1"/>
</calcChain>
</file>

<file path=xl/sharedStrings.xml><?xml version="1.0" encoding="utf-8"?>
<sst xmlns="http://schemas.openxmlformats.org/spreadsheetml/2006/main" count="179" uniqueCount="129">
  <si>
    <t>UNIDAD</t>
  </si>
  <si>
    <t>ITEM</t>
  </si>
  <si>
    <t>CÓDIGO:    DSALC</t>
  </si>
  <si>
    <t>ESTADO: CONTROLADO</t>
  </si>
  <si>
    <t>V/UNITARIO</t>
  </si>
  <si>
    <t>OBJETO:</t>
  </si>
  <si>
    <t>CANT</t>
  </si>
  <si>
    <t>1.2</t>
  </si>
  <si>
    <t>1.3</t>
  </si>
  <si>
    <t xml:space="preserve">FECHA DE ACTUALIZACIÓN
02/01/2024
</t>
  </si>
  <si>
    <t>VERSIÓN:3</t>
  </si>
  <si>
    <t>COSTOS DIRECTOS:</t>
  </si>
  <si>
    <t>COSTOS INDIRECTOS %(ADMINISTRACION % IMPUESTOS MUNICIPALES - DEPARTAMENTALES)</t>
  </si>
  <si>
    <t>TOTAL COSTOS DE LA PROPUESTA</t>
  </si>
  <si>
    <t>TOTAL ACTIVIDAD</t>
  </si>
  <si>
    <t>Auxiliar de enfermeria</t>
  </si>
  <si>
    <t>Servicios generales</t>
  </si>
  <si>
    <t>ESPECIFICACIÒN</t>
  </si>
  <si>
    <t>PUBLICIDAD, DIFUSIÒN Y PROMOCIÒN DEL PROYECTO</t>
  </si>
  <si>
    <t>Pendones</t>
  </si>
  <si>
    <t>DOTACION INSTITUCIONAL A PERSONAS VINCULADAS AL PROYECTO Y ADULTO MAYOR QUE INGRESAN AL PROGRAMA</t>
  </si>
  <si>
    <t>Arrendamiento de vivienda donde funcionarà atenciòn del adulto mayor en el corregimiento de Palermo</t>
  </si>
  <si>
    <t>Psicologo(a)</t>
  </si>
  <si>
    <t>Profesional de Educaciòn fisica</t>
  </si>
  <si>
    <t xml:space="preserve">Coordinador del programa </t>
  </si>
  <si>
    <t>SERVICIO DE ALIMENTACIÒN Y NUTRICIÒN</t>
  </si>
  <si>
    <t>Manipuladoras</t>
  </si>
  <si>
    <t xml:space="preserve">Auxiliares de cocina </t>
  </si>
  <si>
    <t>Almuerzos</t>
  </si>
  <si>
    <t>Jabon de baño</t>
  </si>
  <si>
    <t>Shampoo de 400 ml</t>
  </si>
  <si>
    <t>Crema dental 75 ml</t>
  </si>
  <si>
    <t>Cepillo de dientes</t>
  </si>
  <si>
    <t>Enjuague bucal x 500 ml</t>
  </si>
  <si>
    <t>Desodorante x 50 Gr</t>
  </si>
  <si>
    <t>Prestobarba doble hoja</t>
  </si>
  <si>
    <t>Crema de cuerpo</t>
  </si>
  <si>
    <t>Tula marcada</t>
  </si>
  <si>
    <t>UNIDAD DE MEDIDA</t>
  </si>
  <si>
    <t>Arroz</t>
  </si>
  <si>
    <t>Aceite</t>
  </si>
  <si>
    <t>Harina de maiz 500 gr</t>
  </si>
  <si>
    <t>Avena hojuelas x 500 gr</t>
  </si>
  <si>
    <t>Panela x 450 gr</t>
  </si>
  <si>
    <t>Sal</t>
  </si>
  <si>
    <t>Atun lomos</t>
  </si>
  <si>
    <t>Harina de trigo x 500 gr</t>
  </si>
  <si>
    <t>Sudadera completa, sueter tipo polo con logo Insitucional bordado y del programa, gorra bordadas y toallas de mano</t>
  </si>
  <si>
    <t>Unidad</t>
  </si>
  <si>
    <t>Meses</t>
  </si>
  <si>
    <t>Arrendamiento</t>
  </si>
  <si>
    <t>Transporte</t>
  </si>
  <si>
    <t>Dedicaciòn 100%</t>
  </si>
  <si>
    <t>Nivel profesional. Dedicaciòn 100%</t>
  </si>
  <si>
    <t>Nivel tecnico. Dedicaciòn 100%</t>
  </si>
  <si>
    <t xml:space="preserve">Nivel profesional. </t>
  </si>
  <si>
    <t>Basica primaria o secundaria</t>
  </si>
  <si>
    <t>Dias</t>
  </si>
  <si>
    <t>SUB-TOTAL</t>
  </si>
  <si>
    <t>Lentejas 1000 GR</t>
  </si>
  <si>
    <t>Frijol cabecita negra 500 GR</t>
  </si>
  <si>
    <t>Espaguetis 500 GR</t>
  </si>
  <si>
    <t>Profesional de la salud</t>
  </si>
  <si>
    <t>Lanzamiento del programa integral adulto mayor (urbana y rural) incluye decoraciòn, sonido, silleteria, refrigerio y presentaciòn de actividades culturales</t>
  </si>
  <si>
    <t>Unidades</t>
  </si>
  <si>
    <t>Realizar encuentros culturales,narrativos dirigidos adultos mayores a contar y compartir relatos de su historia de vida</t>
  </si>
  <si>
    <t>Global</t>
  </si>
  <si>
    <t>Realizar jornadas de actividades fisicas, aerobicos y estimulaciòn sensorial. Grupos no mayores a 50 participantes por sesiones</t>
  </si>
  <si>
    <t>EQUIPO  PROFESIONAL, TÈCNICO Y OPERATIVO</t>
  </si>
  <si>
    <t>Basica primaria</t>
  </si>
  <si>
    <t>APOYO PARA LA ATENCIÒN Y PROTECCIÒN INTEGRAL DEL ADULTO MAYOR EN EL MUNICIPIO DE SITIONUEVO MAGDALENA, VIGENCIA 2024</t>
  </si>
  <si>
    <t>Huevo x 30 unidades</t>
  </si>
  <si>
    <t>Azucar 1000 gr</t>
  </si>
  <si>
    <t xml:space="preserve">Taller en elaboraciòn  y confecciòn de productos artesanales. Incluye tutor y materiales </t>
  </si>
  <si>
    <t>Brigada de optometria</t>
  </si>
  <si>
    <t>BRIGADAS DE SALUD</t>
  </si>
  <si>
    <t xml:space="preserve">Atención a través de un profesional en el área de optometría para 300 adultos mayores, incluye: fase (i) valoración, diagnòstico y examen, Fase (ii) Entrega: Entrega formula + montura para cada necesidad de los beneficiarios </t>
  </si>
  <si>
    <t>Dotaciòn adultos mayores que ingresan al programa</t>
  </si>
  <si>
    <t>DEPORTE, RECREACIÒN, CULTURA Y EMPRENDIMIENTO</t>
  </si>
  <si>
    <t>Ayudas tecnicas</t>
  </si>
  <si>
    <t>NA</t>
  </si>
  <si>
    <t>Garantizar el suministro de ayudas tècnicas para personas mayores (sillas de ruedas, bastones de apoyo, caminadores.</t>
  </si>
  <si>
    <t>Conmemoraciòn dia del adulto mayor</t>
  </si>
  <si>
    <t>Jornadas</t>
  </si>
  <si>
    <t>Rendir homenaje que busca concientizar a la poblaciòn de la importancia que tienen los adultos mayores, para el desarrollo de la sociedad, su sabiduria y experiencia. Incluye celebraciòn urbana y rural, decoraciòn, sonido, silleteria, refrigerio y presentaciòn de actividades culturales, recreativas, ludico-deportivas, tejido y memoria. Incluir zona urbana y rural</t>
  </si>
  <si>
    <t>Actividad cultural</t>
  </si>
  <si>
    <t>Actividad recreativa y estimulaciòn</t>
  </si>
  <si>
    <t>Taller aproyechamiento del tiempo libre</t>
  </si>
  <si>
    <t>Jornadas de embellecimiento a la poblaciòn adulto mayor para realizar durante el desarrollo del programa</t>
  </si>
  <si>
    <t>N/A</t>
  </si>
  <si>
    <t>Banner impresos de 2 x 3 metros con estructura para sostenimiento</t>
  </si>
  <si>
    <t>Impresiòn gran formato que incluya porta pendon tripode</t>
  </si>
  <si>
    <t>KIT DE ASEO PERSONAL, HIGIENE Y SALUD ORAL (2 entregas)</t>
  </si>
  <si>
    <t>KIT DE ASEO PERSONAL, HIGIENE Y SALUD ORAL (2 entregas durante el desarrollo del programa)</t>
  </si>
  <si>
    <t>1.1</t>
  </si>
  <si>
    <t>2.1</t>
  </si>
  <si>
    <t>2.2</t>
  </si>
  <si>
    <t>2.3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</si>
  <si>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</si>
  <si>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</si>
  <si>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</si>
  <si>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</si>
  <si>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</si>
  <si>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</si>
  <si>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</si>
  <si>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</si>
  <si>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</si>
  <si>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</si>
  <si>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5.1</t>
  </si>
  <si>
    <t>6.1</t>
  </si>
  <si>
    <t>6.2</t>
  </si>
  <si>
    <t>6.3</t>
  </si>
  <si>
    <t>6.4</t>
  </si>
  <si>
    <t>6.5</t>
  </si>
  <si>
    <t>7.1</t>
  </si>
  <si>
    <t>7.2</t>
  </si>
  <si>
    <t>7.3</t>
  </si>
  <si>
    <t>Alimentaciòn</t>
  </si>
  <si>
    <t>Arrendamiento camioneta para la movilización urbana y rural del personal profesional, y transporte de mercados para el funcionamiento del programa de adulto mayor; incluye combustible y conductor.</t>
  </si>
  <si>
    <t>Espacios de interaccion social para demostrar habilidades y aptitudes fisicas que incluye: (i) Expresiones corporales, musicales y literarias como danza, el teatro, cantos, poesias, cuentos y leyendas. (ii) Desarrollo de juegos autoctonos como dominò, cartas, parquès. (iii) circuitos competitivos</t>
  </si>
  <si>
    <t>I Versiòn de Olimpiadas deportivas para adultos mayores</t>
  </si>
  <si>
    <t>Banner</t>
  </si>
  <si>
    <t>Jornada de embellecimiento atención en corte de cabello, peinados, manicure y pedicure</t>
  </si>
  <si>
    <t>ANTICIPO 40%</t>
  </si>
  <si>
    <t>Paquetes alimentario y nutricional (150 beneficiarios, 10 entregas durante el desarrollo del programa)
TRES ENTREGAS (45 días)</t>
  </si>
  <si>
    <t>JESÚS ALFONSO HERNÁNDEZ SAUMETH</t>
  </si>
  <si>
    <t>Representante Legal de la Fundación Social</t>
  </si>
  <si>
    <t>“Amigos Generando Progreso”</t>
  </si>
  <si>
    <t>C.C.: 1.193.290.572 de Nueva Granada (Magdalena)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</si>
</sst>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#,##0\ _€"/>
    <numFmt numFmtId="166" formatCode="[$$-240A]\ #,##0"/>
    <numFmt numFmtId="167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b/>
      <sz val="11"/>
      <color theme="1"/>
      <name val="Arial"/>
      <family val="2"/>
    </font>
    <font>
      <b/>
      <sz val="26"/>
      <color theme="1"/>
      <name val="Arial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2" fillId="0" borderId="0" xfId="0" applyFont="1"/>
    <xf numFmtId="0" fontId="2" fillId="0" borderId="6" xfId="0" applyFont="1" applyBorder="1"/>
    <xf numFmtId="0" fontId="2" fillId="0" borderId="7" xfId="0" applyFont="1" applyBorder="1"/>
    <xf numFmtId="0" fontId="6" fillId="2" borderId="12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4" fontId="7" fillId="0" borderId="16" xfId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64" fontId="7" fillId="0" borderId="17" xfId="1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64" fontId="7" fillId="0" borderId="18" xfId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64" fontId="7" fillId="0" borderId="12" xfId="1" applyFont="1" applyFill="1" applyBorder="1" applyAlignment="1">
      <alignment horizontal="center" vertical="center"/>
    </xf>
    <xf numFmtId="164" fontId="7" fillId="0" borderId="24" xfId="1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164" fontId="7" fillId="0" borderId="19" xfId="1" applyFont="1" applyFill="1" applyBorder="1" applyAlignment="1">
      <alignment horizontal="center" vertical="center"/>
    </xf>
    <xf numFmtId="164" fontId="7" fillId="0" borderId="20" xfId="1" applyFont="1" applyFill="1" applyBorder="1" applyAlignment="1">
      <alignment horizontal="center" vertical="center"/>
    </xf>
    <xf numFmtId="164" fontId="7" fillId="0" borderId="21" xfId="1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164" fontId="7" fillId="0" borderId="28" xfId="1" applyFont="1" applyFill="1" applyBorder="1" applyAlignment="1">
      <alignment horizontal="center" vertical="center"/>
    </xf>
    <xf numFmtId="164" fontId="6" fillId="0" borderId="12" xfId="1" applyFont="1" applyFill="1" applyBorder="1" applyAlignment="1">
      <alignment horizontal="center" vertical="center"/>
    </xf>
    <xf numFmtId="164" fontId="6" fillId="0" borderId="24" xfId="1" applyFont="1" applyFill="1" applyBorder="1" applyAlignment="1">
      <alignment horizontal="center" vertical="center"/>
    </xf>
    <xf numFmtId="164" fontId="6" fillId="0" borderId="27" xfId="1" applyFont="1" applyFill="1" applyBorder="1" applyAlignment="1">
      <alignment horizontal="center" vertical="center"/>
    </xf>
    <xf numFmtId="164" fontId="6" fillId="0" borderId="31" xfId="1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166" fontId="7" fillId="0" borderId="31" xfId="0" applyNumberFormat="1" applyFont="1" applyBorder="1" applyAlignment="1">
      <alignment horizontal="right"/>
    </xf>
    <xf numFmtId="0" fontId="7" fillId="0" borderId="32" xfId="0" applyFont="1" applyBorder="1" applyAlignment="1">
      <alignment horizontal="center" vertical="center"/>
    </xf>
    <xf numFmtId="164" fontId="7" fillId="0" borderId="32" xfId="1" applyFont="1" applyFill="1" applyBorder="1" applyAlignment="1">
      <alignment horizontal="center" vertical="center"/>
    </xf>
    <xf numFmtId="164" fontId="7" fillId="0" borderId="14" xfId="1" applyFont="1" applyFill="1" applyBorder="1" applyAlignment="1">
      <alignment horizontal="center" vertical="center"/>
    </xf>
    <xf numFmtId="165" fontId="6" fillId="0" borderId="21" xfId="0" applyNumberFormat="1" applyFont="1" applyBorder="1" applyAlignment="1">
      <alignment horizontal="right"/>
    </xf>
    <xf numFmtId="0" fontId="7" fillId="0" borderId="14" xfId="0" applyFont="1" applyBorder="1" applyAlignment="1">
      <alignment horizontal="center" vertical="center"/>
    </xf>
    <xf numFmtId="164" fontId="7" fillId="0" borderId="15" xfId="1" applyFont="1" applyFill="1" applyBorder="1" applyAlignment="1">
      <alignment horizontal="center" vertical="center"/>
    </xf>
    <xf numFmtId="164" fontId="6" fillId="0" borderId="32" xfId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2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165" fontId="6" fillId="0" borderId="19" xfId="0" applyNumberFormat="1" applyFont="1" applyBorder="1" applyAlignment="1">
      <alignment horizontal="right"/>
    </xf>
    <xf numFmtId="167" fontId="9" fillId="0" borderId="0" xfId="2" applyNumberFormat="1" applyFont="1"/>
    <xf numFmtId="167" fontId="3" fillId="0" borderId="0" xfId="2" applyNumberFormat="1" applyFont="1"/>
    <xf numFmtId="167" fontId="2" fillId="0" borderId="0" xfId="0" applyNumberFormat="1" applyFont="1"/>
    <xf numFmtId="166" fontId="2" fillId="0" borderId="0" xfId="0" applyNumberFormat="1" applyFont="1"/>
    <xf numFmtId="164" fontId="2" fillId="0" borderId="0" xfId="0" applyNumberFormat="1" applyFont="1"/>
    <xf numFmtId="167" fontId="2" fillId="0" borderId="0" xfId="3" applyNumberFormat="1" applyFont="1"/>
    <xf numFmtId="0" fontId="6" fillId="2" borderId="2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right" vertical="center" wrapText="1"/>
    </xf>
    <xf numFmtId="0" fontId="6" fillId="0" borderId="25" xfId="0" applyFont="1" applyBorder="1" applyAlignment="1">
      <alignment horizontal="right" vertical="center" wrapText="1"/>
    </xf>
    <xf numFmtId="0" fontId="6" fillId="0" borderId="24" xfId="0" applyFont="1" applyBorder="1" applyAlignment="1">
      <alignment horizontal="right" vertical="center" wrapText="1"/>
    </xf>
    <xf numFmtId="0" fontId="8" fillId="0" borderId="33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19" xfId="0" applyFont="1" applyBorder="1" applyAlignment="1">
      <alignment horizontal="right" vertical="center"/>
    </xf>
    <xf numFmtId="0" fontId="8" fillId="0" borderId="3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20" xfId="0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8" fillId="0" borderId="39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6" fillId="0" borderId="29" xfId="0" applyFont="1" applyBorder="1" applyAlignment="1">
      <alignment horizontal="right" vertical="center" wrapText="1"/>
    </xf>
    <xf numFmtId="0" fontId="6" fillId="0" borderId="30" xfId="0" applyFont="1" applyBorder="1" applyAlignment="1">
      <alignment horizontal="right" vertical="center" wrapText="1"/>
    </xf>
    <xf numFmtId="0" fontId="6" fillId="0" borderId="35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4">
    <cellStyle name="Moneda" xfId="2" builtinId="4"/>
    <cellStyle name="Moneda [0]" xfId="1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55565</xdr:colOff>
      <xdr:row>2</xdr:row>
      <xdr:rowOff>127001</xdr:rowOff>
    </xdr:from>
    <xdr:to>
      <xdr:col>3</xdr:col>
      <xdr:colOff>55562</xdr:colOff>
      <xdr:row>6</xdr:row>
      <xdr:rowOff>240365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0CE191-09F1-42FA-8761-48C06CF78B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151" b="35528"/>
        <a:stretch/>
      </xdr:blipFill>
      <xdr:spPr>
        <a:xfrm>
          <a:off x="230825" y="492761"/>
          <a:ext cx="3047997" cy="1035384"/>
        </a:xfrm>
        <a:prstGeom prst="rect">
          <a:avLst/>
        </a:prstGeom>
      </xdr:spPr>
    </xdr:pic>
    <xdr:clientData/>
  </xdr:twoCellAnchor>
  <xdr:twoCellAnchor editAs="oneCell">
    <xdr:from>
      <xdr:col>2</xdr:col>
      <xdr:colOff>8466</xdr:colOff>
      <xdr:row>75</xdr:row>
      <xdr:rowOff>50800</xdr:rowOff>
    </xdr:from>
    <xdr:to>
      <xdr:col>2</xdr:col>
      <xdr:colOff>2573867</xdr:colOff>
      <xdr:row>77</xdr:row>
      <xdr:rowOff>93311</xdr:rowOff>
    </xdr:to>
    <xdr:pic>
      <xdr:nvPicPr>
        <xdr:cNvPr id="3" name="Imagen 2" descr="Texto&#10;&#10;Descripción generada automáticamente">
          <a:extLst>
            <a:ext uri="{FF2B5EF4-FFF2-40B4-BE49-F238E27FC236}">
              <a16:creationId xmlns:a16="http://schemas.microsoft.com/office/drawing/2014/main" id="{43D61364-6F1E-1510-2F33-1A599F9D57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91" r="5499" b="28730"/>
        <a:stretch/>
      </xdr:blipFill>
      <xdr:spPr bwMode="auto">
        <a:xfrm>
          <a:off x="609599" y="28422600"/>
          <a:ext cx="2565401" cy="39811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20D99-4D74-4D95-8A3B-07A7AB56608D}">
  <sheetPr>
    <pageSetUpPr fitToPage="1"/>
  </sheetPr>
  <dimension ref="B2:J82"/>
  <sheetViews>
    <sheetView tabSelected="1" zoomScale="90" zoomScaleNormal="90" zoomScaleSheetLayoutView="87" workbookViewId="0">
      <selection activeCell="J10" sqref="J10"/>
    </sheetView>
  </sheetViews>
  <sheetFormatPr baseColWidth="10" defaultColWidth="10.77734375" defaultRowHeight="13.8" x14ac:dyDescent="0.25"/>
  <cols>
    <col min="1" max="1" width="2.5546875" style="1" customWidth="1"/>
    <col min="2" max="2" width="6.21875" style="52" customWidth="1"/>
    <col min="3" max="3" width="38.21875" style="1" customWidth="1"/>
    <col min="4" max="4" width="51.6640625" style="1" customWidth="1"/>
    <col min="5" max="5" width="26.21875" style="1" customWidth="1"/>
    <col min="6" max="6" width="10.77734375" style="1" bestFit="1" customWidth="1"/>
    <col min="7" max="7" width="9.21875" style="1" customWidth="1"/>
    <col min="8" max="8" width="20.33203125" style="1" customWidth="1"/>
    <col min="9" max="9" width="26.5546875" style="1" customWidth="1"/>
    <col min="10" max="10" width="21.5546875" style="1" customWidth="1"/>
    <col min="11" max="16384" width="10.77734375" style="1"/>
  </cols>
  <sheetData>
    <row r="2" spans="2:9" ht="15" customHeight="1" x14ac:dyDescent="0.25">
      <c r="B2" s="93"/>
      <c r="C2" s="94"/>
      <c r="D2" s="95"/>
      <c r="E2" s="100" t="s">
        <v>123</v>
      </c>
      <c r="F2" s="101"/>
      <c r="G2" s="102"/>
      <c r="H2" s="107" t="s">
        <v>2</v>
      </c>
      <c r="I2" s="108"/>
    </row>
    <row r="3" spans="2:9" ht="15" customHeight="1" x14ac:dyDescent="0.25">
      <c r="B3" s="96"/>
      <c r="C3" s="97"/>
      <c r="D3" s="95"/>
      <c r="E3" s="100"/>
      <c r="F3" s="103"/>
      <c r="G3" s="104"/>
      <c r="H3" s="107" t="s">
        <v>10</v>
      </c>
      <c r="I3" s="108"/>
    </row>
    <row r="4" spans="2:9" ht="15" customHeight="1" x14ac:dyDescent="0.25">
      <c r="B4" s="96"/>
      <c r="C4" s="97"/>
      <c r="D4" s="95"/>
      <c r="E4" s="100"/>
      <c r="F4" s="103"/>
      <c r="G4" s="104"/>
      <c r="H4" s="109" t="s">
        <v>9</v>
      </c>
      <c r="I4" s="110"/>
    </row>
    <row r="5" spans="2:9" ht="15" customHeight="1" x14ac:dyDescent="0.25">
      <c r="B5" s="96"/>
      <c r="C5" s="97"/>
      <c r="D5" s="95"/>
      <c r="E5" s="100"/>
      <c r="F5" s="105"/>
      <c r="G5" s="106"/>
      <c r="H5" s="111"/>
      <c r="I5" s="112"/>
    </row>
    <row r="6" spans="2:9" ht="27.75" customHeight="1" x14ac:dyDescent="0.25">
      <c r="B6" s="96"/>
      <c r="C6" s="97"/>
      <c r="D6" s="95"/>
      <c r="E6" s="115"/>
      <c r="F6" s="116"/>
      <c r="G6" s="117"/>
      <c r="H6" s="113"/>
      <c r="I6" s="114"/>
    </row>
    <row r="7" spans="2:9" ht="20.25" customHeight="1" x14ac:dyDescent="0.25">
      <c r="B7" s="98"/>
      <c r="C7" s="99"/>
      <c r="D7" s="95"/>
      <c r="E7" s="118"/>
      <c r="F7" s="119"/>
      <c r="G7" s="120"/>
      <c r="H7" s="121" t="s">
        <v>3</v>
      </c>
      <c r="I7" s="122"/>
    </row>
    <row r="8" spans="2:9" ht="54" customHeight="1" x14ac:dyDescent="0.25">
      <c r="B8" s="119" t="s">
        <v>5</v>
      </c>
      <c r="C8" s="120"/>
      <c r="D8" s="118"/>
      <c r="E8" s="123" t="s">
        <v>70</v>
      </c>
      <c r="F8" s="124"/>
      <c r="G8" s="125"/>
      <c r="H8" s="125"/>
      <c r="I8" s="126"/>
    </row>
    <row r="9" spans="2:9" ht="14.4" thickBot="1" x14ac:dyDescent="0.3">
      <c r="B9" s="48"/>
      <c r="C9" s="2"/>
      <c r="D9" s="2"/>
      <c r="E9" s="2"/>
      <c r="F9" s="2"/>
      <c r="G9" s="2"/>
      <c r="H9" s="2"/>
      <c r="I9" s="3"/>
    </row>
    <row r="10" spans="2:9" ht="28.95" customHeight="1" thickBot="1" x14ac:dyDescent="0.3">
      <c r="B10" s="4" t="s">
        <v>1</v>
      </c>
      <c r="C10" s="57"/>
      <c r="D10" s="4" t="s">
        <v>17</v>
      </c>
      <c r="E10" s="4" t="s">
        <v>38</v>
      </c>
      <c r="F10" s="4" t="s">
        <v>0</v>
      </c>
      <c r="G10" s="4" t="s">
        <v>6</v>
      </c>
      <c r="H10" s="4" t="s">
        <v>4</v>
      </c>
      <c r="I10" s="47" t="s">
        <v>14</v>
      </c>
    </row>
    <row r="11" spans="2:9" ht="23.55" customHeight="1" thickBot="1" x14ac:dyDescent="0.3">
      <c r="B11" s="4">
        <v>1</v>
      </c>
      <c r="C11" s="127" t="s">
        <v>18</v>
      </c>
      <c r="D11" s="128"/>
      <c r="E11" s="128"/>
      <c r="F11" s="128"/>
      <c r="G11" s="128"/>
      <c r="H11" s="128"/>
      <c r="I11" s="129"/>
    </row>
    <row r="12" spans="2:9" ht="33.450000000000003" customHeight="1" thickBot="1" x14ac:dyDescent="0.3">
      <c r="B12" s="49" t="s">
        <v>94</v>
      </c>
      <c r="C12" s="17" t="s">
        <v>19</v>
      </c>
      <c r="D12" s="17" t="s">
        <v>91</v>
      </c>
      <c r="E12" s="17" t="s">
        <v>48</v>
      </c>
      <c r="F12" s="45" t="s">
        <v>89</v>
      </c>
      <c r="G12" s="18">
        <v>4</v>
      </c>
      <c r="H12" s="19">
        <v>300000</v>
      </c>
      <c r="I12" s="19">
        <f>H12*G12</f>
        <v>1200000</v>
      </c>
    </row>
    <row r="13" spans="2:9" ht="37.049999999999997" customHeight="1" thickBot="1" x14ac:dyDescent="0.3">
      <c r="B13" s="49" t="s">
        <v>7</v>
      </c>
      <c r="C13" s="34" t="s">
        <v>121</v>
      </c>
      <c r="D13" s="34" t="s">
        <v>90</v>
      </c>
      <c r="E13" s="34" t="s">
        <v>48</v>
      </c>
      <c r="F13" s="18" t="s">
        <v>89</v>
      </c>
      <c r="G13" s="44">
        <v>2</v>
      </c>
      <c r="H13" s="42">
        <v>300000</v>
      </c>
      <c r="I13" s="42">
        <f>H13*G13</f>
        <v>600000</v>
      </c>
    </row>
    <row r="14" spans="2:9" ht="53.55" customHeight="1" thickBot="1" x14ac:dyDescent="0.3">
      <c r="B14" s="49" t="s">
        <v>8</v>
      </c>
      <c r="C14" s="46"/>
      <c r="D14" s="25" t="s">
        <v>63</v>
      </c>
      <c r="E14" s="25" t="s">
        <v>66</v>
      </c>
      <c r="F14" s="41">
        <v>1</v>
      </c>
      <c r="G14" s="26">
        <v>300</v>
      </c>
      <c r="H14" s="27">
        <v>35000</v>
      </c>
      <c r="I14" s="12">
        <f>H14*F14*G14</f>
        <v>10500000</v>
      </c>
    </row>
    <row r="15" spans="2:9" ht="24" customHeight="1" thickBot="1" x14ac:dyDescent="0.3">
      <c r="B15" s="68" t="s">
        <v>58</v>
      </c>
      <c r="C15" s="69"/>
      <c r="D15" s="69"/>
      <c r="E15" s="69"/>
      <c r="F15" s="69"/>
      <c r="G15" s="69"/>
      <c r="H15" s="70"/>
      <c r="I15" s="28">
        <f>SUM(I12:I14)</f>
        <v>12300000</v>
      </c>
    </row>
    <row r="16" spans="2:9" ht="24" customHeight="1" thickBot="1" x14ac:dyDescent="0.3">
      <c r="B16" s="4">
        <v>2</v>
      </c>
      <c r="C16" s="65" t="s">
        <v>20</v>
      </c>
      <c r="D16" s="66"/>
      <c r="E16" s="66"/>
      <c r="F16" s="66"/>
      <c r="G16" s="66"/>
      <c r="H16" s="66"/>
      <c r="I16" s="67"/>
    </row>
    <row r="17" spans="2:10" ht="61.95" customHeight="1" thickBot="1" x14ac:dyDescent="0.3">
      <c r="B17" s="49" t="s">
        <v>95</v>
      </c>
      <c r="C17" s="17" t="s">
        <v>77</v>
      </c>
      <c r="D17" s="17" t="s">
        <v>47</v>
      </c>
      <c r="E17" s="17" t="s">
        <v>48</v>
      </c>
      <c r="F17" s="18">
        <v>1</v>
      </c>
      <c r="G17" s="18">
        <v>300</v>
      </c>
      <c r="H17" s="19">
        <v>145000</v>
      </c>
      <c r="I17" s="20">
        <f>H17*G17</f>
        <v>43500000</v>
      </c>
    </row>
    <row r="18" spans="2:10" ht="46.95" customHeight="1" thickBot="1" x14ac:dyDescent="0.3">
      <c r="B18" s="49" t="s">
        <v>96</v>
      </c>
      <c r="C18" s="17" t="s">
        <v>50</v>
      </c>
      <c r="D18" s="17" t="s">
        <v>21</v>
      </c>
      <c r="E18" s="17" t="s">
        <v>49</v>
      </c>
      <c r="F18" s="18">
        <v>3</v>
      </c>
      <c r="G18" s="18">
        <v>1</v>
      </c>
      <c r="H18" s="19">
        <v>800000</v>
      </c>
      <c r="I18" s="19">
        <f>H18*F18</f>
        <v>2400000</v>
      </c>
    </row>
    <row r="19" spans="2:10" ht="67.5" customHeight="1" thickBot="1" x14ac:dyDescent="0.3">
      <c r="B19" s="49" t="s">
        <v>97</v>
      </c>
      <c r="C19" s="17" t="s">
        <v>51</v>
      </c>
      <c r="D19" s="21" t="s">
        <v>118</v>
      </c>
      <c r="E19" s="17" t="s">
        <v>49</v>
      </c>
      <c r="F19" s="18">
        <v>2</v>
      </c>
      <c r="G19" s="18">
        <v>1</v>
      </c>
      <c r="H19" s="19">
        <v>2000000</v>
      </c>
      <c r="I19" s="20">
        <f>H19*F19</f>
        <v>4000000</v>
      </c>
    </row>
    <row r="20" spans="2:10" ht="35.549999999999997" customHeight="1" thickBot="1" x14ac:dyDescent="0.3">
      <c r="B20" s="68" t="s">
        <v>58</v>
      </c>
      <c r="C20" s="69"/>
      <c r="D20" s="69"/>
      <c r="E20" s="69"/>
      <c r="F20" s="69"/>
      <c r="G20" s="69"/>
      <c r="H20" s="70"/>
      <c r="I20" s="29">
        <f>SUM(I17:I19)</f>
        <v>49900000</v>
      </c>
    </row>
    <row r="21" spans="2:10" ht="25.5" customHeight="1" thickBot="1" x14ac:dyDescent="0.3">
      <c r="B21" s="4">
        <v>3</v>
      </c>
      <c r="C21" s="65" t="s">
        <v>68</v>
      </c>
      <c r="D21" s="66"/>
      <c r="E21" s="66"/>
      <c r="F21" s="66"/>
      <c r="G21" s="66"/>
      <c r="H21" s="66"/>
      <c r="I21" s="67"/>
    </row>
    <row r="22" spans="2:10" ht="28.05" customHeight="1" thickBot="1" x14ac:dyDescent="0.3">
      <c r="B22" s="49" t="s">
        <v>98</v>
      </c>
      <c r="C22" s="17" t="s">
        <v>24</v>
      </c>
      <c r="D22" s="17" t="s">
        <v>52</v>
      </c>
      <c r="E22" s="17" t="s">
        <v>49</v>
      </c>
      <c r="F22" s="18">
        <v>2</v>
      </c>
      <c r="G22" s="18">
        <v>2</v>
      </c>
      <c r="H22" s="19">
        <v>2500000</v>
      </c>
      <c r="I22" s="19">
        <f>H22*F22*G22</f>
        <v>10000000</v>
      </c>
    </row>
    <row r="23" spans="2:10" ht="28.05" customHeight="1" thickBot="1" x14ac:dyDescent="0.3">
      <c r="B23" s="49" t="s">
        <v>99</v>
      </c>
      <c r="C23" s="17" t="s">
        <v>22</v>
      </c>
      <c r="D23" s="17" t="s">
        <v>53</v>
      </c>
      <c r="E23" s="17" t="s">
        <v>49</v>
      </c>
      <c r="F23" s="18">
        <v>2</v>
      </c>
      <c r="G23" s="18">
        <v>1</v>
      </c>
      <c r="H23" s="19">
        <v>2500000</v>
      </c>
      <c r="I23" s="38">
        <f t="shared" ref="I23:I29" si="0">H23*F23*G23</f>
        <v>5000000</v>
      </c>
    </row>
    <row r="24" spans="2:10" ht="28.05" customHeight="1" thickBot="1" x14ac:dyDescent="0.3">
      <c r="B24" s="49" t="s">
        <v>100</v>
      </c>
      <c r="C24" s="17" t="s">
        <v>62</v>
      </c>
      <c r="D24" s="17" t="s">
        <v>55</v>
      </c>
      <c r="E24" s="17" t="s">
        <v>49</v>
      </c>
      <c r="F24" s="18">
        <v>2</v>
      </c>
      <c r="G24" s="18">
        <v>2</v>
      </c>
      <c r="H24" s="19">
        <v>2500000</v>
      </c>
      <c r="I24" s="8">
        <f t="shared" si="0"/>
        <v>10000000</v>
      </c>
    </row>
    <row r="25" spans="2:10" ht="28.05" customHeight="1" thickBot="1" x14ac:dyDescent="0.3">
      <c r="B25" s="49" t="s">
        <v>101</v>
      </c>
      <c r="C25" s="17" t="s">
        <v>15</v>
      </c>
      <c r="D25" s="17" t="s">
        <v>54</v>
      </c>
      <c r="E25" s="17" t="s">
        <v>49</v>
      </c>
      <c r="F25" s="18">
        <v>2</v>
      </c>
      <c r="G25" s="18">
        <v>4</v>
      </c>
      <c r="H25" s="19">
        <v>1300000</v>
      </c>
      <c r="I25" s="8">
        <f t="shared" si="0"/>
        <v>10400000</v>
      </c>
    </row>
    <row r="26" spans="2:10" ht="28.05" customHeight="1" thickBot="1" x14ac:dyDescent="0.3">
      <c r="B26" s="49" t="s">
        <v>102</v>
      </c>
      <c r="C26" s="17" t="s">
        <v>23</v>
      </c>
      <c r="D26" s="17" t="s">
        <v>53</v>
      </c>
      <c r="E26" s="17" t="s">
        <v>49</v>
      </c>
      <c r="F26" s="18">
        <v>2</v>
      </c>
      <c r="G26" s="18">
        <v>1</v>
      </c>
      <c r="H26" s="19">
        <v>1500000</v>
      </c>
      <c r="I26" s="8">
        <f t="shared" si="0"/>
        <v>3000000</v>
      </c>
    </row>
    <row r="27" spans="2:10" ht="28.05" customHeight="1" thickBot="1" x14ac:dyDescent="0.3">
      <c r="B27" s="49" t="s">
        <v>103</v>
      </c>
      <c r="C27" s="17" t="s">
        <v>26</v>
      </c>
      <c r="D27" s="17" t="s">
        <v>56</v>
      </c>
      <c r="E27" s="17" t="s">
        <v>49</v>
      </c>
      <c r="F27" s="18">
        <v>3</v>
      </c>
      <c r="G27" s="18">
        <v>4</v>
      </c>
      <c r="H27" s="19">
        <v>1300000</v>
      </c>
      <c r="I27" s="8">
        <f t="shared" si="0"/>
        <v>15600000</v>
      </c>
    </row>
    <row r="28" spans="2:10" ht="28.05" customHeight="1" thickBot="1" x14ac:dyDescent="0.3">
      <c r="B28" s="49" t="s">
        <v>104</v>
      </c>
      <c r="C28" s="34" t="s">
        <v>27</v>
      </c>
      <c r="D28" s="34" t="s">
        <v>69</v>
      </c>
      <c r="E28" s="34" t="s">
        <v>49</v>
      </c>
      <c r="F28" s="44">
        <v>2</v>
      </c>
      <c r="G28" s="44">
        <v>3</v>
      </c>
      <c r="H28" s="42">
        <v>1200000</v>
      </c>
      <c r="I28" s="8">
        <f t="shared" si="0"/>
        <v>7200000</v>
      </c>
    </row>
    <row r="29" spans="2:10" ht="28.05" customHeight="1" thickBot="1" x14ac:dyDescent="0.3">
      <c r="B29" s="49" t="s">
        <v>105</v>
      </c>
      <c r="C29" s="34" t="s">
        <v>16</v>
      </c>
      <c r="D29" s="34" t="s">
        <v>69</v>
      </c>
      <c r="E29" s="34" t="s">
        <v>49</v>
      </c>
      <c r="F29" s="44">
        <v>2</v>
      </c>
      <c r="G29" s="44">
        <v>2</v>
      </c>
      <c r="H29" s="42">
        <v>1200000</v>
      </c>
      <c r="I29" s="19">
        <f t="shared" si="0"/>
        <v>4800000</v>
      </c>
    </row>
    <row r="30" spans="2:10" ht="28.05" customHeight="1" thickBot="1" x14ac:dyDescent="0.3">
      <c r="B30" s="68" t="s">
        <v>58</v>
      </c>
      <c r="C30" s="69"/>
      <c r="D30" s="69"/>
      <c r="E30" s="69"/>
      <c r="F30" s="69"/>
      <c r="G30" s="69"/>
      <c r="H30" s="70"/>
      <c r="I30" s="30">
        <f>SUM(I22:I29)</f>
        <v>66000000</v>
      </c>
    </row>
    <row r="31" spans="2:10" ht="28.5" customHeight="1" thickBot="1" x14ac:dyDescent="0.3">
      <c r="B31" s="4">
        <v>4</v>
      </c>
      <c r="C31" s="65" t="s">
        <v>25</v>
      </c>
      <c r="D31" s="66"/>
      <c r="E31" s="66"/>
      <c r="F31" s="66"/>
      <c r="G31" s="66"/>
      <c r="H31" s="66"/>
      <c r="I31" s="67"/>
    </row>
    <row r="32" spans="2:10" ht="28.05" customHeight="1" thickBot="1" x14ac:dyDescent="0.3">
      <c r="B32" s="49" t="s">
        <v>106</v>
      </c>
      <c r="C32" s="9" t="s">
        <v>117</v>
      </c>
      <c r="D32" s="9" t="s">
        <v>28</v>
      </c>
      <c r="E32" s="9" t="s">
        <v>57</v>
      </c>
      <c r="F32" s="11">
        <v>30</v>
      </c>
      <c r="G32" s="11">
        <v>200</v>
      </c>
      <c r="H32" s="12">
        <v>10200</v>
      </c>
      <c r="I32" s="23">
        <f>H32*F32*G32</f>
        <v>61200000</v>
      </c>
      <c r="J32" s="63"/>
    </row>
    <row r="33" spans="2:9" ht="21.45" customHeight="1" thickBot="1" x14ac:dyDescent="0.3">
      <c r="B33" s="86" t="s">
        <v>107</v>
      </c>
      <c r="C33" s="88" t="s">
        <v>124</v>
      </c>
      <c r="D33" s="53" t="s">
        <v>39</v>
      </c>
      <c r="E33" s="17" t="s">
        <v>48</v>
      </c>
      <c r="F33" s="54">
        <v>1800</v>
      </c>
      <c r="G33" s="18">
        <v>4</v>
      </c>
      <c r="H33" s="19">
        <v>2190</v>
      </c>
      <c r="I33" s="19">
        <f>H33*F33*G33</f>
        <v>15768000</v>
      </c>
    </row>
    <row r="34" spans="2:9" ht="21.45" customHeight="1" thickBot="1" x14ac:dyDescent="0.3">
      <c r="B34" s="87"/>
      <c r="C34" s="89"/>
      <c r="D34" s="35" t="s">
        <v>72</v>
      </c>
      <c r="E34" s="34" t="s">
        <v>48</v>
      </c>
      <c r="F34" s="55">
        <v>450</v>
      </c>
      <c r="G34" s="44">
        <v>1</v>
      </c>
      <c r="H34" s="42">
        <v>5780</v>
      </c>
      <c r="I34" s="42">
        <f>H34*F34*G34</f>
        <v>2601000</v>
      </c>
    </row>
    <row r="35" spans="2:9" ht="21.45" customHeight="1" thickBot="1" x14ac:dyDescent="0.3">
      <c r="B35" s="87"/>
      <c r="C35" s="89"/>
      <c r="D35" s="35" t="s">
        <v>40</v>
      </c>
      <c r="E35" s="34" t="s">
        <v>48</v>
      </c>
      <c r="F35" s="55">
        <v>450</v>
      </c>
      <c r="G35" s="44">
        <v>1</v>
      </c>
      <c r="H35" s="42">
        <v>7590</v>
      </c>
      <c r="I35" s="42">
        <f t="shared" ref="I35:I45" si="1">H35*F35*G35</f>
        <v>3415500</v>
      </c>
    </row>
    <row r="36" spans="2:9" ht="21.45" customHeight="1" thickBot="1" x14ac:dyDescent="0.3">
      <c r="B36" s="87"/>
      <c r="C36" s="89"/>
      <c r="D36" s="35" t="s">
        <v>41</v>
      </c>
      <c r="E36" s="34" t="s">
        <v>48</v>
      </c>
      <c r="F36" s="55">
        <v>450</v>
      </c>
      <c r="G36" s="44">
        <v>1</v>
      </c>
      <c r="H36" s="42">
        <v>2808</v>
      </c>
      <c r="I36" s="42">
        <f t="shared" si="1"/>
        <v>1263600</v>
      </c>
    </row>
    <row r="37" spans="2:9" ht="21.45" customHeight="1" thickBot="1" x14ac:dyDescent="0.3">
      <c r="B37" s="87"/>
      <c r="C37" s="89"/>
      <c r="D37" s="35" t="s">
        <v>42</v>
      </c>
      <c r="E37" s="34" t="s">
        <v>48</v>
      </c>
      <c r="F37" s="55">
        <v>450</v>
      </c>
      <c r="G37" s="44">
        <v>1</v>
      </c>
      <c r="H37" s="42">
        <v>5940</v>
      </c>
      <c r="I37" s="42">
        <f t="shared" si="1"/>
        <v>2673000</v>
      </c>
    </row>
    <row r="38" spans="2:9" ht="21.45" customHeight="1" thickBot="1" x14ac:dyDescent="0.3">
      <c r="B38" s="87"/>
      <c r="C38" s="89"/>
      <c r="D38" s="35" t="s">
        <v>60</v>
      </c>
      <c r="E38" s="34" t="s">
        <v>48</v>
      </c>
      <c r="F38" s="55">
        <v>450</v>
      </c>
      <c r="G38" s="44">
        <v>1</v>
      </c>
      <c r="H38" s="42">
        <v>3950</v>
      </c>
      <c r="I38" s="42">
        <f t="shared" si="1"/>
        <v>1777500</v>
      </c>
    </row>
    <row r="39" spans="2:9" ht="21.45" customHeight="1" thickBot="1" x14ac:dyDescent="0.3">
      <c r="B39" s="87"/>
      <c r="C39" s="89"/>
      <c r="D39" s="35" t="s">
        <v>59</v>
      </c>
      <c r="E39" s="34" t="s">
        <v>48</v>
      </c>
      <c r="F39" s="55">
        <v>450</v>
      </c>
      <c r="G39" s="44">
        <v>1</v>
      </c>
      <c r="H39" s="42">
        <v>6570</v>
      </c>
      <c r="I39" s="42">
        <f t="shared" si="1"/>
        <v>2956500</v>
      </c>
    </row>
    <row r="40" spans="2:9" ht="21.45" customHeight="1" thickBot="1" x14ac:dyDescent="0.3">
      <c r="B40" s="87"/>
      <c r="C40" s="89"/>
      <c r="D40" s="53" t="s">
        <v>61</v>
      </c>
      <c r="E40" s="17" t="s">
        <v>48</v>
      </c>
      <c r="F40" s="55">
        <v>450</v>
      </c>
      <c r="G40" s="18">
        <v>1</v>
      </c>
      <c r="H40" s="19">
        <v>4090</v>
      </c>
      <c r="I40" s="19">
        <f t="shared" si="1"/>
        <v>1840500</v>
      </c>
    </row>
    <row r="41" spans="2:9" ht="21.45" customHeight="1" thickBot="1" x14ac:dyDescent="0.3">
      <c r="B41" s="87"/>
      <c r="C41" s="89"/>
      <c r="D41" s="35" t="s">
        <v>43</v>
      </c>
      <c r="E41" s="34" t="s">
        <v>48</v>
      </c>
      <c r="F41" s="55">
        <v>450</v>
      </c>
      <c r="G41" s="44">
        <v>1</v>
      </c>
      <c r="H41" s="42">
        <v>4340</v>
      </c>
      <c r="I41" s="42">
        <f t="shared" si="1"/>
        <v>1953000</v>
      </c>
    </row>
    <row r="42" spans="2:9" ht="21.45" customHeight="1" thickBot="1" x14ac:dyDescent="0.3">
      <c r="B42" s="87"/>
      <c r="C42" s="89"/>
      <c r="D42" s="35" t="s">
        <v>44</v>
      </c>
      <c r="E42" s="34" t="s">
        <v>48</v>
      </c>
      <c r="F42" s="55">
        <v>450</v>
      </c>
      <c r="G42" s="44">
        <v>1</v>
      </c>
      <c r="H42" s="42">
        <v>1400</v>
      </c>
      <c r="I42" s="42">
        <f t="shared" si="1"/>
        <v>630000</v>
      </c>
    </row>
    <row r="43" spans="2:9" ht="21.45" customHeight="1" thickBot="1" x14ac:dyDescent="0.3">
      <c r="B43" s="87"/>
      <c r="C43" s="89"/>
      <c r="D43" s="35" t="s">
        <v>45</v>
      </c>
      <c r="E43" s="34" t="s">
        <v>48</v>
      </c>
      <c r="F43" s="55">
        <v>900</v>
      </c>
      <c r="G43" s="44">
        <v>2</v>
      </c>
      <c r="H43" s="42">
        <v>5450</v>
      </c>
      <c r="I43" s="42">
        <f t="shared" si="1"/>
        <v>9810000</v>
      </c>
    </row>
    <row r="44" spans="2:9" ht="21.45" customHeight="1" thickBot="1" x14ac:dyDescent="0.3">
      <c r="B44" s="87"/>
      <c r="C44" s="89"/>
      <c r="D44" s="35" t="s">
        <v>71</v>
      </c>
      <c r="E44" s="34" t="s">
        <v>48</v>
      </c>
      <c r="F44" s="55">
        <v>450</v>
      </c>
      <c r="G44" s="44">
        <v>1</v>
      </c>
      <c r="H44" s="42">
        <v>14290</v>
      </c>
      <c r="I44" s="42">
        <f t="shared" si="1"/>
        <v>6430500</v>
      </c>
    </row>
    <row r="45" spans="2:9" ht="21.45" customHeight="1" thickBot="1" x14ac:dyDescent="0.3">
      <c r="B45" s="87"/>
      <c r="C45" s="89"/>
      <c r="D45" s="33" t="s">
        <v>46</v>
      </c>
      <c r="E45" s="33" t="s">
        <v>48</v>
      </c>
      <c r="F45" s="56">
        <v>450</v>
      </c>
      <c r="G45" s="41">
        <v>1</v>
      </c>
      <c r="H45" s="39">
        <v>2090</v>
      </c>
      <c r="I45" s="39">
        <f t="shared" si="1"/>
        <v>940500</v>
      </c>
    </row>
    <row r="46" spans="2:9" ht="21.45" customHeight="1" thickBot="1" x14ac:dyDescent="0.3">
      <c r="B46" s="68" t="s">
        <v>58</v>
      </c>
      <c r="C46" s="69"/>
      <c r="D46" s="69"/>
      <c r="E46" s="69"/>
      <c r="F46" s="69"/>
      <c r="G46" s="69"/>
      <c r="H46" s="70"/>
      <c r="I46" s="28">
        <f>SUM(I32:I45)</f>
        <v>113259600</v>
      </c>
    </row>
    <row r="47" spans="2:9" ht="21.45" customHeight="1" thickBot="1" x14ac:dyDescent="0.3">
      <c r="B47" s="4">
        <v>5</v>
      </c>
      <c r="C47" s="65" t="s">
        <v>92</v>
      </c>
      <c r="D47" s="66"/>
      <c r="E47" s="66"/>
      <c r="F47" s="66"/>
      <c r="G47" s="66"/>
      <c r="H47" s="66"/>
      <c r="I47" s="67"/>
    </row>
    <row r="48" spans="2:9" ht="21.45" customHeight="1" x14ac:dyDescent="0.25">
      <c r="B48" s="86" t="s">
        <v>108</v>
      </c>
      <c r="C48" s="88" t="s">
        <v>93</v>
      </c>
      <c r="D48" s="5" t="s">
        <v>29</v>
      </c>
      <c r="E48" s="5" t="s">
        <v>48</v>
      </c>
      <c r="F48" s="6">
        <v>1</v>
      </c>
      <c r="G48" s="7">
        <v>300</v>
      </c>
      <c r="H48" s="8">
        <v>3000</v>
      </c>
      <c r="I48" s="22">
        <f>H48*F48*G48</f>
        <v>900000</v>
      </c>
    </row>
    <row r="49" spans="2:9" ht="21.45" customHeight="1" x14ac:dyDescent="0.25">
      <c r="B49" s="87"/>
      <c r="C49" s="89"/>
      <c r="D49" s="9" t="s">
        <v>30</v>
      </c>
      <c r="E49" s="9" t="s">
        <v>48</v>
      </c>
      <c r="F49" s="10">
        <v>1</v>
      </c>
      <c r="G49" s="11">
        <v>300</v>
      </c>
      <c r="H49" s="12">
        <v>11000</v>
      </c>
      <c r="I49" s="23">
        <f t="shared" ref="I49:I56" si="2">H49*F49*G49</f>
        <v>3300000</v>
      </c>
    </row>
    <row r="50" spans="2:9" ht="21.45" customHeight="1" x14ac:dyDescent="0.25">
      <c r="B50" s="87"/>
      <c r="C50" s="89"/>
      <c r="D50" s="9" t="s">
        <v>31</v>
      </c>
      <c r="E50" s="9" t="s">
        <v>48</v>
      </c>
      <c r="F50" s="10">
        <v>1</v>
      </c>
      <c r="G50" s="11">
        <v>300</v>
      </c>
      <c r="H50" s="12">
        <v>5731</v>
      </c>
      <c r="I50" s="23">
        <f t="shared" si="2"/>
        <v>1719300</v>
      </c>
    </row>
    <row r="51" spans="2:9" ht="21.45" customHeight="1" x14ac:dyDescent="0.25">
      <c r="B51" s="87"/>
      <c r="C51" s="89"/>
      <c r="D51" s="9" t="s">
        <v>32</v>
      </c>
      <c r="E51" s="9" t="s">
        <v>48</v>
      </c>
      <c r="F51" s="10">
        <v>1</v>
      </c>
      <c r="G51" s="11">
        <v>300</v>
      </c>
      <c r="H51" s="12">
        <v>4575</v>
      </c>
      <c r="I51" s="23">
        <f t="shared" si="2"/>
        <v>1372500</v>
      </c>
    </row>
    <row r="52" spans="2:9" ht="21.45" customHeight="1" x14ac:dyDescent="0.25">
      <c r="B52" s="87"/>
      <c r="C52" s="89"/>
      <c r="D52" s="9" t="s">
        <v>33</v>
      </c>
      <c r="E52" s="9" t="s">
        <v>48</v>
      </c>
      <c r="F52" s="10">
        <v>1</v>
      </c>
      <c r="G52" s="11">
        <v>300</v>
      </c>
      <c r="H52" s="12">
        <v>2900</v>
      </c>
      <c r="I52" s="23">
        <f t="shared" si="2"/>
        <v>870000</v>
      </c>
    </row>
    <row r="53" spans="2:9" ht="21.45" customHeight="1" x14ac:dyDescent="0.25">
      <c r="B53" s="87"/>
      <c r="C53" s="89"/>
      <c r="D53" s="9" t="s">
        <v>35</v>
      </c>
      <c r="E53" s="9" t="s">
        <v>48</v>
      </c>
      <c r="F53" s="10">
        <v>1</v>
      </c>
      <c r="G53" s="11">
        <v>300</v>
      </c>
      <c r="H53" s="12">
        <v>4500</v>
      </c>
      <c r="I53" s="23">
        <f t="shared" si="2"/>
        <v>1350000</v>
      </c>
    </row>
    <row r="54" spans="2:9" ht="21.45" customHeight="1" x14ac:dyDescent="0.25">
      <c r="B54" s="87"/>
      <c r="C54" s="89"/>
      <c r="D54" s="9" t="s">
        <v>36</v>
      </c>
      <c r="E54" s="9" t="s">
        <v>48</v>
      </c>
      <c r="F54" s="10">
        <v>1</v>
      </c>
      <c r="G54" s="11">
        <v>300</v>
      </c>
      <c r="H54" s="12">
        <v>11000</v>
      </c>
      <c r="I54" s="23">
        <f t="shared" si="2"/>
        <v>3300000</v>
      </c>
    </row>
    <row r="55" spans="2:9" ht="21.45" customHeight="1" x14ac:dyDescent="0.25">
      <c r="B55" s="87"/>
      <c r="C55" s="89"/>
      <c r="D55" s="9" t="s">
        <v>34</v>
      </c>
      <c r="E55" s="9" t="s">
        <v>48</v>
      </c>
      <c r="F55" s="10">
        <v>1</v>
      </c>
      <c r="G55" s="11">
        <v>300</v>
      </c>
      <c r="H55" s="12">
        <v>5000</v>
      </c>
      <c r="I55" s="23">
        <f t="shared" si="2"/>
        <v>1500000</v>
      </c>
    </row>
    <row r="56" spans="2:9" ht="21.45" customHeight="1" thickBot="1" x14ac:dyDescent="0.3">
      <c r="B56" s="90"/>
      <c r="C56" s="91"/>
      <c r="D56" s="13" t="s">
        <v>37</v>
      </c>
      <c r="E56" s="13" t="s">
        <v>48</v>
      </c>
      <c r="F56" s="14">
        <v>1</v>
      </c>
      <c r="G56" s="15">
        <v>300</v>
      </c>
      <c r="H56" s="16">
        <v>8500</v>
      </c>
      <c r="I56" s="24">
        <f t="shared" si="2"/>
        <v>2550000</v>
      </c>
    </row>
    <row r="57" spans="2:9" ht="21.45" customHeight="1" thickBot="1" x14ac:dyDescent="0.3">
      <c r="B57" s="92" t="s">
        <v>58</v>
      </c>
      <c r="C57" s="69"/>
      <c r="D57" s="69"/>
      <c r="E57" s="69"/>
      <c r="F57" s="69"/>
      <c r="G57" s="69"/>
      <c r="H57" s="70"/>
      <c r="I57" s="29">
        <f>SUM(I48:I56)</f>
        <v>16861800</v>
      </c>
    </row>
    <row r="58" spans="2:9" ht="21.45" customHeight="1" thickBot="1" x14ac:dyDescent="0.3">
      <c r="B58" s="4">
        <v>6</v>
      </c>
      <c r="C58" s="65" t="s">
        <v>78</v>
      </c>
      <c r="D58" s="66"/>
      <c r="E58" s="66"/>
      <c r="F58" s="66"/>
      <c r="G58" s="66"/>
      <c r="H58" s="66"/>
      <c r="I58" s="67"/>
    </row>
    <row r="59" spans="2:9" ht="118.05" customHeight="1" thickBot="1" x14ac:dyDescent="0.3">
      <c r="B59" s="49" t="s">
        <v>109</v>
      </c>
      <c r="C59" s="17" t="s">
        <v>82</v>
      </c>
      <c r="D59" s="17" t="s">
        <v>84</v>
      </c>
      <c r="E59" s="17" t="s">
        <v>66</v>
      </c>
      <c r="F59" s="18">
        <v>1</v>
      </c>
      <c r="G59" s="18">
        <v>400</v>
      </c>
      <c r="H59" s="19">
        <v>50000</v>
      </c>
      <c r="I59" s="19">
        <f>H59*F59*G59</f>
        <v>20000000</v>
      </c>
    </row>
    <row r="60" spans="2:9" ht="58.05" customHeight="1" thickBot="1" x14ac:dyDescent="0.3">
      <c r="B60" s="49" t="s">
        <v>110</v>
      </c>
      <c r="C60" s="17" t="s">
        <v>85</v>
      </c>
      <c r="D60" s="17" t="s">
        <v>65</v>
      </c>
      <c r="E60" s="17" t="s">
        <v>64</v>
      </c>
      <c r="F60" s="18">
        <v>1</v>
      </c>
      <c r="G60" s="18">
        <v>300</v>
      </c>
      <c r="H60" s="19">
        <v>30000</v>
      </c>
      <c r="I60" s="19">
        <f>H60*F60*G60</f>
        <v>9000000</v>
      </c>
    </row>
    <row r="61" spans="2:9" ht="56.55" customHeight="1" thickBot="1" x14ac:dyDescent="0.3">
      <c r="B61" s="49" t="s">
        <v>111</v>
      </c>
      <c r="C61" s="17" t="s">
        <v>86</v>
      </c>
      <c r="D61" s="17" t="s">
        <v>67</v>
      </c>
      <c r="E61" s="17" t="s">
        <v>83</v>
      </c>
      <c r="F61" s="18">
        <v>1</v>
      </c>
      <c r="G61" s="18">
        <v>300</v>
      </c>
      <c r="H61" s="19">
        <v>30000</v>
      </c>
      <c r="I61" s="19">
        <f>H61*F61*G61</f>
        <v>9000000</v>
      </c>
    </row>
    <row r="62" spans="2:9" ht="41.55" customHeight="1" thickBot="1" x14ac:dyDescent="0.3">
      <c r="B62" s="49" t="s">
        <v>112</v>
      </c>
      <c r="C62" s="17" t="s">
        <v>87</v>
      </c>
      <c r="D62" s="17" t="s">
        <v>73</v>
      </c>
      <c r="E62" s="17" t="s">
        <v>83</v>
      </c>
      <c r="F62" s="18">
        <v>1</v>
      </c>
      <c r="G62" s="18">
        <v>136</v>
      </c>
      <c r="H62" s="19">
        <v>60000</v>
      </c>
      <c r="I62" s="19">
        <f>H62*F62*G62</f>
        <v>8160000</v>
      </c>
    </row>
    <row r="63" spans="2:9" ht="87" customHeight="1" thickBot="1" x14ac:dyDescent="0.3">
      <c r="B63" s="49" t="s">
        <v>113</v>
      </c>
      <c r="C63" s="33" t="s">
        <v>120</v>
      </c>
      <c r="D63" s="33" t="s">
        <v>119</v>
      </c>
      <c r="E63" s="33" t="s">
        <v>48</v>
      </c>
      <c r="F63" s="41"/>
      <c r="G63" s="41">
        <v>400</v>
      </c>
      <c r="H63" s="39">
        <v>45000</v>
      </c>
      <c r="I63" s="42">
        <f>H63*F63*G63</f>
        <v>0</v>
      </c>
    </row>
    <row r="64" spans="2:9" ht="28.05" customHeight="1" thickBot="1" x14ac:dyDescent="0.3">
      <c r="B64" s="51"/>
      <c r="C64" s="83" t="s">
        <v>58</v>
      </c>
      <c r="D64" s="84"/>
      <c r="E64" s="84"/>
      <c r="F64" s="84"/>
      <c r="G64" s="84"/>
      <c r="H64" s="85"/>
      <c r="I64" s="31">
        <f>SUM(I59:I63)</f>
        <v>46160000</v>
      </c>
    </row>
    <row r="65" spans="2:10" ht="28.05" customHeight="1" thickBot="1" x14ac:dyDescent="0.3">
      <c r="B65" s="4">
        <v>7</v>
      </c>
      <c r="C65" s="65" t="s">
        <v>75</v>
      </c>
      <c r="D65" s="66"/>
      <c r="E65" s="66"/>
      <c r="F65" s="66"/>
      <c r="G65" s="66"/>
      <c r="H65" s="66"/>
      <c r="I65" s="67"/>
    </row>
    <row r="66" spans="2:10" ht="76.05" customHeight="1" thickBot="1" x14ac:dyDescent="0.3">
      <c r="B66" s="49" t="s">
        <v>114</v>
      </c>
      <c r="C66" s="17" t="s">
        <v>74</v>
      </c>
      <c r="D66" s="17" t="s">
        <v>76</v>
      </c>
      <c r="E66" s="17" t="s">
        <v>64</v>
      </c>
      <c r="F66" s="18">
        <v>1</v>
      </c>
      <c r="G66" s="18">
        <v>250</v>
      </c>
      <c r="H66" s="19">
        <v>235000</v>
      </c>
      <c r="I66" s="19">
        <f>H66*F66*G66</f>
        <v>58750000</v>
      </c>
    </row>
    <row r="67" spans="2:10" ht="76.05" customHeight="1" thickBot="1" x14ac:dyDescent="0.3">
      <c r="B67" s="49" t="s">
        <v>115</v>
      </c>
      <c r="C67" s="17" t="s">
        <v>122</v>
      </c>
      <c r="D67" s="17" t="s">
        <v>88</v>
      </c>
      <c r="E67" s="17" t="s">
        <v>83</v>
      </c>
      <c r="F67" s="18">
        <v>0</v>
      </c>
      <c r="G67" s="18">
        <v>300</v>
      </c>
      <c r="H67" s="19">
        <v>50000</v>
      </c>
      <c r="I67" s="19">
        <v>15000000</v>
      </c>
    </row>
    <row r="68" spans="2:10" ht="48.45" customHeight="1" thickBot="1" x14ac:dyDescent="0.3">
      <c r="B68" s="50" t="s">
        <v>116</v>
      </c>
      <c r="C68" s="32" t="s">
        <v>79</v>
      </c>
      <c r="D68" s="32" t="s">
        <v>81</v>
      </c>
      <c r="E68" s="32" t="s">
        <v>66</v>
      </c>
      <c r="F68" s="37" t="s">
        <v>80</v>
      </c>
      <c r="G68" s="37" t="s">
        <v>80</v>
      </c>
      <c r="H68" s="38" t="s">
        <v>80</v>
      </c>
      <c r="I68" s="19"/>
    </row>
    <row r="69" spans="2:10" ht="28.05" customHeight="1" thickBot="1" x14ac:dyDescent="0.3">
      <c r="B69" s="68" t="s">
        <v>58</v>
      </c>
      <c r="C69" s="69"/>
      <c r="D69" s="69"/>
      <c r="E69" s="69"/>
      <c r="F69" s="69"/>
      <c r="G69" s="69"/>
      <c r="H69" s="70"/>
      <c r="I69" s="43">
        <f>SUM(I66:I68)</f>
        <v>73750000</v>
      </c>
    </row>
    <row r="70" spans="2:10" ht="14.55" customHeight="1" x14ac:dyDescent="0.3">
      <c r="B70" s="71" t="s">
        <v>11</v>
      </c>
      <c r="C70" s="72"/>
      <c r="D70" s="73"/>
      <c r="E70" s="73"/>
      <c r="F70" s="72"/>
      <c r="G70" s="72"/>
      <c r="H70" s="74"/>
      <c r="I70" s="58">
        <f>+I15+I20+I30+I46+I57+I64+I69</f>
        <v>378231400</v>
      </c>
    </row>
    <row r="71" spans="2:10" ht="14.55" customHeight="1" x14ac:dyDescent="0.3">
      <c r="B71" s="75" t="s">
        <v>12</v>
      </c>
      <c r="C71" s="76"/>
      <c r="D71" s="77"/>
      <c r="E71" s="77"/>
      <c r="F71" s="76"/>
      <c r="G71" s="76"/>
      <c r="H71" s="78"/>
      <c r="I71" s="36"/>
      <c r="J71" s="61"/>
    </row>
    <row r="72" spans="2:10" ht="14.55" customHeight="1" thickBot="1" x14ac:dyDescent="0.35">
      <c r="B72" s="79" t="s">
        <v>13</v>
      </c>
      <c r="C72" s="80"/>
      <c r="D72" s="81"/>
      <c r="E72" s="81"/>
      <c r="F72" s="80"/>
      <c r="G72" s="80"/>
      <c r="H72" s="82"/>
      <c r="I72" s="40">
        <f>SUM(I70:I71)</f>
        <v>378231400</v>
      </c>
      <c r="J72" s="60"/>
    </row>
    <row r="74" spans="2:10" x14ac:dyDescent="0.25">
      <c r="I74" s="59"/>
      <c r="J74" s="61"/>
    </row>
    <row r="77" spans="2:10" x14ac:dyDescent="0.25">
      <c r="I77" s="64"/>
    </row>
    <row r="79" spans="2:10" x14ac:dyDescent="0.25">
      <c r="C79" s="130" t="s">
        <v>125</v>
      </c>
    </row>
    <row r="80" spans="2:10" x14ac:dyDescent="0.25">
      <c r="C80" s="131" t="s">
        <v>126</v>
      </c>
      <c r="J80" s="62"/>
    </row>
    <row r="81" spans="3:3" x14ac:dyDescent="0.25">
      <c r="C81" s="131" t="s">
        <v>127</v>
      </c>
    </row>
    <row r="82" spans="3:3" x14ac:dyDescent="0.25">
      <c r="C82" s="131" t="s">
        <v>128</v>
      </c>
    </row>
  </sheetData>
  <mergeCells count="31">
    <mergeCell ref="B20:H20"/>
    <mergeCell ref="B2:D7"/>
    <mergeCell ref="E2:G5"/>
    <mergeCell ref="H2:I2"/>
    <mergeCell ref="H3:I3"/>
    <mergeCell ref="H4:I6"/>
    <mergeCell ref="E6:G6"/>
    <mergeCell ref="E7:G7"/>
    <mergeCell ref="H7:I7"/>
    <mergeCell ref="B8:D8"/>
    <mergeCell ref="E8:I8"/>
    <mergeCell ref="C11:I11"/>
    <mergeCell ref="B15:H15"/>
    <mergeCell ref="C16:I16"/>
    <mergeCell ref="C64:H64"/>
    <mergeCell ref="C21:I21"/>
    <mergeCell ref="B30:H30"/>
    <mergeCell ref="C31:I31"/>
    <mergeCell ref="B33:B45"/>
    <mergeCell ref="C33:C45"/>
    <mergeCell ref="B46:H46"/>
    <mergeCell ref="C47:I47"/>
    <mergeCell ref="B48:B56"/>
    <mergeCell ref="C48:C56"/>
    <mergeCell ref="B57:H57"/>
    <mergeCell ref="C58:I58"/>
    <mergeCell ref="C65:I65"/>
    <mergeCell ref="B69:H69"/>
    <mergeCell ref="B70:H70"/>
    <mergeCell ref="B71:H71"/>
    <mergeCell ref="B72:H7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345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ANTICIPO 40%</vt:lpstr>
      <vt:lpstr>'ANTICIPO 40%'!Área_de_impresión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LISSETH MARGARITA VERA HERNANDEZ</cp:lastModifiedBy>
  <cp:lastPrinted>2024-08-01T17:37:27Z</cp:lastPrinted>
  <dcterms:created xsi:type="dcterms:W3CDTF">2016-08-31T14:49:06Z</dcterms:created>
  <dcterms:modified xsi:type="dcterms:W3CDTF">2024-08-01T17:38:34Z</dcterms:modified>
</cp:coreProperties>
</file>