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LUIS CARLOS\PLANES DE DESARROLLO TERRITORIALES\2024\SEDEPROMA\Bienestar animal\"/>
    </mc:Choice>
  </mc:AlternateContent>
  <xr:revisionPtr revIDLastSave="0" documentId="13_ncr:1_{C4BE6B13-5382-4C46-8D49-54A65F728AE8}" xr6:coauthVersionLast="47" xr6:coauthVersionMax="47" xr10:uidLastSave="{00000000-0000-0000-0000-000000000000}"/>
  <bookViews>
    <workbookView xWindow="-108" yWindow="-108" windowWidth="23256" windowHeight="12456" activeTab="2" xr2:uid="{0EEB26FD-7B6B-4F0A-9059-3B5E633F683E}"/>
  </bookViews>
  <sheets>
    <sheet name="Riesgos" sheetId="1" r:id="rId1"/>
    <sheet name="Pyto Anterior" sheetId="2" r:id="rId2"/>
    <sheet name="Presupuesto 2024" sheetId="3" r:id="rId3"/>
    <sheet name="Cronogram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" l="1"/>
  <c r="G6" i="3" s="1"/>
  <c r="G4" i="3"/>
  <c r="D8" i="3"/>
  <c r="D9" i="3" s="1"/>
  <c r="G7" i="3"/>
  <c r="G5" i="3"/>
  <c r="G3" i="3"/>
  <c r="G2" i="3"/>
  <c r="D10" i="3" l="1"/>
  <c r="G10" i="3" s="1"/>
  <c r="G9" i="3"/>
  <c r="G8" i="3"/>
  <c r="G11" i="3" l="1"/>
</calcChain>
</file>

<file path=xl/sharedStrings.xml><?xml version="1.0" encoding="utf-8"?>
<sst xmlns="http://schemas.openxmlformats.org/spreadsheetml/2006/main" count="115" uniqueCount="91">
  <si>
    <t>PLAN DE DESARROLLO UNIDOS POR LA TRANSFORMACION DE URIBIA 2020-2023</t>
  </si>
  <si>
    <t>PROYECTO</t>
  </si>
  <si>
    <t>PRESUPUESTO</t>
  </si>
  <si>
    <t>Línea Estratégica</t>
  </si>
  <si>
    <t>Meta de producto</t>
  </si>
  <si>
    <t>Meta</t>
  </si>
  <si>
    <t>Objetivo General</t>
  </si>
  <si>
    <t>Objetivo Específico</t>
  </si>
  <si>
    <t>Actividades</t>
  </si>
  <si>
    <t>TOTAL PRODUCTO</t>
  </si>
  <si>
    <t>MANDATO POR UN ENTORNO AMBIENTALMENTE SOSTENIBLEMANDATO POR UN ENTORNO AMBIENTALMENTE SOSTENIBLE</t>
  </si>
  <si>
    <t>Realizar un proceso de restauración de ecosistemas</t>
  </si>
  <si>
    <t>Implementar estrategias educativas para la promoción de la restauración de los ecosistemas, la protección de la fauna silvestre y la adecuada tenencia de animales de compañía en pro del bienestar animal en el casco urbano del Municipio de Uribia</t>
  </si>
  <si>
    <t>Realizar jornadas pedagógicas relacionadas con la promoción de la restauración de los ecosistemas, la conservación de la biodiversidad, la protección de la fauna silvestre y la adecuada tenencia de animales de compañía</t>
  </si>
  <si>
    <t xml:space="preserve">Talleres pedagógicos relacionadas con la restauración de los ecosistemas, la conservación de la biodiversidad, la protección de la fauna silvestre y la adecuada tenencia de animales de compañía </t>
  </si>
  <si>
    <t>Implementar método de control de la población de los animales de compañía</t>
  </si>
  <si>
    <t>Desarrollo de brigada de esterilización y desparasitación de animales de compañía</t>
  </si>
  <si>
    <t>TOTAL</t>
  </si>
  <si>
    <t>PRESUPUESTO DEL PROYECTO</t>
  </si>
  <si>
    <t>Mano de obra/Insumos/Materiales</t>
  </si>
  <si>
    <t xml:space="preserve">Cant. </t>
  </si>
  <si>
    <t>Tiempo (Mes)</t>
  </si>
  <si>
    <t>Valor Unitario</t>
  </si>
  <si>
    <t>Valor Total</t>
  </si>
  <si>
    <t>Contratación Profesional -  Trabajador social,  Ingeniero Ambiental, Biologo, Beterinario</t>
  </si>
  <si>
    <t>Técnico: Ambiental, agropecuario</t>
  </si>
  <si>
    <t>Auxiliar logístico  - hablante de wayunaiki</t>
  </si>
  <si>
    <t xml:space="preserve">Camisetas tipo Polo  Estampadas </t>
  </si>
  <si>
    <t>Global</t>
  </si>
  <si>
    <t>Realizar talleres sobre la conservación de la biodiversidad y los servicios ecosistemicos</t>
  </si>
  <si>
    <t>Contratación Profesional -  Trabajador social, Zootecnista, Beterinario</t>
  </si>
  <si>
    <t>Técnico: Agropecuario, Pecuario, Agrícola, administrativo, Empresarial</t>
  </si>
  <si>
    <t xml:space="preserve">Esterilizaciones </t>
  </si>
  <si>
    <t>Desparacitacion</t>
  </si>
  <si>
    <t>Contratación de un proveedor de servicio de transporte - Camioneta</t>
  </si>
  <si>
    <t>ACTIVIDAD</t>
  </si>
  <si>
    <t>RECURSO</t>
  </si>
  <si>
    <t>UNIDAD DE MEDIDA</t>
  </si>
  <si>
    <t>CANTIDAD</t>
  </si>
  <si>
    <t>DURACIÓN</t>
  </si>
  <si>
    <t>VALOR UNITARIO</t>
  </si>
  <si>
    <t>VALOR TOTAL</t>
  </si>
  <si>
    <t>Coordinador del proyecto</t>
  </si>
  <si>
    <t>Profesional en veterinaria y/o zootecnia</t>
  </si>
  <si>
    <t>Kit de desparasitación interna y externa</t>
  </si>
  <si>
    <t>Mes</t>
  </si>
  <si>
    <t>Unidad</t>
  </si>
  <si>
    <t>Número</t>
  </si>
  <si>
    <t>Servicios de esterilización (incluye insumos, equipos y mobiliario requerido puestos en el sitio de la brigada a todo costo en unidad móvil o cabina adecuada. No incluye equipo humano)</t>
  </si>
  <si>
    <t>CAMIONETA (Con carrocería abierta o cerrada) para el traslado de personal y bienes:
* Costos adicionales por desplazamiento hacia otras ciudades del departamento, incluido peajes si a ello hubiere lugar.
* Conductor y combustible</t>
  </si>
  <si>
    <t>TOTAL PROYECTO</t>
  </si>
  <si>
    <t>COTIZACIÓN</t>
  </si>
  <si>
    <t>Componentes transversales</t>
  </si>
  <si>
    <t>Desarrollar brigadas de esterilización en sitio fijo</t>
  </si>
  <si>
    <t>NIVEL DE CLASIFICACIÓN</t>
  </si>
  <si>
    <t>TIPO DE RIESGO</t>
  </si>
  <si>
    <t>DESCRIPCIÓN DEL RIESGO</t>
  </si>
  <si>
    <t>PROBABILIDAD</t>
  </si>
  <si>
    <t>IMPACTO</t>
  </si>
  <si>
    <t>EFECTOS</t>
  </si>
  <si>
    <t>MEDIDAS DE MITIGACIÓN</t>
  </si>
  <si>
    <t>Objetivo general</t>
  </si>
  <si>
    <t>Administrativo</t>
  </si>
  <si>
    <t>Moderado</t>
  </si>
  <si>
    <t>Mayor</t>
  </si>
  <si>
    <t>Retraso en la ejecución del proyecto</t>
  </si>
  <si>
    <t>Objetivo específico</t>
  </si>
  <si>
    <t>Sanitarios</t>
  </si>
  <si>
    <t>Contagio de enfermedades zoonóticas a personal</t>
  </si>
  <si>
    <t>Afectación a la salud del personal y retrasos</t>
  </si>
  <si>
    <t>Actividad</t>
  </si>
  <si>
    <t>Operacionales</t>
  </si>
  <si>
    <t>Fallos en la logística de transporte</t>
  </si>
  <si>
    <t>Demoras en la llegada a zonas planificadas</t>
  </si>
  <si>
    <t>Mantenimiento regular de vehículos y planes alternativos</t>
  </si>
  <si>
    <t>Asociados a fenómenos de origen humano no intencionales: aglomeración de público</t>
  </si>
  <si>
    <t>Aglomeraciones durante brigadas de esterilización</t>
  </si>
  <si>
    <t>Menor</t>
  </si>
  <si>
    <t>Posibles accidentes y retrasos</t>
  </si>
  <si>
    <t>Organizar turnos y sistemas de cita previa</t>
  </si>
  <si>
    <t>De costos</t>
  </si>
  <si>
    <t>Aumento inesperado en los costos de insumos</t>
  </si>
  <si>
    <t>Ajustes en el presupuesto y posible reducción de actividades</t>
  </si>
  <si>
    <t>Negociar precios y establecer contratos con proveedores</t>
  </si>
  <si>
    <t>Retrasos en la contratación del operador</t>
  </si>
  <si>
    <t>Acompañar el proceso de contratación suministrando la información oportunamente</t>
  </si>
  <si>
    <t>Proveer equipo de protección al personal</t>
  </si>
  <si>
    <t>Chalecos: con los logos y diferentes distintivos de los programas y de la administración municipal.</t>
  </si>
  <si>
    <t xml:space="preserve"> Carnet de identificación en pvc para el grupo operativo impresión full color en alta definición con protección uv de 86x54 mm, incluye fotografía digital.</t>
  </si>
  <si>
    <t>Realizar brigadas para aplicación de kits de desparasitación a animales de compañía en situación de calle</t>
  </si>
  <si>
    <t>Auxiliares operativos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</si>
</sst>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\-#,##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Calibri Light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44" fontId="2" fillId="0" borderId="0" xfId="2" applyFont="1" applyAlignment="1">
      <alignment vertical="center" wrapText="1"/>
    </xf>
    <xf numFmtId="44" fontId="2" fillId="0" borderId="0" xfId="2" applyFont="1"/>
    <xf numFmtId="44" fontId="3" fillId="3" borderId="11" xfId="2" applyFont="1" applyFill="1" applyBorder="1" applyAlignment="1">
      <alignment horizontal="center" vertical="center" wrapText="1"/>
    </xf>
    <xf numFmtId="44" fontId="3" fillId="3" borderId="9" xfId="2" applyFont="1" applyFill="1" applyBorder="1" applyAlignment="1">
      <alignment horizontal="center" vertical="center" wrapText="1"/>
    </xf>
    <xf numFmtId="44" fontId="3" fillId="3" borderId="0" xfId="2" applyFont="1" applyFill="1" applyAlignment="1">
      <alignment horizontal="center" vertical="center" wrapText="1"/>
    </xf>
    <xf numFmtId="44" fontId="3" fillId="3" borderId="7" xfId="2" applyFont="1" applyFill="1" applyBorder="1" applyAlignment="1">
      <alignment horizontal="center" vertical="center" wrapText="1"/>
    </xf>
    <xf numFmtId="44" fontId="3" fillId="3" borderId="13" xfId="2" applyFont="1" applyFill="1" applyBorder="1" applyAlignment="1">
      <alignment horizontal="center" vertical="center" wrapText="1"/>
    </xf>
    <xf numFmtId="44" fontId="5" fillId="4" borderId="14" xfId="2" applyFont="1" applyFill="1" applyBorder="1" applyAlignment="1">
      <alignment vertical="center" wrapText="1"/>
    </xf>
    <xf numFmtId="44" fontId="4" fillId="4" borderId="14" xfId="2" applyFont="1" applyFill="1" applyBorder="1" applyAlignment="1">
      <alignment horizontal="center" vertical="center"/>
    </xf>
    <xf numFmtId="44" fontId="4" fillId="0" borderId="14" xfId="2" applyFont="1" applyBorder="1" applyAlignment="1">
      <alignment horizontal="center" vertical="center"/>
    </xf>
    <xf numFmtId="44" fontId="4" fillId="0" borderId="22" xfId="2" applyFont="1" applyBorder="1" applyAlignment="1">
      <alignment horizontal="center" vertical="center"/>
    </xf>
    <xf numFmtId="44" fontId="5" fillId="4" borderId="8" xfId="2" applyFont="1" applyFill="1" applyBorder="1" applyAlignment="1">
      <alignment vertical="center" wrapText="1"/>
    </xf>
    <xf numFmtId="44" fontId="4" fillId="4" borderId="8" xfId="2" applyFont="1" applyFill="1" applyBorder="1" applyAlignment="1">
      <alignment horizontal="center" vertical="center"/>
    </xf>
    <xf numFmtId="44" fontId="4" fillId="0" borderId="10" xfId="2" applyFont="1" applyBorder="1" applyAlignment="1">
      <alignment horizontal="center" vertical="center"/>
    </xf>
    <xf numFmtId="44" fontId="4" fillId="0" borderId="8" xfId="2" applyFont="1" applyBorder="1" applyAlignment="1">
      <alignment horizontal="center" vertical="center"/>
    </xf>
    <xf numFmtId="44" fontId="4" fillId="4" borderId="10" xfId="2" applyFont="1" applyFill="1" applyBorder="1" applyAlignment="1">
      <alignment horizontal="center" vertical="center"/>
    </xf>
    <xf numFmtId="44" fontId="2" fillId="0" borderId="0" xfId="2" applyFont="1" applyAlignment="1">
      <alignment vertical="center"/>
    </xf>
    <xf numFmtId="44" fontId="6" fillId="0" borderId="8" xfId="2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4" fontId="11" fillId="4" borderId="26" xfId="2" applyFont="1" applyFill="1" applyBorder="1" applyAlignment="1">
      <alignment vertical="center" wrapText="1"/>
    </xf>
    <xf numFmtId="44" fontId="11" fillId="4" borderId="26" xfId="2" applyFont="1" applyFill="1" applyBorder="1" applyAlignment="1">
      <alignment horizontal="center" vertical="center"/>
    </xf>
    <xf numFmtId="164" fontId="11" fillId="4" borderId="26" xfId="1" applyNumberFormat="1" applyFont="1" applyFill="1" applyBorder="1" applyAlignment="1">
      <alignment horizontal="center" vertical="center"/>
    </xf>
    <xf numFmtId="44" fontId="11" fillId="0" borderId="26" xfId="2" applyFont="1" applyBorder="1" applyAlignment="1">
      <alignment horizontal="center" vertical="center"/>
    </xf>
    <xf numFmtId="0" fontId="10" fillId="0" borderId="0" xfId="0" applyFont="1"/>
    <xf numFmtId="44" fontId="12" fillId="0" borderId="0" xfId="0" applyNumberFormat="1" applyFont="1" applyAlignment="1">
      <alignment horizontal="left" vertical="center"/>
    </xf>
    <xf numFmtId="44" fontId="9" fillId="0" borderId="26" xfId="0" applyNumberFormat="1" applyFont="1" applyBorder="1"/>
    <xf numFmtId="164" fontId="10" fillId="0" borderId="0" xfId="0" applyNumberFormat="1" applyFont="1"/>
    <xf numFmtId="0" fontId="12" fillId="0" borderId="0" xfId="0" applyFont="1" applyAlignment="1">
      <alignment vertical="center"/>
    </xf>
    <xf numFmtId="44" fontId="11" fillId="0" borderId="27" xfId="2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44" fontId="10" fillId="0" borderId="0" xfId="0" applyNumberFormat="1" applyFont="1"/>
    <xf numFmtId="44" fontId="4" fillId="0" borderId="15" xfId="2" applyFont="1" applyBorder="1" applyAlignment="1">
      <alignment horizontal="center" vertical="center"/>
    </xf>
    <xf numFmtId="44" fontId="4" fillId="0" borderId="10" xfId="2" applyFont="1" applyBorder="1" applyAlignment="1">
      <alignment horizontal="center" vertical="center"/>
    </xf>
    <xf numFmtId="44" fontId="4" fillId="0" borderId="23" xfId="2" applyFont="1" applyBorder="1" applyAlignment="1">
      <alignment horizontal="center" vertical="center"/>
    </xf>
    <xf numFmtId="44" fontId="5" fillId="4" borderId="12" xfId="2" applyFont="1" applyFill="1" applyBorder="1" applyAlignment="1">
      <alignment horizontal="center" vertical="center" wrapText="1"/>
    </xf>
    <xf numFmtId="44" fontId="5" fillId="4" borderId="11" xfId="2" applyFont="1" applyFill="1" applyBorder="1" applyAlignment="1">
      <alignment horizontal="center" vertical="center" wrapText="1"/>
    </xf>
    <xf numFmtId="44" fontId="5" fillId="4" borderId="24" xfId="2" applyFont="1" applyFill="1" applyBorder="1" applyAlignment="1">
      <alignment horizontal="center" vertical="center" wrapText="1"/>
    </xf>
    <xf numFmtId="44" fontId="4" fillId="0" borderId="12" xfId="2" applyFont="1" applyBorder="1" applyAlignment="1">
      <alignment horizontal="center" vertical="center"/>
    </xf>
    <xf numFmtId="44" fontId="4" fillId="0" borderId="11" xfId="2" applyFont="1" applyBorder="1" applyAlignment="1">
      <alignment horizontal="center" vertical="center"/>
    </xf>
    <xf numFmtId="44" fontId="4" fillId="0" borderId="13" xfId="2" applyFont="1" applyBorder="1" applyAlignment="1">
      <alignment horizontal="center" vertical="center"/>
    </xf>
    <xf numFmtId="44" fontId="4" fillId="0" borderId="12" xfId="2" applyFont="1" applyBorder="1" applyAlignment="1">
      <alignment horizontal="center" vertical="center" wrapText="1"/>
    </xf>
    <xf numFmtId="44" fontId="4" fillId="0" borderId="11" xfId="2" applyFont="1" applyBorder="1" applyAlignment="1">
      <alignment horizontal="center" vertical="center" wrapText="1"/>
    </xf>
    <xf numFmtId="44" fontId="4" fillId="0" borderId="24" xfId="2" applyFont="1" applyBorder="1" applyAlignment="1">
      <alignment horizontal="center" vertical="center" wrapText="1"/>
    </xf>
    <xf numFmtId="44" fontId="4" fillId="0" borderId="24" xfId="2" applyFont="1" applyBorder="1" applyAlignment="1">
      <alignment horizontal="center" vertical="center"/>
    </xf>
    <xf numFmtId="44" fontId="4" fillId="0" borderId="13" xfId="2" applyFont="1" applyBorder="1" applyAlignment="1">
      <alignment horizontal="center" vertical="center" wrapText="1"/>
    </xf>
    <xf numFmtId="44" fontId="4" fillId="0" borderId="25" xfId="2" applyFont="1" applyBorder="1" applyAlignment="1">
      <alignment horizontal="center" vertical="center" wrapText="1"/>
    </xf>
    <xf numFmtId="44" fontId="3" fillId="2" borderId="1" xfId="2" applyFont="1" applyFill="1" applyBorder="1" applyAlignment="1">
      <alignment horizontal="center" vertical="center" wrapText="1"/>
    </xf>
    <xf numFmtId="44" fontId="3" fillId="2" borderId="2" xfId="2" applyFont="1" applyFill="1" applyBorder="1" applyAlignment="1">
      <alignment horizontal="center" vertical="center" wrapText="1"/>
    </xf>
    <xf numFmtId="44" fontId="3" fillId="2" borderId="3" xfId="2" applyFont="1" applyFill="1" applyBorder="1" applyAlignment="1">
      <alignment horizontal="center" vertical="center" wrapText="1"/>
    </xf>
    <xf numFmtId="44" fontId="3" fillId="2" borderId="4" xfId="2" applyFont="1" applyFill="1" applyBorder="1" applyAlignment="1">
      <alignment horizontal="center" vertical="center" wrapText="1"/>
    </xf>
    <xf numFmtId="44" fontId="3" fillId="2" borderId="5" xfId="2" applyFont="1" applyFill="1" applyBorder="1" applyAlignment="1">
      <alignment horizontal="center" vertical="center" wrapText="1"/>
    </xf>
    <xf numFmtId="44" fontId="3" fillId="2" borderId="6" xfId="2" applyFont="1" applyFill="1" applyBorder="1" applyAlignment="1">
      <alignment horizontal="center" vertical="center" wrapText="1"/>
    </xf>
    <xf numFmtId="44" fontId="3" fillId="3" borderId="16" xfId="2" applyFont="1" applyFill="1" applyBorder="1" applyAlignment="1">
      <alignment horizontal="center" vertical="center" wrapText="1"/>
    </xf>
    <xf numFmtId="44" fontId="3" fillId="3" borderId="17" xfId="2" applyFont="1" applyFill="1" applyBorder="1" applyAlignment="1">
      <alignment horizontal="center" vertical="center" wrapText="1"/>
    </xf>
    <xf numFmtId="44" fontId="3" fillId="3" borderId="18" xfId="2" applyFont="1" applyFill="1" applyBorder="1" applyAlignment="1">
      <alignment horizontal="center" vertical="center" wrapText="1"/>
    </xf>
    <xf numFmtId="44" fontId="3" fillId="3" borderId="4" xfId="2" applyFont="1" applyFill="1" applyBorder="1" applyAlignment="1">
      <alignment horizontal="center" vertical="center" wrapText="1"/>
    </xf>
    <xf numFmtId="44" fontId="3" fillId="3" borderId="5" xfId="2" applyFont="1" applyFill="1" applyBorder="1" applyAlignment="1">
      <alignment horizontal="center" vertical="center" wrapText="1"/>
    </xf>
    <xf numFmtId="44" fontId="3" fillId="3" borderId="6" xfId="2" applyFont="1" applyFill="1" applyBorder="1" applyAlignment="1">
      <alignment horizontal="center" vertical="center" wrapText="1"/>
    </xf>
    <xf numFmtId="44" fontId="3" fillId="3" borderId="19" xfId="2" applyFont="1" applyFill="1" applyBorder="1" applyAlignment="1">
      <alignment horizontal="center" vertical="center" wrapText="1"/>
    </xf>
    <xf numFmtId="44" fontId="3" fillId="3" borderId="20" xfId="2" applyFont="1" applyFill="1" applyBorder="1" applyAlignment="1">
      <alignment horizontal="center" vertical="center" wrapText="1"/>
    </xf>
    <xf numFmtId="44" fontId="3" fillId="3" borderId="21" xfId="2" applyFont="1" applyFill="1" applyBorder="1" applyAlignment="1">
      <alignment horizontal="center" vertical="center" wrapText="1"/>
    </xf>
    <xf numFmtId="44" fontId="3" fillId="3" borderId="8" xfId="2" applyFont="1" applyFill="1" applyBorder="1" applyAlignment="1">
      <alignment horizontal="center" vertical="center" wrapText="1"/>
    </xf>
    <xf numFmtId="44" fontId="3" fillId="3" borderId="16" xfId="2" applyFont="1" applyFill="1" applyBorder="1" applyAlignment="1">
      <alignment horizontal="center" vertical="center"/>
    </xf>
    <xf numFmtId="44" fontId="3" fillId="3" borderId="17" xfId="2" applyFont="1" applyFill="1" applyBorder="1" applyAlignment="1">
      <alignment horizontal="center" vertical="center"/>
    </xf>
    <xf numFmtId="44" fontId="3" fillId="3" borderId="18" xfId="2" applyFont="1" applyFill="1" applyBorder="1" applyAlignment="1">
      <alignment horizontal="center" vertical="center"/>
    </xf>
    <xf numFmtId="44" fontId="3" fillId="3" borderId="4" xfId="2" applyFont="1" applyFill="1" applyBorder="1" applyAlignment="1">
      <alignment horizontal="center" vertical="center"/>
    </xf>
    <xf numFmtId="44" fontId="3" fillId="3" borderId="5" xfId="2" applyFont="1" applyFill="1" applyBorder="1" applyAlignment="1">
      <alignment horizontal="center" vertical="center"/>
    </xf>
    <xf numFmtId="44" fontId="3" fillId="3" borderId="6" xfId="2" applyFont="1" applyFill="1" applyBorder="1" applyAlignment="1">
      <alignment horizontal="center" vertical="center"/>
    </xf>
    <xf numFmtId="44" fontId="5" fillId="4" borderId="13" xfId="2" applyFont="1" applyFill="1" applyBorder="1" applyAlignment="1">
      <alignment horizontal="center" vertical="center" wrapText="1"/>
    </xf>
    <xf numFmtId="44" fontId="11" fillId="0" borderId="26" xfId="2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/>
    </xf>
    <xf numFmtId="44" fontId="11" fillId="0" borderId="27" xfId="2" applyFont="1" applyBorder="1" applyAlignment="1">
      <alignment horizontal="left" vertical="center" wrapText="1"/>
    </xf>
    <xf numFmtId="44" fontId="11" fillId="0" borderId="28" xfId="2" applyFont="1" applyBorder="1" applyAlignment="1">
      <alignment horizontal="left" vertical="center" wrapText="1"/>
    </xf>
    <xf numFmtId="44" fontId="11" fillId="0" borderId="29" xfId="2" applyFont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A1ECEE-6198-4EDD-8701-4AB68F1E30B9}" name="Tabla1" displayName="Tabla1" ref="A1:G6" totalsRowShown="0" headerRowDxfId="11" dataDxfId="9" headerRowBorderDxfId="10" tableBorderDxfId="8" totalsRowBorderDxfId="7">
  <autoFilter ref="A1:G6" xr:uid="{72A1ECEE-6198-4EDD-8701-4AB68F1E30B9}"/>
  <tableColumns count="7">
    <tableColumn id="1" xr3:uid="{40284A74-5965-4845-8D33-92104F36B40C}" name="NIVEL DE CLASIFICACIÓN" dataDxfId="6"/>
    <tableColumn id="2" xr3:uid="{49FE9541-3FE3-487A-9BF1-C10629765909}" name="TIPO DE RIESGO" dataDxfId="5"/>
    <tableColumn id="3" xr3:uid="{D2B4CD45-482B-4A0E-843B-6DF426F55361}" name="DESCRIPCIÓN DEL RIESGO" dataDxfId="4"/>
    <tableColumn id="4" xr3:uid="{99C5CFD6-8064-4915-8E7B-F18420F2FF7D}" name="PROBABILIDAD" dataDxfId="3"/>
    <tableColumn id="5" xr3:uid="{171D4307-23CF-4505-AA7B-E7B907D9F861}" name="IMPACTO" dataDxfId="2"/>
    <tableColumn id="6" xr3:uid="{BD5613B3-7537-4AF4-9223-D7ADA09AFC81}" name="EFECTOS" dataDxfId="1"/>
    <tableColumn id="7" xr3:uid="{074E8D55-C0CC-4828-95C3-1A3A97458A3C}" name="MEDIDAS DE MITIGA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BBA0-7E4C-47AA-BCC3-7F48F879055D}">
  <dimension ref="A1:G6"/>
  <sheetViews>
    <sheetView workbookViewId="0">
      <selection sqref="A1:G6"/>
    </sheetView>
  </sheetViews>
  <sheetFormatPr baseColWidth="10" defaultRowHeight="14.4" x14ac:dyDescent="0.3"/>
  <cols>
    <col min="1" max="1" width="18.109375" customWidth="1"/>
    <col min="2" max="2" width="17" customWidth="1"/>
    <col min="3" max="3" width="24.88671875" customWidth="1"/>
    <col min="4" max="4" width="17.5546875" customWidth="1"/>
    <col min="6" max="6" width="15.88671875" customWidth="1"/>
    <col min="7" max="7" width="23.77734375" customWidth="1"/>
  </cols>
  <sheetData>
    <row r="1" spans="1:7" ht="28.8" x14ac:dyDescent="0.3">
      <c r="A1" s="31" t="s">
        <v>54</v>
      </c>
      <c r="B1" s="32" t="s">
        <v>55</v>
      </c>
      <c r="C1" s="32" t="s">
        <v>56</v>
      </c>
      <c r="D1" s="32" t="s">
        <v>57</v>
      </c>
      <c r="E1" s="32" t="s">
        <v>58</v>
      </c>
      <c r="F1" s="32" t="s">
        <v>59</v>
      </c>
      <c r="G1" s="33" t="s">
        <v>60</v>
      </c>
    </row>
    <row r="2" spans="1:7" ht="57.6" x14ac:dyDescent="0.3">
      <c r="A2" s="34" t="s">
        <v>61</v>
      </c>
      <c r="B2" s="35" t="s">
        <v>62</v>
      </c>
      <c r="C2" s="35" t="s">
        <v>84</v>
      </c>
      <c r="D2" s="35" t="s">
        <v>63</v>
      </c>
      <c r="E2" s="35" t="s">
        <v>64</v>
      </c>
      <c r="F2" s="35" t="s">
        <v>65</v>
      </c>
      <c r="G2" s="36" t="s">
        <v>85</v>
      </c>
    </row>
    <row r="3" spans="1:7" ht="43.2" x14ac:dyDescent="0.3">
      <c r="A3" s="34" t="s">
        <v>66</v>
      </c>
      <c r="B3" s="35" t="s">
        <v>67</v>
      </c>
      <c r="C3" s="35" t="s">
        <v>68</v>
      </c>
      <c r="D3" s="35" t="s">
        <v>63</v>
      </c>
      <c r="E3" s="35" t="s">
        <v>63</v>
      </c>
      <c r="F3" s="35" t="s">
        <v>69</v>
      </c>
      <c r="G3" s="36" t="s">
        <v>86</v>
      </c>
    </row>
    <row r="4" spans="1:7" ht="43.2" x14ac:dyDescent="0.3">
      <c r="A4" s="34" t="s">
        <v>70</v>
      </c>
      <c r="B4" s="35" t="s">
        <v>71</v>
      </c>
      <c r="C4" s="35" t="s">
        <v>72</v>
      </c>
      <c r="D4" s="35" t="s">
        <v>63</v>
      </c>
      <c r="E4" s="35" t="s">
        <v>63</v>
      </c>
      <c r="F4" s="35" t="s">
        <v>73</v>
      </c>
      <c r="G4" s="36" t="s">
        <v>74</v>
      </c>
    </row>
    <row r="5" spans="1:7" ht="86.4" x14ac:dyDescent="0.3">
      <c r="A5" s="34" t="s">
        <v>70</v>
      </c>
      <c r="B5" s="35" t="s">
        <v>75</v>
      </c>
      <c r="C5" s="35" t="s">
        <v>76</v>
      </c>
      <c r="D5" s="35" t="s">
        <v>63</v>
      </c>
      <c r="E5" s="35" t="s">
        <v>77</v>
      </c>
      <c r="F5" s="35" t="s">
        <v>78</v>
      </c>
      <c r="G5" s="36" t="s">
        <v>79</v>
      </c>
    </row>
    <row r="6" spans="1:7" ht="57.6" x14ac:dyDescent="0.3">
      <c r="A6" s="37" t="s">
        <v>70</v>
      </c>
      <c r="B6" s="38" t="s">
        <v>80</v>
      </c>
      <c r="C6" s="38" t="s">
        <v>81</v>
      </c>
      <c r="D6" s="38" t="s">
        <v>63</v>
      </c>
      <c r="E6" s="38" t="s">
        <v>63</v>
      </c>
      <c r="F6" s="38" t="s">
        <v>82</v>
      </c>
      <c r="G6" s="39" t="s">
        <v>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62A9F-15E9-465A-BDBC-6322E99C9327}">
  <dimension ref="A1:O17"/>
  <sheetViews>
    <sheetView topLeftCell="A7" workbookViewId="0">
      <selection activeCell="K14" sqref="K14"/>
    </sheetView>
  </sheetViews>
  <sheetFormatPr baseColWidth="10" defaultRowHeight="14.4" x14ac:dyDescent="0.3"/>
  <cols>
    <col min="3" max="3" width="11.6640625" bestFit="1" customWidth="1"/>
    <col min="5" max="5" width="22.5546875" customWidth="1"/>
    <col min="7" max="7" width="11.6640625" bestFit="1" customWidth="1"/>
    <col min="8" max="8" width="19" customWidth="1"/>
    <col min="9" max="11" width="11.6640625" bestFit="1" customWidth="1"/>
    <col min="12" max="13" width="12.88671875" bestFit="1" customWidth="1"/>
  </cols>
  <sheetData>
    <row r="1" spans="1:15" x14ac:dyDescent="0.3">
      <c r="A1" s="56" t="s">
        <v>18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1"/>
      <c r="O1" s="1"/>
    </row>
    <row r="2" spans="1:15" ht="15" thickBot="1" x14ac:dyDescent="0.3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  <c r="N2" s="2"/>
      <c r="O2" s="1"/>
    </row>
    <row r="3" spans="1:15" x14ac:dyDescent="0.3">
      <c r="A3" s="62" t="s">
        <v>0</v>
      </c>
      <c r="B3" s="63"/>
      <c r="C3" s="64"/>
      <c r="D3" s="68" t="s">
        <v>1</v>
      </c>
      <c r="E3" s="69"/>
      <c r="F3" s="72" t="s">
        <v>2</v>
      </c>
      <c r="G3" s="73"/>
      <c r="H3" s="73"/>
      <c r="I3" s="73"/>
      <c r="J3" s="73"/>
      <c r="K3" s="73"/>
      <c r="L3" s="73"/>
      <c r="M3" s="74"/>
      <c r="N3" s="1"/>
      <c r="O3" s="1"/>
    </row>
    <row r="4" spans="1:15" ht="15" thickBot="1" x14ac:dyDescent="0.35">
      <c r="A4" s="65"/>
      <c r="B4" s="66"/>
      <c r="C4" s="67"/>
      <c r="D4" s="70"/>
      <c r="E4" s="71"/>
      <c r="F4" s="75"/>
      <c r="G4" s="76"/>
      <c r="H4" s="76"/>
      <c r="I4" s="76"/>
      <c r="J4" s="76"/>
      <c r="K4" s="76"/>
      <c r="L4" s="76"/>
      <c r="M4" s="77"/>
      <c r="N4" s="2"/>
      <c r="O4" s="1"/>
    </row>
    <row r="5" spans="1:15" ht="21" thickBot="1" x14ac:dyDescent="0.35">
      <c r="A5" s="3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5</v>
      </c>
      <c r="H5" s="6" t="s">
        <v>19</v>
      </c>
      <c r="I5" s="3" t="s">
        <v>20</v>
      </c>
      <c r="J5" s="4" t="s">
        <v>21</v>
      </c>
      <c r="K5" s="5" t="s">
        <v>22</v>
      </c>
      <c r="L5" s="6" t="s">
        <v>23</v>
      </c>
      <c r="M5" s="7" t="s">
        <v>9</v>
      </c>
      <c r="N5" s="1"/>
      <c r="O5" s="1"/>
    </row>
    <row r="6" spans="1:15" ht="31.2" thickBot="1" x14ac:dyDescent="0.35">
      <c r="A6" s="50" t="s">
        <v>10</v>
      </c>
      <c r="B6" s="50" t="s">
        <v>11</v>
      </c>
      <c r="C6" s="47">
        <v>1</v>
      </c>
      <c r="D6" s="50" t="s">
        <v>12</v>
      </c>
      <c r="E6" s="50" t="s">
        <v>13</v>
      </c>
      <c r="F6" s="44" t="s">
        <v>14</v>
      </c>
      <c r="G6" s="44">
        <v>5</v>
      </c>
      <c r="H6" s="8" t="s">
        <v>24</v>
      </c>
      <c r="I6" s="9">
        <v>1</v>
      </c>
      <c r="J6" s="9">
        <v>1</v>
      </c>
      <c r="K6" s="10">
        <v>3700000</v>
      </c>
      <c r="L6" s="11">
        <v>3700000</v>
      </c>
      <c r="M6" s="47">
        <v>8190000</v>
      </c>
      <c r="N6" s="1"/>
      <c r="O6" s="1"/>
    </row>
    <row r="7" spans="1:15" ht="21" thickBot="1" x14ac:dyDescent="0.35">
      <c r="A7" s="51"/>
      <c r="B7" s="51"/>
      <c r="C7" s="48"/>
      <c r="D7" s="51"/>
      <c r="E7" s="51"/>
      <c r="F7" s="45"/>
      <c r="G7" s="45"/>
      <c r="H7" s="12" t="s">
        <v>25</v>
      </c>
      <c r="I7" s="13">
        <v>1</v>
      </c>
      <c r="J7" s="13">
        <v>1</v>
      </c>
      <c r="K7" s="13">
        <v>1900000</v>
      </c>
      <c r="L7" s="14">
        <v>1900000</v>
      </c>
      <c r="M7" s="48"/>
      <c r="N7" s="1"/>
      <c r="O7" s="1"/>
    </row>
    <row r="8" spans="1:15" ht="21" thickBot="1" x14ac:dyDescent="0.35">
      <c r="A8" s="51"/>
      <c r="B8" s="51"/>
      <c r="C8" s="48"/>
      <c r="D8" s="51"/>
      <c r="E8" s="51"/>
      <c r="F8" s="45"/>
      <c r="G8" s="45"/>
      <c r="H8" s="12" t="s">
        <v>26</v>
      </c>
      <c r="I8" s="13">
        <v>2</v>
      </c>
      <c r="J8" s="13">
        <v>1</v>
      </c>
      <c r="K8" s="13">
        <v>1200000</v>
      </c>
      <c r="L8" s="14">
        <v>2400000</v>
      </c>
      <c r="M8" s="48"/>
      <c r="N8" s="1"/>
      <c r="O8" s="1"/>
    </row>
    <row r="9" spans="1:15" ht="21" thickBot="1" x14ac:dyDescent="0.35">
      <c r="A9" s="51"/>
      <c r="B9" s="54"/>
      <c r="C9" s="49"/>
      <c r="D9" s="51"/>
      <c r="E9" s="54"/>
      <c r="F9" s="78"/>
      <c r="G9" s="46"/>
      <c r="H9" s="12" t="s">
        <v>27</v>
      </c>
      <c r="I9" s="13">
        <v>4</v>
      </c>
      <c r="J9" s="13" t="s">
        <v>28</v>
      </c>
      <c r="K9" s="13">
        <v>47500</v>
      </c>
      <c r="L9" s="14">
        <v>190000</v>
      </c>
      <c r="M9" s="49"/>
      <c r="N9" s="1"/>
      <c r="O9" s="1"/>
    </row>
    <row r="10" spans="1:15" ht="31.2" thickBot="1" x14ac:dyDescent="0.35">
      <c r="A10" s="51"/>
      <c r="B10" s="50" t="s">
        <v>29</v>
      </c>
      <c r="C10" s="47">
        <v>5</v>
      </c>
      <c r="D10" s="51"/>
      <c r="E10" s="50" t="s">
        <v>15</v>
      </c>
      <c r="F10" s="50" t="s">
        <v>16</v>
      </c>
      <c r="G10" s="55">
        <v>900</v>
      </c>
      <c r="H10" s="12" t="s">
        <v>30</v>
      </c>
      <c r="I10" s="13">
        <v>1</v>
      </c>
      <c r="J10" s="13">
        <v>1</v>
      </c>
      <c r="K10" s="15">
        <v>3700000</v>
      </c>
      <c r="L10" s="14">
        <v>3700000</v>
      </c>
      <c r="M10" s="47">
        <v>201344513</v>
      </c>
      <c r="N10" s="1"/>
      <c r="O10" s="1"/>
    </row>
    <row r="11" spans="1:15" ht="31.2" thickBot="1" x14ac:dyDescent="0.35">
      <c r="A11" s="51"/>
      <c r="B11" s="51"/>
      <c r="C11" s="48"/>
      <c r="D11" s="51"/>
      <c r="E11" s="51"/>
      <c r="F11" s="51"/>
      <c r="G11" s="51"/>
      <c r="H11" s="12" t="s">
        <v>31</v>
      </c>
      <c r="I11" s="13">
        <v>1</v>
      </c>
      <c r="J11" s="13">
        <v>1</v>
      </c>
      <c r="K11" s="13">
        <v>1900000</v>
      </c>
      <c r="L11" s="14">
        <v>1900000</v>
      </c>
      <c r="M11" s="48"/>
      <c r="N11" s="1"/>
      <c r="O11" s="1"/>
    </row>
    <row r="12" spans="1:15" ht="21" thickBot="1" x14ac:dyDescent="0.35">
      <c r="A12" s="51"/>
      <c r="B12" s="51"/>
      <c r="C12" s="48"/>
      <c r="D12" s="51"/>
      <c r="E12" s="51"/>
      <c r="F12" s="51"/>
      <c r="G12" s="51"/>
      <c r="H12" s="12" t="s">
        <v>26</v>
      </c>
      <c r="I12" s="13">
        <v>3</v>
      </c>
      <c r="J12" s="13">
        <v>1</v>
      </c>
      <c r="K12" s="13">
        <v>1200000</v>
      </c>
      <c r="L12" s="14">
        <v>3600000</v>
      </c>
      <c r="M12" s="48"/>
      <c r="N12" s="1"/>
      <c r="O12" s="1"/>
    </row>
    <row r="13" spans="1:15" ht="21" thickBot="1" x14ac:dyDescent="0.35">
      <c r="A13" s="51"/>
      <c r="B13" s="51"/>
      <c r="C13" s="48"/>
      <c r="D13" s="51"/>
      <c r="E13" s="51"/>
      <c r="F13" s="51"/>
      <c r="G13" s="51"/>
      <c r="H13" s="12" t="s">
        <v>27</v>
      </c>
      <c r="I13" s="13">
        <v>7</v>
      </c>
      <c r="J13" s="13" t="s">
        <v>28</v>
      </c>
      <c r="K13" s="13">
        <v>47500</v>
      </c>
      <c r="L13" s="14">
        <v>332500</v>
      </c>
      <c r="M13" s="48"/>
      <c r="N13" s="1"/>
      <c r="O13" s="1"/>
    </row>
    <row r="14" spans="1:15" ht="15" thickBot="1" x14ac:dyDescent="0.35">
      <c r="A14" s="51"/>
      <c r="B14" s="51"/>
      <c r="C14" s="48"/>
      <c r="D14" s="51"/>
      <c r="E14" s="51"/>
      <c r="F14" s="51"/>
      <c r="G14" s="51"/>
      <c r="H14" s="12" t="s">
        <v>32</v>
      </c>
      <c r="I14" s="13">
        <v>900</v>
      </c>
      <c r="J14" s="13" t="s">
        <v>28</v>
      </c>
      <c r="K14" s="13">
        <v>125000</v>
      </c>
      <c r="L14" s="14">
        <v>112500000</v>
      </c>
      <c r="M14" s="48"/>
      <c r="N14" s="1"/>
      <c r="O14" s="1"/>
    </row>
    <row r="15" spans="1:15" ht="15" thickBot="1" x14ac:dyDescent="0.35">
      <c r="A15" s="51"/>
      <c r="B15" s="51"/>
      <c r="C15" s="48"/>
      <c r="D15" s="51"/>
      <c r="E15" s="51"/>
      <c r="F15" s="51"/>
      <c r="G15" s="51"/>
      <c r="H15" s="12" t="s">
        <v>33</v>
      </c>
      <c r="I15" s="13">
        <v>900</v>
      </c>
      <c r="J15" s="13" t="s">
        <v>28</v>
      </c>
      <c r="K15" s="13">
        <v>80000</v>
      </c>
      <c r="L15" s="14">
        <v>72000000</v>
      </c>
      <c r="M15" s="48"/>
      <c r="N15" s="1"/>
      <c r="O15" s="1"/>
    </row>
    <row r="16" spans="1:15" ht="31.2" thickBot="1" x14ac:dyDescent="0.35">
      <c r="A16" s="54"/>
      <c r="B16" s="52"/>
      <c r="C16" s="53"/>
      <c r="D16" s="54"/>
      <c r="E16" s="54"/>
      <c r="F16" s="52"/>
      <c r="G16" s="52"/>
      <c r="H16" s="12" t="s">
        <v>34</v>
      </c>
      <c r="I16" s="13">
        <v>1</v>
      </c>
      <c r="J16" s="13">
        <v>1</v>
      </c>
      <c r="K16" s="13">
        <v>7312013</v>
      </c>
      <c r="L16" s="16">
        <v>7312013</v>
      </c>
      <c r="M16" s="49"/>
      <c r="N16" s="1"/>
      <c r="O16" s="1"/>
    </row>
    <row r="17" spans="1:15" ht="15" thickBot="1" x14ac:dyDescent="0.35">
      <c r="A17" s="2"/>
      <c r="B17" s="17"/>
      <c r="C17" s="2"/>
      <c r="D17" s="2"/>
      <c r="E17" s="2"/>
      <c r="F17" s="41" t="s">
        <v>17</v>
      </c>
      <c r="G17" s="42"/>
      <c r="H17" s="42"/>
      <c r="I17" s="42"/>
      <c r="J17" s="42"/>
      <c r="K17" s="43"/>
      <c r="L17" s="18">
        <v>209534513</v>
      </c>
      <c r="M17" s="18">
        <v>209534513</v>
      </c>
      <c r="N17" s="1"/>
      <c r="O17" s="1"/>
    </row>
  </sheetData>
  <mergeCells count="19">
    <mergeCell ref="A1:M2"/>
    <mergeCell ref="A3:C4"/>
    <mergeCell ref="D3:E4"/>
    <mergeCell ref="F3:M4"/>
    <mergeCell ref="A6:A16"/>
    <mergeCell ref="B6:B9"/>
    <mergeCell ref="C6:C9"/>
    <mergeCell ref="D6:D16"/>
    <mergeCell ref="E6:E9"/>
    <mergeCell ref="F6:F9"/>
    <mergeCell ref="F17:K17"/>
    <mergeCell ref="G6:G9"/>
    <mergeCell ref="M6:M9"/>
    <mergeCell ref="B10:B16"/>
    <mergeCell ref="C10:C16"/>
    <mergeCell ref="E10:E16"/>
    <mergeCell ref="F10:F16"/>
    <mergeCell ref="G10:G16"/>
    <mergeCell ref="M10:M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842FC-C4FA-4F89-94FF-072D9625785D}">
  <dimension ref="A1:I16"/>
  <sheetViews>
    <sheetView tabSelected="1" topLeftCell="A4" workbookViewId="0">
      <selection activeCell="J10" sqref="J10"/>
    </sheetView>
  </sheetViews>
  <sheetFormatPr baseColWidth="10" defaultRowHeight="12" x14ac:dyDescent="0.25"/>
  <cols>
    <col min="1" max="1" width="22.6640625" style="25" customWidth="1"/>
    <col min="2" max="2" width="30.21875" style="25" customWidth="1"/>
    <col min="3" max="3" width="10.88671875" style="25" customWidth="1"/>
    <col min="4" max="4" width="8" style="25" bestFit="1" customWidth="1"/>
    <col min="5" max="5" width="8.33203125" style="25" bestFit="1" customWidth="1"/>
    <col min="6" max="6" width="12.6640625" style="25" bestFit="1" customWidth="1"/>
    <col min="7" max="7" width="12.88671875" style="25" bestFit="1" customWidth="1"/>
    <col min="8" max="8" width="15.88671875" style="25" bestFit="1" customWidth="1"/>
    <col min="9" max="16384" width="11.5546875" style="25"/>
  </cols>
  <sheetData>
    <row r="1" spans="1:9" s="20" customFormat="1" ht="30" customHeight="1" x14ac:dyDescent="0.3">
      <c r="A1" s="19" t="s">
        <v>35</v>
      </c>
      <c r="B1" s="19" t="s">
        <v>36</v>
      </c>
      <c r="C1" s="19" t="s">
        <v>37</v>
      </c>
      <c r="D1" s="19" t="s">
        <v>38</v>
      </c>
      <c r="E1" s="19" t="s">
        <v>39</v>
      </c>
      <c r="F1" s="19" t="s">
        <v>40</v>
      </c>
      <c r="G1" s="19" t="s">
        <v>41</v>
      </c>
    </row>
    <row r="2" spans="1:9" x14ac:dyDescent="0.25">
      <c r="A2" s="79" t="s">
        <v>89</v>
      </c>
      <c r="B2" s="21" t="s">
        <v>44</v>
      </c>
      <c r="C2" s="22" t="s">
        <v>46</v>
      </c>
      <c r="D2" s="23">
        <v>700</v>
      </c>
      <c r="E2" s="23">
        <v>1</v>
      </c>
      <c r="F2" s="24">
        <v>87000</v>
      </c>
      <c r="G2" s="24">
        <f>+F2*D2*E2</f>
        <v>60900000</v>
      </c>
      <c r="H2" s="26" t="s">
        <v>51</v>
      </c>
    </row>
    <row r="3" spans="1:9" ht="108" x14ac:dyDescent="0.25">
      <c r="A3" s="79"/>
      <c r="B3" s="21" t="s">
        <v>49</v>
      </c>
      <c r="C3" s="22" t="s">
        <v>45</v>
      </c>
      <c r="D3" s="23">
        <v>1</v>
      </c>
      <c r="E3" s="23">
        <v>1</v>
      </c>
      <c r="F3" s="22">
        <v>7409554</v>
      </c>
      <c r="G3" s="24">
        <f>+F3*D3*E3</f>
        <v>7409554</v>
      </c>
    </row>
    <row r="4" spans="1:9" ht="60" x14ac:dyDescent="0.25">
      <c r="A4" s="30" t="s">
        <v>53</v>
      </c>
      <c r="B4" s="21" t="s">
        <v>48</v>
      </c>
      <c r="C4" s="22" t="s">
        <v>47</v>
      </c>
      <c r="D4" s="23">
        <v>500</v>
      </c>
      <c r="E4" s="23">
        <v>1</v>
      </c>
      <c r="F4" s="24">
        <v>137500</v>
      </c>
      <c r="G4" s="24">
        <f>+F4*D4*E4</f>
        <v>68750000</v>
      </c>
      <c r="H4" s="29" t="s">
        <v>51</v>
      </c>
    </row>
    <row r="5" spans="1:9" x14ac:dyDescent="0.25">
      <c r="A5" s="81" t="s">
        <v>52</v>
      </c>
      <c r="B5" s="21" t="s">
        <v>42</v>
      </c>
      <c r="C5" s="22" t="s">
        <v>45</v>
      </c>
      <c r="D5" s="23">
        <v>1</v>
      </c>
      <c r="E5" s="23">
        <v>1</v>
      </c>
      <c r="F5" s="24">
        <v>5725500.0000000047</v>
      </c>
      <c r="G5" s="24">
        <f>+F5*E5*D5</f>
        <v>5725500.0000000047</v>
      </c>
      <c r="H5" s="40"/>
    </row>
    <row r="6" spans="1:9" x14ac:dyDescent="0.25">
      <c r="A6" s="82"/>
      <c r="B6" s="21" t="s">
        <v>43</v>
      </c>
      <c r="C6" s="22" t="s">
        <v>45</v>
      </c>
      <c r="D6" s="23">
        <v>1</v>
      </c>
      <c r="E6" s="23">
        <v>1</v>
      </c>
      <c r="F6" s="24">
        <f>+F5</f>
        <v>5725500.0000000047</v>
      </c>
      <c r="G6" s="24">
        <f t="shared" ref="G6:G10" si="0">+F6*E6*D6</f>
        <v>5725500.0000000047</v>
      </c>
    </row>
    <row r="7" spans="1:9" x14ac:dyDescent="0.25">
      <c r="A7" s="82"/>
      <c r="B7" s="21" t="s">
        <v>90</v>
      </c>
      <c r="C7" s="22" t="s">
        <v>45</v>
      </c>
      <c r="D7" s="23">
        <v>4</v>
      </c>
      <c r="E7" s="23">
        <v>1</v>
      </c>
      <c r="F7" s="24">
        <v>1893100</v>
      </c>
      <c r="G7" s="24">
        <f t="shared" si="0"/>
        <v>7572400</v>
      </c>
    </row>
    <row r="8" spans="1:9" x14ac:dyDescent="0.25">
      <c r="A8" s="82"/>
      <c r="B8" s="21" t="s">
        <v>27</v>
      </c>
      <c r="C8" s="22" t="s">
        <v>46</v>
      </c>
      <c r="D8" s="23">
        <f>+SUM(D5:D7)</f>
        <v>6</v>
      </c>
      <c r="E8" s="23">
        <v>1</v>
      </c>
      <c r="F8" s="24">
        <v>58700</v>
      </c>
      <c r="G8" s="24">
        <f t="shared" si="0"/>
        <v>352200</v>
      </c>
      <c r="H8" s="40"/>
    </row>
    <row r="9" spans="1:9" ht="36" x14ac:dyDescent="0.25">
      <c r="A9" s="82"/>
      <c r="B9" s="21" t="s">
        <v>87</v>
      </c>
      <c r="C9" s="22" t="s">
        <v>46</v>
      </c>
      <c r="D9" s="23">
        <f>+D8</f>
        <v>6</v>
      </c>
      <c r="E9" s="23">
        <v>1</v>
      </c>
      <c r="F9" s="24">
        <v>143800</v>
      </c>
      <c r="G9" s="24">
        <f t="shared" si="0"/>
        <v>862800</v>
      </c>
    </row>
    <row r="10" spans="1:9" ht="48" x14ac:dyDescent="0.25">
      <c r="A10" s="83"/>
      <c r="B10" s="21" t="s">
        <v>88</v>
      </c>
      <c r="C10" s="22" t="s">
        <v>46</v>
      </c>
      <c r="D10" s="23">
        <f>+D9</f>
        <v>6</v>
      </c>
      <c r="E10" s="23">
        <v>1</v>
      </c>
      <c r="F10" s="24">
        <v>18600</v>
      </c>
      <c r="G10" s="24">
        <f t="shared" si="0"/>
        <v>111600</v>
      </c>
    </row>
    <row r="11" spans="1:9" x14ac:dyDescent="0.25">
      <c r="A11" s="80" t="s">
        <v>50</v>
      </c>
      <c r="B11" s="80"/>
      <c r="C11" s="80"/>
      <c r="D11" s="80"/>
      <c r="E11" s="80"/>
      <c r="F11" s="80"/>
      <c r="G11" s="27">
        <f>+SUM(G2:G10)</f>
        <v>157409554</v>
      </c>
      <c r="I11" s="28"/>
    </row>
    <row r="16" spans="1:9" x14ac:dyDescent="0.25">
      <c r="G16" s="40"/>
    </row>
  </sheetData>
  <mergeCells count="4">
    <mergeCell ref="A2:A3"/>
    <mergeCell ref="A11:B11"/>
    <mergeCell ref="C11:F11"/>
    <mergeCell ref="A5:A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9ACAD-C622-409B-AE9A-7069DDA44128}"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Riesgos</vt:lpstr>
      <vt:lpstr>Pyto Anterior</vt:lpstr>
      <vt:lpstr>Presupuesto 2024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Pimienta Martínez</dc:creator>
  <cp:lastModifiedBy>Luis Carlos Pimienta Martínez</cp:lastModifiedBy>
  <dcterms:created xsi:type="dcterms:W3CDTF">2024-06-25T12:22:11Z</dcterms:created>
  <dcterms:modified xsi:type="dcterms:W3CDTF">2024-07-04T16:32:03Z</dcterms:modified>
</cp:coreProperties>
</file>