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30"/>
  <workbookPr/>
  <mc:AlternateContent xmlns:mc="http://schemas.openxmlformats.org/markup-compatibility/2006">
    <mc:Choice Requires="x15">
      <x15ac:absPath xmlns:x15ac="http://schemas.microsoft.com/office/spreadsheetml/2010/11/ac" url="C:\Users\PAVILION\Documents\Cesar IDIPRON\EVALUACIONES\HOSTING\"/>
    </mc:Choice>
  </mc:AlternateContent>
  <xr:revisionPtr revIDLastSave="0" documentId="13_ncr:1_{9CC3F3D8-CE85-4E47-AD81-8A545E1590AD}" xr6:coauthVersionLast="45" xr6:coauthVersionMax="45" xr10:uidLastSave="{00000000-0000-0000-0000-000000000000}"/>
  <bookViews>
    <workbookView xWindow="-120" yWindow="-120" windowWidth="20730" windowHeight="11160" xr2:uid="{00000000-000D-0000-FFFF-FFFF00000000}"/>
  </bookViews>
  <sheets>
    <sheet name="HOSTING " sheetId="8" r:id="rId1"/>
    <sheet name="PRECIO ART BAJO" sheetId="10" r:id="rId2"/>
    <sheet name="Hoja1" sheetId="2" r:id="rId3"/>
  </sheets>
  <definedNames>
    <definedName name="_xlnm._FilterDatabase" localSheetId="0" hidden="1">'HOSTING '!$A$11:$K$37</definedName>
    <definedName name="_xlnm.Print_Area" localSheetId="0">'HOSTING '!$A$1:$L$63</definedName>
    <definedName name="lista" localSheetId="0">#REF!</definedName>
    <definedName name="lista">#REF!</definedName>
    <definedName name="_xlnm.Print_Titles" localSheetId="0">'HOSTING '!$1:$4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K6" i="10" l="1"/>
  <c r="J6" i="10"/>
  <c r="I6" i="10"/>
  <c r="J8" i="10"/>
  <c r="I8" i="10"/>
  <c r="F6" i="10" l="1"/>
  <c r="E6" i="10"/>
  <c r="D6" i="10" l="1"/>
  <c r="K7" i="10" l="1"/>
  <c r="K8" i="10" s="1"/>
  <c r="H6" i="10"/>
  <c r="M7" i="8" l="1"/>
  <c r="J38" i="8" l="1"/>
  <c r="C45" i="8" l="1"/>
  <c r="L38" i="8"/>
  <c r="M37" i="8" l="1"/>
  <c r="M38" i="8" l="1"/>
  <c r="I45" i="8"/>
</calcChain>
</file>

<file path=xl/sharedStrings.xml><?xml version="1.0" encoding="utf-8"?>
<sst xmlns="http://schemas.openxmlformats.org/spreadsheetml/2006/main" count="130" uniqueCount="110">
  <si>
    <t>TIPO DE EVALUACIÓN:</t>
  </si>
  <si>
    <t>INFORME DE EVALUACIÓN:</t>
  </si>
  <si>
    <t>REQUISITOS HABILITANTES REQUERIDOS EN EL PROCESO</t>
  </si>
  <si>
    <t>PRELIMINAR</t>
  </si>
  <si>
    <t>DEFINITIVO</t>
  </si>
  <si>
    <t>SELECCIONE</t>
  </si>
  <si>
    <t>INFORME DE EVALUACIÓN 
CONTRATACIÓN DE BIENES, PRODUCTOS, OBRAS Y/O SERVICIOS</t>
  </si>
  <si>
    <t>ASPECTOS JURIDICOS</t>
  </si>
  <si>
    <t>ASPECTOS TECNICOS</t>
  </si>
  <si>
    <t>ASPECTOS FINANCIEROS</t>
  </si>
  <si>
    <t>ASPECTOS ECONOMICOS</t>
  </si>
  <si>
    <t>Carta de presentación de la Oferta</t>
  </si>
  <si>
    <t>Certificado de existencia y representación legal, expedido por la Cámara de Comercio o la autoridad competente</t>
  </si>
  <si>
    <t>Fotocopia del documento de identidad del representante legal</t>
  </si>
  <si>
    <t xml:space="preserve">Fotocopia del Registro Único Tributario –RUT– expedido por la DIAN. </t>
  </si>
  <si>
    <t>Fotocopia del Registro de información tributaria - RIT</t>
  </si>
  <si>
    <t xml:space="preserve">ITEM </t>
  </si>
  <si>
    <t>CANT.</t>
  </si>
  <si>
    <t>OFERTA</t>
  </si>
  <si>
    <t>Orden de Elegibilidad</t>
  </si>
  <si>
    <t>EMPRESA</t>
  </si>
  <si>
    <t>PROCESO</t>
  </si>
  <si>
    <t xml:space="preserve">FORMATO  </t>
  </si>
  <si>
    <t>EXPERIENCIA DEL PROPONENTE</t>
  </si>
  <si>
    <t xml:space="preserve">CUMPLE
</t>
  </si>
  <si>
    <t>CUMPLE</t>
  </si>
  <si>
    <t xml:space="preserve">ASPECTOS A EVALUAR
</t>
  </si>
  <si>
    <t xml:space="preserve">NO CUMPLE
</t>
  </si>
  <si>
    <t>NO CUMPLE</t>
  </si>
  <si>
    <t>CÓDIGO</t>
  </si>
  <si>
    <t>A-GCO-FT-026</t>
  </si>
  <si>
    <t xml:space="preserve">VERSIÓN </t>
  </si>
  <si>
    <t>01</t>
  </si>
  <si>
    <t xml:space="preserve">PÁGINA </t>
  </si>
  <si>
    <t>VIGENTE DESDE</t>
  </si>
  <si>
    <t>No. 1</t>
  </si>
  <si>
    <t>Descripción detallada y completa del Servicio</t>
  </si>
  <si>
    <t xml:space="preserve">Unidad de Medida </t>
  </si>
  <si>
    <t>TOTAL</t>
  </si>
  <si>
    <t>GESTIÓN CONTRACTUAL</t>
  </si>
  <si>
    <t xml:space="preserve">ASPECTOS TÉCNICOS
</t>
  </si>
  <si>
    <t xml:space="preserve">ASPECTOS JURÍDICOS
</t>
  </si>
  <si>
    <t xml:space="preserve">REQUISITOS JURÍDICOS </t>
  </si>
  <si>
    <t>REQUISITOS TÉCNICOS</t>
  </si>
  <si>
    <t>ASPECTOS JURÍDICOS</t>
  </si>
  <si>
    <t>ASPECTOS TÉCNICOS</t>
  </si>
  <si>
    <t>ASPECTOS ECONÓMICOS</t>
  </si>
  <si>
    <t xml:space="preserve">RESULTADO INFORME DE EVALUACIÓN ASPECTOS TÉCNICOS </t>
  </si>
  <si>
    <t>REQUERIMIENTOS ECONÓMICOS A EVALUAR</t>
  </si>
  <si>
    <t xml:space="preserve"> Certificación de Cumplimiento de Pago de Aportes de Seguridad Social y Parafiscales. (Persona Jurídica)</t>
  </si>
  <si>
    <t>Fotocopia de la certificación bancaria en la que acredite que posee cuenta corriente o de ahorros, en alguna entidad financiera afiliada al sistema automático de pagos SAP</t>
  </si>
  <si>
    <t>Certificado del Sistema de Información y Registro de Sanciones y Causas de Inhabilidad –SIRI– vigente expedido por la Procuraduría General de la Nación (De la persona jurídica y de su representante legal)</t>
  </si>
  <si>
    <t>Certificado de antecedentes fiscales– vigente expedido por la Contraloría General de la Republica (De la persona jurídica y de su representante legal).</t>
  </si>
  <si>
    <t>Certificado de antecedentes disciplinarios vigente expedido por la Personería Distrital.</t>
  </si>
  <si>
    <t xml:space="preserve">Certificado de antecedentes penales – expedido por la Policía Nacional. </t>
  </si>
  <si>
    <t>Registro nacional de medidas correctivas RNMC</t>
  </si>
  <si>
    <t>RESULTADO INFORME DE EVALUACION ASPECTOS JURÍDICOS</t>
  </si>
  <si>
    <t xml:space="preserve">INFORME DE EVALUACIÓN </t>
  </si>
  <si>
    <t xml:space="preserve">ASPECTOS ECONÓMICOS
</t>
  </si>
  <si>
    <t>UNIDAD</t>
  </si>
  <si>
    <t>RESULTADO INFORME DE EVALUACIÓN ECONÓMICA</t>
  </si>
  <si>
    <t xml:space="preserve">Se realizó la evaluación económica por parte del comité económico evaluador, quien informa de la oferta con el menor precio ofertado de conformidad con el Artículo 2.2.1.2.1.5.2 del Decreto 1082 de 2015. 
</t>
  </si>
  <si>
    <t>X</t>
  </si>
  <si>
    <t>VALOR PROPUESTA ECONÓMICA</t>
  </si>
  <si>
    <t>VALOR DE REFERENCIA ESTUDIO DE MERCADO</t>
  </si>
  <si>
    <t>ANGELICA MARIA BOHORQUEZ BENITEZ
 Contratista - CPS 0654 de 2020</t>
  </si>
  <si>
    <t>Revisó: Julian Gabriel Brango Ariza - Coordinador Grupo de Adquisiciones</t>
  </si>
  <si>
    <t>RAFAEL MUÑOZ GOMEZ
Evaluador financiero– Subdirección administrativa y financiera</t>
  </si>
  <si>
    <t>ORIGNAL FIRMADO</t>
  </si>
  <si>
    <t>PROCESO: MC-IDIPRON-2020-0010</t>
  </si>
  <si>
    <r>
      <t xml:space="preserve">OBJETO: </t>
    </r>
    <r>
      <rPr>
        <i/>
        <sz val="11"/>
        <color theme="1"/>
        <rFont val="Times New Roman"/>
        <family val="1"/>
      </rPr>
      <t xml:space="preserve"> "</t>
    </r>
    <r>
      <rPr>
        <sz val="11"/>
        <color theme="1"/>
        <rFont val="Times New Roman"/>
        <family val="1"/>
      </rPr>
      <t>SERVICIO DE HOSTING PARA LA PÁGINA WEB DEL IDIPRON"</t>
    </r>
  </si>
  <si>
    <t>CESAR AUGUSTO MORA RAMIREZ
 Profesional Universitario</t>
  </si>
  <si>
    <t>Evaluador técnico – Área de sistemas</t>
  </si>
  <si>
    <t>VERONICA BEATRIZ BORGES CELIN</t>
  </si>
  <si>
    <t>18 de mayo  de 2020</t>
  </si>
  <si>
    <t>Apoyo evaluador Técnico y Financiero</t>
  </si>
  <si>
    <t>Apoyo evaluador Jurídico</t>
  </si>
  <si>
    <t>Área de Adquisiciones</t>
  </si>
  <si>
    <t xml:space="preserve">Área de adquisiciones </t>
  </si>
  <si>
    <t xml:space="preserve">	Servicio de Hosting para la página Web del IDIPRON</t>
  </si>
  <si>
    <t>VALOR TOTAL</t>
  </si>
  <si>
    <r>
      <t>Nombre del Oferente: COLOMBIA CLOUD TI SAS. 
NIT:</t>
    </r>
    <r>
      <rPr>
        <sz val="10"/>
        <rFont val="Times New Roman"/>
        <family val="1"/>
      </rPr>
      <t>901.140.124-3</t>
    </r>
    <r>
      <rPr>
        <b/>
        <sz val="10"/>
        <rFont val="Times New Roman"/>
        <family val="1"/>
      </rPr>
      <t xml:space="preserve">
Nombre del Representante legal:
</t>
    </r>
    <r>
      <rPr>
        <sz val="10"/>
        <rFont val="Times New Roman"/>
        <family val="1"/>
      </rPr>
      <t xml:space="preserve">John Sebastian Mora Betancur
</t>
    </r>
    <r>
      <rPr>
        <b/>
        <sz val="10"/>
        <rFont val="Times New Roman"/>
        <family val="1"/>
      </rPr>
      <t>Identificación CC:</t>
    </r>
    <r>
      <rPr>
        <sz val="10"/>
        <rFont val="Times New Roman"/>
        <family val="1"/>
      </rPr>
      <t>1.073.244.892 de Mosquera Cundinamarca</t>
    </r>
  </si>
  <si>
    <t>Fotocopia de la Libreta Militar</t>
  </si>
  <si>
    <t xml:space="preserve">SI EL PROPONENTE RESULTA SELECCIONADO EN EL PRESENTE PROCESO, DEBERA ANEXAR EL RIT ACTUALIZADO, ANTES DE LA FIRMA DEL CONTRATO. </t>
  </si>
  <si>
    <t xml:space="preserve">OTROS REQUISTOS HABILITANTES </t>
  </si>
  <si>
    <t>La verificación de la Experiencia se realizará con base en la información que reporten los Oferentes en el FORMATO “EXPERIENCIA DEL PROPONENTE”, y en los respectivos soportes de la información consignada en el mismo. (Diligenciar formato anexo en documentos del proceso).</t>
  </si>
  <si>
    <t>Presentar certificación expedida por el prestador del servicio, cuya fecha de expedición no sea mayor a dos (2) meses anteriores a la fecha de cierre del presente proceso, en la que conste que el proponente está autorizado para comercializar y/o distribuir sus servicios.</t>
  </si>
  <si>
    <r>
      <t xml:space="preserve">PRESUPUESTO ASIGNADO: </t>
    </r>
    <r>
      <rPr>
        <sz val="11"/>
        <rFont val="Times New Roman"/>
        <family val="1"/>
      </rPr>
      <t>El presupuesto oficial estimado para el proceso es de QUINCE MILLONES NOVECIENTOS TREINTA Y CINCO MIL PESOS M/CTE ($15.935.000) . 18,16</t>
    </r>
    <r>
      <rPr>
        <i/>
        <sz val="11"/>
        <rFont val="Times New Roman"/>
        <family val="1"/>
      </rPr>
      <t xml:space="preserve"> SMMLV</t>
    </r>
  </si>
  <si>
    <t>Dif costo estimado contrato y el promedio o mediana  valor de las ofertas</t>
  </si>
  <si>
    <t>Diferencia entre el valor de la oferta que puede ser artificialmente baja y el promedio del valor de las ofertas</t>
  </si>
  <si>
    <t>Diferencia entre el valor de la oferta que puede ser artificialmente baja y el costo estimado del contrato</t>
  </si>
  <si>
    <t>Valor Mínimo Aceptable = Mediana - Desviacion Estándar</t>
  </si>
  <si>
    <t>Item</t>
  </si>
  <si>
    <t>Proponentes que presentaron Oferta</t>
  </si>
  <si>
    <t>Valor Oferta</t>
  </si>
  <si>
    <t>Mediana</t>
  </si>
  <si>
    <t>Promedio</t>
  </si>
  <si>
    <t>Desviación Estándar</t>
  </si>
  <si>
    <t>Costo Estimado Entidad</t>
  </si>
  <si>
    <t>CLOUD FOR ALL</t>
  </si>
  <si>
    <t>NUVOLL</t>
  </si>
  <si>
    <t>REPUBLIK OF DESING LTDA</t>
  </si>
  <si>
    <t xml:space="preserve">GRUPO VECTOR SAS </t>
  </si>
  <si>
    <t xml:space="preserve">ADA S.A </t>
  </si>
  <si>
    <t>CT+INNOVA SAS</t>
  </si>
  <si>
    <t>COLOMBIA CLOUD TI SAS</t>
  </si>
  <si>
    <t>Consideraciones de la Entidad para establecer precios Artificialmente Bajos: 
Para Establecer que la propuesta presentada por el oferente evaluado tiene precios artificialmente bajos, la Entidad realizó un análisis teniendo en cuenta la Guía para el manejo de ofertas artificialmente bajas en procesos de contratación expedida por Colombia Compra Eficiente:  (https://www.colombiacompra.gov.co/sites/cce_public/files/cce_documents/cce _guia_artificialmente_bajas.pdf), en su calidad de ente rector del Sistema de Compra Pública en el país. La cual expresa lo siguiente: "Cuando la Entidad Estatal recibe más de 5 ofertas debe solicitar aclaración a los proponentes cuyas ofertas sean menores en un 20%, o un mayor porcentaje, al costo total estimado por la Entidad Estatal." 
Se estableció la metodología establecida en la Guía, analizando todas las propuestas presentas en el proceso, un total de (7) siete proponentes, se obtuvo la mediana o promedio de las ofertas, la desviación estándar y realizado el análisis se obtuvieron los siguientes resultados:
 * El porcentaje de la diferencia entre el valor de la oferta que puede ser artificialmente baja y el promedio del valor de las ofertas es del (31%)                                                                                                                                                      
* El porcentaje de la diferencia entre el valor de la oferta que puede ser artificialmente baja y el costo estimado de la Entidad es del (56%)                                                                                                                                                  
* Como punto final y resultado del análisis existe una diferencia entre el valor de la oferta presentada y el valor Mínimo Aceptable = Mediana - Desviación Estándar del 15%.</t>
  </si>
  <si>
    <t>NOTA 1: Inicialmente el Proponente NO CUMPLE con la evaluación económica, en razón a que la Entidad considera que el valor de la oferta total presentada tiene precios artificialmente bajos, en consecuencia y en concordancia con el Artículo 2.2.1.1.2.2.4 del Decreto 1082 de 2015, se solicita al oferente realizar aclaración de la oferta económica presentada. Se requiere al proponente por medio del Secop II con el fin  de que pueda explicar por escrito y en detalle su oferta indicando el porque de los precios ofertados, la explicación que presente el proponente debe ser completa para permitir el análisis de la misma y su sostenibilidad durante la vigencia del contrato. Dentro de la aclaración el oferente puede desagregar los precios ofrecidos de la siguiente manera:  Oferta = Costo del bien + gastos generales + imprevistos + utilidad.</t>
  </si>
  <si>
    <t xml:space="preserve">El oferente hace llegar la justificación de su oferta por medio del Secop II, en la cual menciona lo siguiente: “Actualmente estamos en la capacidad de suministrar el servicio de Hosting para la página web del IDIPRON, con los precios anteriormente mencionados en nuestra propuesta, manteniendo un servicio de máxima calidad y sin interrupciones. Somos expertos en brindar soluciones de alojamiento Hosting y Cloud, en base a todos nuestros cálculos matemáticos el precio actual presentado deja para nuestra empresa un margen de utilidad NETA del 25%. El 75% restante de todo el presupuesto se calcula en base a todos los gastos operacionales, descuentos por impuestos, y pólizas de contrato, para soportar el servicio de Hosting de la web del IDIPRON.
Esta oferta es evaluada por todo el comité evaluador, y es aprobada para seguir con el proceso de selección.  						</t>
  </si>
  <si>
    <t xml:space="preserve">                 CUMPLE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</si>
</sst>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quot;$&quot;\ #,##0_);[Red]\(&quot;$&quot;\ #,##0\)"/>
    <numFmt numFmtId="165" formatCode="_(&quot;$&quot;\ * #,##0.00_);_(&quot;$&quot;\ * \(#,##0.00\);_(&quot;$&quot;\ * &quot;-&quot;??_);_(@_)"/>
    <numFmt numFmtId="166" formatCode="_(* #,##0.00_);_(* \(#,##0.00\);_(* &quot;-&quot;??_);_(@_)"/>
    <numFmt numFmtId="167" formatCode="_-* #,##0\ _€_-;\-* #,##0\ _€_-;_-* &quot;-&quot;\ _€_-;_-@_-"/>
    <numFmt numFmtId="168" formatCode="_-* #,##0.00\ &quot;€&quot;_-;\-* #,##0.00\ &quot;€&quot;_-;_-* &quot;-&quot;??\ &quot;€&quot;_-;_-@_-"/>
    <numFmt numFmtId="169" formatCode="_-* #,##0.00\ _€_-;\-* #,##0.00\ _€_-;_-* &quot;-&quot;??\ _€_-;_-@_-"/>
    <numFmt numFmtId="170" formatCode="_(&quot;$&quot;\ * #,##0_);_(&quot;$&quot;\ * \(#,##0\);_(&quot;$&quot;\ * &quot;-&quot;??_);_(@_)"/>
  </numFmts>
  <fonts count="42" x14ac:knownFonts="1">
    <font>
      <sz val="11"/>
      <color theme="1"/>
      <name val="Calibri"/>
      <family val="2"/>
      <scheme val="minor"/>
    </font>
    <font>
      <sz val="11"/>
      <color theme="1"/>
      <name val="Calibri"/>
      <family val="2"/>
      <scheme val="minor"/>
    </font>
    <font>
      <sz val="10"/>
      <name val="Arial"/>
      <family val="2"/>
    </font>
    <font>
      <sz val="10"/>
      <name val="Tahoma"/>
      <family val="2"/>
    </font>
    <font>
      <sz val="11"/>
      <color indexed="8"/>
      <name val="Calibri"/>
      <family val="2"/>
    </font>
    <font>
      <b/>
      <sz val="11"/>
      <color indexed="8"/>
      <name val="Times New Roman"/>
      <family val="1"/>
    </font>
    <font>
      <sz val="11"/>
      <name val="Times New Roman"/>
      <family val="1"/>
    </font>
    <font>
      <b/>
      <sz val="14"/>
      <color theme="1"/>
      <name val="Arial Narrow"/>
      <family val="2"/>
    </font>
    <font>
      <b/>
      <sz val="11"/>
      <color theme="1"/>
      <name val="Times New Roman"/>
      <family val="1"/>
    </font>
    <font>
      <sz val="11"/>
      <color theme="1"/>
      <name val="Times New Roman"/>
      <family val="1"/>
    </font>
    <font>
      <b/>
      <i/>
      <sz val="11"/>
      <color theme="1"/>
      <name val="Times New Roman"/>
      <family val="1"/>
    </font>
    <font>
      <b/>
      <sz val="11"/>
      <name val="Times New Roman"/>
      <family val="1"/>
    </font>
    <font>
      <i/>
      <sz val="11"/>
      <color indexed="8"/>
      <name val="Times New Roman"/>
      <family val="1"/>
    </font>
    <font>
      <b/>
      <i/>
      <sz val="11"/>
      <color rgb="FFFF0000"/>
      <name val="Times New Roman"/>
      <family val="1"/>
    </font>
    <font>
      <b/>
      <sz val="12"/>
      <name val="Times New Roman"/>
      <family val="1"/>
    </font>
    <font>
      <b/>
      <sz val="10"/>
      <color rgb="FF000000"/>
      <name val="Times New Roman"/>
      <family val="1"/>
    </font>
    <font>
      <b/>
      <sz val="11"/>
      <color rgb="FF000000"/>
      <name val="Times New Roman"/>
      <family val="1"/>
    </font>
    <font>
      <sz val="10"/>
      <color theme="1"/>
      <name val="Times New Roman"/>
      <family val="1"/>
    </font>
    <font>
      <b/>
      <sz val="10"/>
      <color theme="1"/>
      <name val="Times New Roman"/>
      <family val="1"/>
    </font>
    <font>
      <b/>
      <sz val="16"/>
      <color theme="1"/>
      <name val="Times New Roman"/>
      <family val="1"/>
    </font>
    <font>
      <sz val="12"/>
      <color theme="1"/>
      <name val="Times New Roman"/>
      <family val="1"/>
    </font>
    <font>
      <b/>
      <sz val="12"/>
      <color theme="1"/>
      <name val="Times New Roman"/>
      <family val="1"/>
    </font>
    <font>
      <b/>
      <sz val="10"/>
      <color indexed="8"/>
      <name val="Times New Roman"/>
      <family val="1"/>
    </font>
    <font>
      <i/>
      <sz val="11"/>
      <color theme="1"/>
      <name val="Times New Roman"/>
      <family val="1"/>
    </font>
    <font>
      <b/>
      <sz val="11"/>
      <color rgb="FFFF0000"/>
      <name val="Times New Roman"/>
      <family val="1"/>
    </font>
    <font>
      <sz val="11"/>
      <color indexed="8"/>
      <name val="Times New Roman"/>
      <family val="1"/>
    </font>
    <font>
      <sz val="12"/>
      <color rgb="FFFF0000"/>
      <name val="Times New Roman"/>
      <family val="1"/>
    </font>
    <font>
      <sz val="11"/>
      <color rgb="FFFF0000"/>
      <name val="Times New Roman"/>
      <family val="1"/>
    </font>
    <font>
      <sz val="10"/>
      <color rgb="FF000000"/>
      <name val="Times New Roman"/>
      <family val="1"/>
    </font>
    <font>
      <b/>
      <sz val="16"/>
      <name val="Times New Roman"/>
      <family val="1"/>
    </font>
    <font>
      <b/>
      <sz val="11"/>
      <color theme="1"/>
      <name val="Calibri"/>
      <family val="2"/>
      <scheme val="minor"/>
    </font>
    <font>
      <sz val="11"/>
      <color rgb="FF000000"/>
      <name val="Times New Roman"/>
      <family val="1"/>
    </font>
    <font>
      <b/>
      <sz val="10"/>
      <name val="Times New Roman"/>
      <family val="1"/>
    </font>
    <font>
      <sz val="10"/>
      <name val="Times New Roman"/>
      <family val="1"/>
    </font>
    <font>
      <i/>
      <sz val="11"/>
      <name val="Times New Roman"/>
      <family val="1"/>
    </font>
    <font>
      <sz val="9"/>
      <color theme="1"/>
      <name val="Calibri"/>
      <family val="2"/>
      <scheme val="minor"/>
    </font>
    <font>
      <sz val="9"/>
      <color theme="1"/>
      <name val="Times New Roman"/>
      <family val="1"/>
    </font>
    <font>
      <b/>
      <sz val="9"/>
      <color theme="1"/>
      <name val="Calibri"/>
      <family val="2"/>
      <scheme val="minor"/>
    </font>
    <font>
      <b/>
      <sz val="8"/>
      <color theme="1"/>
      <name val="Calibri"/>
      <family val="2"/>
      <scheme val="minor"/>
    </font>
    <font>
      <b/>
      <sz val="9"/>
      <color theme="1"/>
      <name val="Times New Roman"/>
      <family val="1"/>
    </font>
    <font>
      <sz val="10"/>
      <color theme="1"/>
      <name val="Calibri"/>
      <family val="2"/>
      <scheme val="minor"/>
    </font>
    <font>
      <b/>
      <sz val="10"/>
      <color theme="1"/>
      <name val="Calibri"/>
      <family val="2"/>
      <scheme val="minor"/>
    </font>
  </fonts>
  <fills count="8">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FF"/>
        <bgColor indexed="64"/>
      </patternFill>
    </fill>
    <fill>
      <patternFill patternType="solid">
        <fgColor theme="0" tint="-0.14999847407452621"/>
        <bgColor indexed="64"/>
      </patternFill>
    </fill>
    <fill>
      <patternFill patternType="solid">
        <fgColor rgb="FFFFFF00"/>
        <bgColor indexed="64"/>
      </patternFill>
    </fill>
    <fill>
      <patternFill patternType="solid">
        <fgColor rgb="FF92D050"/>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right style="thin">
        <color indexed="64"/>
      </right>
      <top style="thin">
        <color indexed="64"/>
      </top>
      <bottom style="thin">
        <color indexed="64"/>
      </bottom>
      <diagonal/>
    </border>
    <border>
      <left/>
      <right/>
      <top style="medium">
        <color indexed="64"/>
      </top>
      <bottom/>
      <diagonal/>
    </border>
    <border>
      <left style="medium">
        <color indexed="64"/>
      </left>
      <right/>
      <top style="medium">
        <color indexed="64"/>
      </top>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s>
  <cellStyleXfs count="18">
    <xf numFmtId="0" fontId="0" fillId="0" borderId="0"/>
    <xf numFmtId="167" fontId="2" fillId="0" borderId="0" applyFont="0" applyFill="0" applyBorder="0" applyAlignment="0" applyProtection="0"/>
    <xf numFmtId="169" fontId="2" fillId="0" borderId="0" applyFont="0" applyFill="0" applyBorder="0" applyAlignment="0" applyProtection="0"/>
    <xf numFmtId="169" fontId="4" fillId="0" borderId="0" applyFont="0" applyFill="0" applyBorder="0" applyAlignment="0" applyProtection="0"/>
    <xf numFmtId="169" fontId="2" fillId="0" borderId="0" applyFont="0" applyFill="0" applyBorder="0" applyAlignment="0" applyProtection="0"/>
    <xf numFmtId="165" fontId="1" fillId="0" borderId="0" applyFont="0" applyFill="0" applyBorder="0" applyAlignment="0" applyProtection="0"/>
    <xf numFmtId="168" fontId="2" fillId="0" borderId="0" applyFont="0" applyFill="0" applyBorder="0" applyAlignment="0" applyProtection="0"/>
    <xf numFmtId="0" fontId="2" fillId="0" borderId="0"/>
    <xf numFmtId="0" fontId="1" fillId="0" borderId="0"/>
    <xf numFmtId="0" fontId="2" fillId="0" borderId="0"/>
    <xf numFmtId="0" fontId="4" fillId="0" borderId="0"/>
    <xf numFmtId="0" fontId="2" fillId="0" borderId="0"/>
    <xf numFmtId="0" fontId="3" fillId="0" borderId="0"/>
    <xf numFmtId="0" fontId="3" fillId="0" borderId="0"/>
    <xf numFmtId="0" fontId="2" fillId="0" borderId="0"/>
    <xf numFmtId="166"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cellStyleXfs>
  <cellXfs count="223">
    <xf numFmtId="0" fontId="0" fillId="0" borderId="0" xfId="0"/>
    <xf numFmtId="0" fontId="5" fillId="3" borderId="4" xfId="7" applyFont="1" applyFill="1" applyBorder="1" applyAlignment="1">
      <alignment horizontal="center" vertical="center" wrapText="1"/>
    </xf>
    <xf numFmtId="0" fontId="7" fillId="2" borderId="0" xfId="0" applyFont="1" applyFill="1" applyAlignment="1">
      <alignment horizontal="left" vertical="center" wrapText="1"/>
    </xf>
    <xf numFmtId="0" fontId="7" fillId="2" borderId="2" xfId="0" applyFont="1" applyFill="1" applyBorder="1" applyAlignment="1">
      <alignment horizontal="left" vertical="center" wrapText="1"/>
    </xf>
    <xf numFmtId="0" fontId="8" fillId="0" borderId="0" xfId="0" applyFont="1"/>
    <xf numFmtId="0" fontId="6" fillId="0" borderId="0" xfId="0" applyFont="1"/>
    <xf numFmtId="0" fontId="9" fillId="0" borderId="0" xfId="0" applyFont="1" applyBorder="1"/>
    <xf numFmtId="0" fontId="9" fillId="0" borderId="9" xfId="0" applyFont="1" applyBorder="1"/>
    <xf numFmtId="0" fontId="9" fillId="0" borderId="0" xfId="0" applyFont="1" applyBorder="1" applyAlignment="1">
      <alignment vertical="center" wrapText="1"/>
    </xf>
    <xf numFmtId="0" fontId="19" fillId="0" borderId="0" xfId="0" applyFont="1" applyBorder="1" applyAlignment="1">
      <alignment horizontal="center" vertical="center"/>
    </xf>
    <xf numFmtId="0" fontId="9" fillId="0" borderId="9" xfId="0" applyFont="1" applyBorder="1" applyAlignment="1">
      <alignment horizontal="left" vertical="center"/>
    </xf>
    <xf numFmtId="0" fontId="9" fillId="0" borderId="0" xfId="0" applyFont="1" applyBorder="1" applyAlignment="1">
      <alignment horizontal="left" vertical="center"/>
    </xf>
    <xf numFmtId="0" fontId="8" fillId="2" borderId="0" xfId="0" applyFont="1" applyFill="1" applyBorder="1" applyAlignment="1">
      <alignment horizontal="left" vertical="center" wrapText="1"/>
    </xf>
    <xf numFmtId="0" fontId="9" fillId="0" borderId="1" xfId="0" applyFont="1" applyBorder="1"/>
    <xf numFmtId="0" fontId="5" fillId="2" borderId="4" xfId="7" applyFont="1" applyFill="1" applyBorder="1" applyAlignment="1">
      <alignment horizontal="center" vertical="center" wrapText="1"/>
    </xf>
    <xf numFmtId="0" fontId="17" fillId="3" borderId="10" xfId="0" applyFont="1" applyFill="1" applyBorder="1" applyAlignment="1">
      <alignment horizontal="center" vertical="center" wrapText="1"/>
    </xf>
    <xf numFmtId="0" fontId="8" fillId="0" borderId="0" xfId="0" applyFont="1" applyBorder="1" applyAlignment="1">
      <alignment horizontal="left" vertical="center"/>
    </xf>
    <xf numFmtId="0" fontId="9" fillId="0" borderId="0" xfId="0" applyFont="1" applyAlignment="1">
      <alignment horizontal="left"/>
    </xf>
    <xf numFmtId="166" fontId="9" fillId="0" borderId="0" xfId="0" applyNumberFormat="1" applyFont="1"/>
    <xf numFmtId="0" fontId="20" fillId="0" borderId="0" xfId="0" applyFont="1" applyFill="1" applyBorder="1" applyAlignment="1">
      <alignment vertical="center" wrapText="1"/>
    </xf>
    <xf numFmtId="0" fontId="20" fillId="0" borderId="0" xfId="0" applyFont="1" applyFill="1" applyBorder="1" applyAlignment="1">
      <alignment vertical="center"/>
    </xf>
    <xf numFmtId="0" fontId="21" fillId="0" borderId="0" xfId="0" applyFont="1" applyFill="1" applyBorder="1" applyAlignment="1">
      <alignment vertical="center"/>
    </xf>
    <xf numFmtId="0" fontId="5" fillId="0" borderId="4" xfId="7" applyFont="1" applyFill="1" applyBorder="1" applyAlignment="1">
      <alignment horizontal="center" vertical="center" wrapText="1"/>
    </xf>
    <xf numFmtId="0" fontId="22" fillId="2" borderId="4" xfId="7" applyFont="1" applyFill="1" applyBorder="1" applyAlignment="1">
      <alignment horizontal="center" vertical="center" wrapText="1"/>
    </xf>
    <xf numFmtId="0" fontId="5" fillId="2" borderId="5" xfId="7" applyFont="1" applyFill="1" applyBorder="1" applyAlignment="1">
      <alignment horizontal="center" vertical="center" wrapText="1"/>
    </xf>
    <xf numFmtId="0" fontId="12" fillId="0" borderId="4" xfId="7" applyFont="1" applyFill="1" applyBorder="1" applyAlignment="1">
      <alignment horizontal="left" vertical="center" wrapText="1"/>
    </xf>
    <xf numFmtId="0" fontId="12" fillId="2" borderId="4" xfId="7" applyFont="1" applyFill="1" applyBorder="1" applyAlignment="1">
      <alignment horizontal="left" vertical="center" wrapText="1"/>
    </xf>
    <xf numFmtId="0" fontId="9" fillId="0" borderId="0" xfId="0" applyFont="1"/>
    <xf numFmtId="0" fontId="9" fillId="2" borderId="9" xfId="0" applyFont="1" applyFill="1" applyBorder="1"/>
    <xf numFmtId="2" fontId="0" fillId="0" borderId="0" xfId="0" applyNumberFormat="1"/>
    <xf numFmtId="0" fontId="17" fillId="2" borderId="21" xfId="0" applyFont="1" applyFill="1" applyBorder="1" applyAlignment="1">
      <alignment horizontal="center" vertical="center"/>
    </xf>
    <xf numFmtId="0" fontId="9" fillId="2" borderId="12" xfId="0" applyFont="1" applyFill="1" applyBorder="1" applyAlignment="1">
      <alignment horizontal="center" vertical="center" wrapText="1"/>
    </xf>
    <xf numFmtId="0" fontId="8" fillId="2" borderId="11" xfId="0" applyFont="1" applyFill="1" applyBorder="1" applyAlignment="1">
      <alignment horizontal="justify" vertical="center" wrapText="1"/>
    </xf>
    <xf numFmtId="0" fontId="8" fillId="2" borderId="11" xfId="0" applyFont="1" applyFill="1" applyBorder="1" applyAlignment="1">
      <alignment horizontal="left" vertical="center" wrapText="1"/>
    </xf>
    <xf numFmtId="0" fontId="8" fillId="2" borderId="16" xfId="0" applyFont="1" applyFill="1" applyBorder="1" applyAlignment="1">
      <alignment horizontal="justify" vertical="center" wrapText="1"/>
    </xf>
    <xf numFmtId="0" fontId="20" fillId="0" borderId="0" xfId="0" applyFont="1"/>
    <xf numFmtId="0" fontId="5" fillId="0" borderId="4" xfId="7" applyFont="1" applyFill="1" applyBorder="1" applyAlignment="1">
      <alignment horizontal="left" vertical="top" wrapText="1"/>
    </xf>
    <xf numFmtId="0" fontId="8" fillId="2" borderId="3" xfId="0" applyFont="1" applyFill="1" applyBorder="1" applyAlignment="1">
      <alignment horizontal="left" vertical="center" wrapText="1"/>
    </xf>
    <xf numFmtId="0" fontId="25" fillId="2" borderId="4" xfId="7" applyFont="1" applyFill="1" applyBorder="1" applyAlignment="1">
      <alignment horizontal="left" vertical="center" wrapText="1"/>
    </xf>
    <xf numFmtId="0" fontId="26" fillId="0" borderId="0" xfId="0" applyFont="1"/>
    <xf numFmtId="0" fontId="27" fillId="0" borderId="0" xfId="0" applyFont="1" applyBorder="1"/>
    <xf numFmtId="2" fontId="27" fillId="0" borderId="0" xfId="0" applyNumberFormat="1" applyFont="1"/>
    <xf numFmtId="0" fontId="27" fillId="0" borderId="0" xfId="0" applyFont="1"/>
    <xf numFmtId="166" fontId="27" fillId="0" borderId="0" xfId="0" applyNumberFormat="1" applyFont="1"/>
    <xf numFmtId="0" fontId="11" fillId="3" borderId="8" xfId="0" applyFont="1" applyFill="1" applyBorder="1" applyAlignment="1">
      <alignment horizontal="center" vertical="center" wrapText="1"/>
    </xf>
    <xf numFmtId="0" fontId="15" fillId="0" borderId="37" xfId="0" applyFont="1" applyFill="1" applyBorder="1" applyAlignment="1">
      <alignment horizontal="center" vertical="center" wrapText="1"/>
    </xf>
    <xf numFmtId="3" fontId="24" fillId="0" borderId="0" xfId="0" applyNumberFormat="1" applyFont="1" applyAlignment="1">
      <alignment horizontal="center" vertical="center"/>
    </xf>
    <xf numFmtId="0" fontId="28" fillId="4" borderId="32" xfId="0" applyFont="1" applyFill="1" applyBorder="1" applyAlignment="1">
      <alignment horizontal="center" vertical="center" wrapText="1"/>
    </xf>
    <xf numFmtId="0" fontId="28" fillId="0" borderId="32" xfId="0" applyFont="1" applyBorder="1" applyAlignment="1">
      <alignment horizontal="center" vertical="center"/>
    </xf>
    <xf numFmtId="164" fontId="16" fillId="5" borderId="15" xfId="15" applyNumberFormat="1" applyFont="1" applyFill="1" applyBorder="1" applyAlignment="1">
      <alignment horizontal="center" vertical="center" wrapText="1"/>
    </xf>
    <xf numFmtId="0" fontId="11" fillId="2" borderId="4" xfId="7" applyFont="1" applyFill="1" applyBorder="1" applyAlignment="1">
      <alignment horizontal="center" vertical="center" wrapText="1"/>
    </xf>
    <xf numFmtId="0" fontId="9" fillId="2" borderId="9" xfId="0" applyFont="1" applyFill="1" applyBorder="1" applyAlignment="1">
      <alignment horizontal="center" vertical="center" wrapText="1"/>
    </xf>
    <xf numFmtId="0" fontId="8" fillId="2" borderId="0" xfId="0" applyFont="1" applyFill="1" applyBorder="1" applyAlignment="1">
      <alignment horizontal="justify" vertical="center" wrapText="1"/>
    </xf>
    <xf numFmtId="0" fontId="11" fillId="2" borderId="0" xfId="0" applyFont="1" applyFill="1" applyBorder="1" applyAlignment="1">
      <alignment horizontal="justify" vertical="center" wrapText="1"/>
    </xf>
    <xf numFmtId="0" fontId="6" fillId="2" borderId="0" xfId="0" applyFont="1" applyFill="1" applyBorder="1"/>
    <xf numFmtId="0" fontId="14" fillId="0" borderId="0" xfId="0" applyFont="1" applyFill="1" applyBorder="1" applyAlignment="1">
      <alignment vertical="center"/>
    </xf>
    <xf numFmtId="0" fontId="29" fillId="2" borderId="6" xfId="0" applyFont="1" applyFill="1" applyBorder="1" applyAlignment="1">
      <alignment vertical="center"/>
    </xf>
    <xf numFmtId="0" fontId="29" fillId="0" borderId="0" xfId="0" applyFont="1" applyBorder="1" applyAlignment="1">
      <alignment horizontal="left" vertical="center"/>
    </xf>
    <xf numFmtId="0" fontId="29" fillId="0" borderId="0" xfId="0" applyFont="1" applyBorder="1" applyAlignment="1">
      <alignment horizontal="center" vertical="center"/>
    </xf>
    <xf numFmtId="0" fontId="6" fillId="0" borderId="0" xfId="0" applyFont="1" applyBorder="1"/>
    <xf numFmtId="0" fontId="29" fillId="0" borderId="6" xfId="0" applyFont="1" applyBorder="1" applyAlignment="1">
      <alignment vertical="center"/>
    </xf>
    <xf numFmtId="0" fontId="6" fillId="0" borderId="0" xfId="0" applyFont="1" applyFill="1" applyBorder="1" applyAlignment="1">
      <alignment horizontal="left" vertical="center"/>
    </xf>
    <xf numFmtId="0" fontId="6" fillId="0" borderId="6" xfId="0" applyFont="1" applyBorder="1"/>
    <xf numFmtId="0" fontId="6" fillId="0" borderId="0" xfId="0" applyFont="1" applyAlignment="1">
      <alignment horizontal="left"/>
    </xf>
    <xf numFmtId="166" fontId="6" fillId="0" borderId="0" xfId="0" applyNumberFormat="1" applyFont="1"/>
    <xf numFmtId="164" fontId="16" fillId="5" borderId="34" xfId="15" applyNumberFormat="1" applyFont="1" applyFill="1" applyBorder="1" applyAlignment="1">
      <alignment horizontal="center" vertical="center" wrapText="1"/>
    </xf>
    <xf numFmtId="0" fontId="35" fillId="0" borderId="0" xfId="0" applyFont="1"/>
    <xf numFmtId="0" fontId="36" fillId="0" borderId="0" xfId="0" applyFont="1" applyAlignment="1">
      <alignment horizontal="center" vertical="center"/>
    </xf>
    <xf numFmtId="0" fontId="35" fillId="2" borderId="0" xfId="0" applyFont="1" applyFill="1" applyAlignment="1">
      <alignment horizontal="center" vertical="center"/>
    </xf>
    <xf numFmtId="0" fontId="36" fillId="0" borderId="0" xfId="0" applyFont="1"/>
    <xf numFmtId="0" fontId="35" fillId="0" borderId="0" xfId="0" applyFont="1" applyAlignment="1">
      <alignment wrapText="1"/>
    </xf>
    <xf numFmtId="0" fontId="37" fillId="0" borderId="29" xfId="0" applyFont="1" applyBorder="1" applyAlignment="1">
      <alignment vertical="center" wrapText="1"/>
    </xf>
    <xf numFmtId="0" fontId="36" fillId="3" borderId="1" xfId="0" applyFont="1" applyFill="1" applyBorder="1" applyAlignment="1">
      <alignment horizontal="center" vertical="center"/>
    </xf>
    <xf numFmtId="0" fontId="39" fillId="3" borderId="24" xfId="0" applyFont="1" applyFill="1" applyBorder="1" applyAlignment="1">
      <alignment horizontal="center" vertical="center"/>
    </xf>
    <xf numFmtId="0" fontId="39" fillId="3" borderId="26" xfId="0" applyFont="1" applyFill="1" applyBorder="1" applyAlignment="1">
      <alignment horizontal="center" vertical="center" wrapText="1"/>
    </xf>
    <xf numFmtId="0" fontId="37" fillId="3" borderId="1" xfId="0" applyFont="1" applyFill="1" applyBorder="1" applyAlignment="1">
      <alignment horizontal="center" vertical="center" wrapText="1"/>
    </xf>
    <xf numFmtId="170" fontId="35" fillId="0" borderId="0" xfId="0" applyNumberFormat="1" applyFont="1"/>
    <xf numFmtId="9" fontId="37" fillId="0" borderId="1" xfId="17" applyFont="1" applyBorder="1" applyAlignment="1">
      <alignment horizontal="center" vertical="center"/>
    </xf>
    <xf numFmtId="0" fontId="17" fillId="6" borderId="1" xfId="0" applyFont="1" applyFill="1" applyBorder="1" applyAlignment="1">
      <alignment vertical="center" wrapText="1"/>
    </xf>
    <xf numFmtId="0" fontId="17" fillId="0" borderId="1" xfId="0" applyFont="1" applyBorder="1" applyAlignment="1">
      <alignment vertical="center" wrapText="1"/>
    </xf>
    <xf numFmtId="170" fontId="18" fillId="0" borderId="10" xfId="5" applyNumberFormat="1" applyFont="1" applyBorder="1" applyAlignment="1">
      <alignment horizontal="center" vertical="center"/>
    </xf>
    <xf numFmtId="170" fontId="18" fillId="0" borderId="10" xfId="5" applyNumberFormat="1" applyFont="1" applyBorder="1" applyAlignment="1">
      <alignment vertical="center"/>
    </xf>
    <xf numFmtId="170" fontId="18" fillId="0" borderId="1" xfId="5" applyNumberFormat="1" applyFont="1" applyBorder="1" applyAlignment="1">
      <alignment vertical="center"/>
    </xf>
    <xf numFmtId="0" fontId="17" fillId="0" borderId="1" xfId="0" applyFont="1" applyBorder="1"/>
    <xf numFmtId="170" fontId="18" fillId="0" borderId="1" xfId="5" applyNumberFormat="1" applyFont="1" applyBorder="1" applyAlignment="1">
      <alignment horizontal="center" vertical="center"/>
    </xf>
    <xf numFmtId="170" fontId="18" fillId="0" borderId="22" xfId="5" applyNumberFormat="1" applyFont="1" applyBorder="1" applyAlignment="1">
      <alignment horizontal="center" vertical="center"/>
    </xf>
    <xf numFmtId="170" fontId="18" fillId="0" borderId="1" xfId="0" applyNumberFormat="1" applyFont="1" applyBorder="1" applyAlignment="1">
      <alignment vertical="center"/>
    </xf>
    <xf numFmtId="170" fontId="18" fillId="7" borderId="1" xfId="0" applyNumberFormat="1" applyFont="1" applyFill="1" applyBorder="1" applyAlignment="1">
      <alignment vertical="center"/>
    </xf>
    <xf numFmtId="0" fontId="40" fillId="0" borderId="0" xfId="0" applyFont="1"/>
    <xf numFmtId="170" fontId="41" fillId="0" borderId="1" xfId="0" applyNumberFormat="1" applyFont="1" applyBorder="1" applyAlignment="1">
      <alignment horizontal="center" vertical="center"/>
    </xf>
    <xf numFmtId="0" fontId="33" fillId="0" borderId="1" xfId="0" applyFont="1" applyBorder="1" applyAlignment="1">
      <alignment horizontal="center" vertical="center"/>
    </xf>
    <xf numFmtId="0" fontId="33" fillId="0" borderId="1" xfId="0" applyFont="1" applyBorder="1" applyAlignment="1">
      <alignment horizontal="center"/>
    </xf>
    <xf numFmtId="170" fontId="30" fillId="0" borderId="0" xfId="0" applyNumberFormat="1" applyFont="1"/>
    <xf numFmtId="0" fontId="15" fillId="2" borderId="7" xfId="0" applyFont="1" applyFill="1" applyBorder="1" applyAlignment="1">
      <alignment horizontal="center" vertical="center" wrapText="1"/>
    </xf>
    <xf numFmtId="0" fontId="15" fillId="2" borderId="8" xfId="0" applyFont="1" applyFill="1" applyBorder="1" applyAlignment="1">
      <alignment horizontal="center" vertical="center" wrapText="1"/>
    </xf>
    <xf numFmtId="0" fontId="15" fillId="2" borderId="5" xfId="0" applyFont="1" applyFill="1" applyBorder="1" applyAlignment="1">
      <alignment horizontal="center" vertical="center" wrapText="1"/>
    </xf>
    <xf numFmtId="164" fontId="31" fillId="0" borderId="32" xfId="15" applyNumberFormat="1" applyFont="1" applyFill="1" applyBorder="1" applyAlignment="1">
      <alignment horizontal="center" vertical="center" wrapText="1"/>
    </xf>
    <xf numFmtId="164" fontId="31" fillId="0" borderId="38" xfId="15" applyNumberFormat="1" applyFont="1" applyFill="1" applyBorder="1" applyAlignment="1">
      <alignment horizontal="center" vertical="center" wrapText="1"/>
    </xf>
    <xf numFmtId="164" fontId="31" fillId="0" borderId="34" xfId="15" applyNumberFormat="1" applyFont="1" applyFill="1" applyBorder="1" applyAlignment="1">
      <alignment horizontal="center" vertical="center" wrapText="1"/>
    </xf>
    <xf numFmtId="0" fontId="22" fillId="2" borderId="7" xfId="7" applyFont="1" applyFill="1" applyBorder="1" applyAlignment="1">
      <alignment horizontal="center" vertical="center" wrapText="1"/>
    </xf>
    <xf numFmtId="0" fontId="22" fillId="2" borderId="5" xfId="7" applyFont="1" applyFill="1" applyBorder="1" applyAlignment="1">
      <alignment horizontal="center" vertical="center" wrapText="1"/>
    </xf>
    <xf numFmtId="0" fontId="9" fillId="4" borderId="7" xfId="0" applyFont="1" applyFill="1" applyBorder="1" applyAlignment="1">
      <alignment horizontal="left" vertical="center" wrapText="1"/>
    </xf>
    <xf numFmtId="0" fontId="9" fillId="4" borderId="8" xfId="0" applyFont="1" applyFill="1" applyBorder="1" applyAlignment="1">
      <alignment horizontal="left" vertical="center" wrapText="1"/>
    </xf>
    <xf numFmtId="0" fontId="9" fillId="4" borderId="5" xfId="0" applyFont="1" applyFill="1" applyBorder="1" applyAlignment="1">
      <alignment horizontal="left" vertical="center" wrapText="1"/>
    </xf>
    <xf numFmtId="0" fontId="8" fillId="2" borderId="7" xfId="0" applyFont="1" applyFill="1" applyBorder="1" applyAlignment="1">
      <alignment horizontal="left" vertical="center"/>
    </xf>
    <xf numFmtId="0" fontId="8" fillId="2" borderId="8" xfId="0" applyFont="1" applyFill="1" applyBorder="1" applyAlignment="1">
      <alignment horizontal="left" vertical="center"/>
    </xf>
    <xf numFmtId="0" fontId="8" fillId="2" borderId="5" xfId="0" applyFont="1" applyFill="1" applyBorder="1" applyAlignment="1">
      <alignment horizontal="left" vertical="center"/>
    </xf>
    <xf numFmtId="0" fontId="21" fillId="3" borderId="7" xfId="0" applyFont="1" applyFill="1" applyBorder="1" applyAlignment="1">
      <alignment horizontal="center" vertical="center" wrapText="1"/>
    </xf>
    <xf numFmtId="0" fontId="21" fillId="3" borderId="5" xfId="0" applyFont="1" applyFill="1" applyBorder="1" applyAlignment="1">
      <alignment horizontal="center" vertical="center" wrapText="1"/>
    </xf>
    <xf numFmtId="0" fontId="9" fillId="4" borderId="7" xfId="0" applyFont="1" applyFill="1" applyBorder="1" applyAlignment="1">
      <alignment vertical="center" wrapText="1"/>
    </xf>
    <xf numFmtId="0" fontId="9" fillId="4" borderId="8" xfId="0" applyFont="1" applyFill="1" applyBorder="1" applyAlignment="1">
      <alignment vertical="center" wrapText="1"/>
    </xf>
    <xf numFmtId="0" fontId="9" fillId="4" borderId="5" xfId="0" applyFont="1" applyFill="1" applyBorder="1" applyAlignment="1">
      <alignment vertical="center" wrapText="1"/>
    </xf>
    <xf numFmtId="0" fontId="11" fillId="3" borderId="7" xfId="0" applyFont="1" applyFill="1" applyBorder="1" applyAlignment="1">
      <alignment horizontal="center" vertical="center" wrapText="1"/>
    </xf>
    <xf numFmtId="0" fontId="11" fillId="3" borderId="8"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8" fillId="3" borderId="5" xfId="0" applyFont="1" applyFill="1" applyBorder="1" applyAlignment="1">
      <alignment horizontal="center" vertical="center" wrapText="1"/>
    </xf>
    <xf numFmtId="0" fontId="9" fillId="4" borderId="7" xfId="0" applyFont="1" applyFill="1" applyBorder="1" applyAlignment="1">
      <alignment vertical="center"/>
    </xf>
    <xf numFmtId="0" fontId="9" fillId="4" borderId="8" xfId="0" applyFont="1" applyFill="1" applyBorder="1" applyAlignment="1">
      <alignment vertical="center"/>
    </xf>
    <xf numFmtId="0" fontId="9" fillId="4" borderId="5" xfId="0" applyFont="1" applyFill="1" applyBorder="1" applyAlignment="1">
      <alignment vertical="center"/>
    </xf>
    <xf numFmtId="0" fontId="14" fillId="2" borderId="0" xfId="0" applyFont="1" applyFill="1" applyBorder="1" applyAlignment="1">
      <alignment horizontal="center" vertical="center"/>
    </xf>
    <xf numFmtId="0" fontId="33" fillId="2" borderId="26" xfId="0" applyFont="1" applyFill="1" applyBorder="1" applyAlignment="1">
      <alignment horizontal="center" vertical="center" wrapText="1"/>
    </xf>
    <xf numFmtId="0" fontId="33" fillId="2" borderId="3" xfId="0" applyFont="1" applyFill="1" applyBorder="1" applyAlignment="1">
      <alignment horizontal="center" vertical="center" wrapText="1"/>
    </xf>
    <xf numFmtId="0" fontId="33" fillId="2" borderId="21" xfId="0" applyFont="1" applyFill="1" applyBorder="1" applyAlignment="1">
      <alignment horizontal="center" vertical="center" wrapText="1"/>
    </xf>
    <xf numFmtId="170" fontId="8" fillId="2" borderId="24" xfId="0" applyNumberFormat="1" applyFont="1" applyFill="1" applyBorder="1" applyAlignment="1">
      <alignment vertical="center"/>
    </xf>
    <xf numFmtId="170" fontId="8" fillId="2" borderId="27" xfId="0" applyNumberFormat="1" applyFont="1" applyFill="1" applyBorder="1" applyAlignment="1">
      <alignment vertical="center"/>
    </xf>
    <xf numFmtId="0" fontId="11" fillId="0" borderId="0" xfId="0" applyFont="1" applyBorder="1" applyAlignment="1">
      <alignment horizontal="center" vertical="center" wrapText="1"/>
    </xf>
    <xf numFmtId="0" fontId="11" fillId="0" borderId="6" xfId="0" applyFont="1" applyBorder="1" applyAlignment="1">
      <alignment horizontal="center" vertical="center" wrapText="1"/>
    </xf>
    <xf numFmtId="0" fontId="18" fillId="3" borderId="1" xfId="0" applyFont="1" applyFill="1" applyBorder="1" applyAlignment="1">
      <alignment horizontal="center" vertical="center" wrapText="1"/>
    </xf>
    <xf numFmtId="0" fontId="18" fillId="3" borderId="20" xfId="0" applyFont="1" applyFill="1" applyBorder="1" applyAlignment="1">
      <alignment horizontal="center" vertical="center" wrapText="1"/>
    </xf>
    <xf numFmtId="0" fontId="9" fillId="2" borderId="1" xfId="0" applyFont="1" applyFill="1" applyBorder="1" applyAlignment="1">
      <alignment horizontal="left" vertical="top" wrapText="1"/>
    </xf>
    <xf numFmtId="0" fontId="11" fillId="0" borderId="0" xfId="0" applyFont="1" applyBorder="1" applyAlignment="1">
      <alignment horizontal="center" vertical="center"/>
    </xf>
    <xf numFmtId="0" fontId="11" fillId="0" borderId="6" xfId="0" applyFont="1" applyBorder="1" applyAlignment="1">
      <alignment horizontal="center" vertical="center"/>
    </xf>
    <xf numFmtId="0" fontId="16" fillId="2" borderId="13" xfId="0" applyFont="1" applyFill="1" applyBorder="1" applyAlignment="1">
      <alignment horizontal="right" vertical="center" wrapText="1"/>
    </xf>
    <xf numFmtId="0" fontId="16" fillId="2" borderId="15" xfId="0" applyFont="1" applyFill="1" applyBorder="1" applyAlignment="1">
      <alignment horizontal="right" vertical="center" wrapText="1"/>
    </xf>
    <xf numFmtId="0" fontId="16" fillId="2" borderId="14" xfId="0" applyFont="1" applyFill="1" applyBorder="1" applyAlignment="1">
      <alignment horizontal="center" vertical="center" wrapText="1"/>
    </xf>
    <xf numFmtId="0" fontId="16" fillId="2" borderId="15" xfId="0" applyFont="1" applyFill="1" applyBorder="1" applyAlignment="1">
      <alignment horizontal="center" vertical="center" wrapText="1"/>
    </xf>
    <xf numFmtId="164" fontId="16" fillId="2" borderId="14" xfId="0" applyNumberFormat="1" applyFont="1" applyFill="1" applyBorder="1" applyAlignment="1">
      <alignment horizontal="center" vertical="center" wrapText="1"/>
    </xf>
    <xf numFmtId="164" fontId="16" fillId="2" borderId="15" xfId="0" applyNumberFormat="1" applyFont="1"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8" fillId="2" borderId="8" xfId="0" applyFont="1" applyFill="1" applyBorder="1" applyAlignment="1">
      <alignment horizontal="center" vertical="center"/>
    </xf>
    <xf numFmtId="0" fontId="8" fillId="2" borderId="5" xfId="0" applyFont="1" applyFill="1" applyBorder="1" applyAlignment="1">
      <alignment horizontal="center" vertical="center"/>
    </xf>
    <xf numFmtId="0" fontId="15" fillId="2" borderId="17" xfId="0" applyFont="1" applyFill="1" applyBorder="1" applyAlignment="1">
      <alignment horizontal="center" vertical="center" wrapText="1"/>
    </xf>
    <xf numFmtId="0" fontId="15" fillId="2" borderId="19" xfId="0" applyFont="1" applyFill="1" applyBorder="1" applyAlignment="1">
      <alignment horizontal="center" vertical="center" wrapText="1"/>
    </xf>
    <xf numFmtId="0" fontId="15" fillId="2" borderId="12" xfId="0" applyFont="1" applyFill="1" applyBorder="1" applyAlignment="1">
      <alignment horizontal="center" vertical="center" wrapText="1"/>
    </xf>
    <xf numFmtId="0" fontId="15" fillId="2" borderId="11" xfId="0" applyFont="1" applyFill="1" applyBorder="1" applyAlignment="1">
      <alignment horizontal="center" vertical="center" wrapText="1"/>
    </xf>
    <xf numFmtId="0" fontId="15" fillId="2" borderId="16" xfId="0" applyFont="1" applyFill="1" applyBorder="1" applyAlignment="1">
      <alignment horizontal="center" vertical="center" wrapText="1"/>
    </xf>
    <xf numFmtId="0" fontId="15" fillId="2" borderId="9" xfId="0" applyFont="1" applyFill="1" applyBorder="1" applyAlignment="1">
      <alignment horizontal="center" vertical="center" wrapText="1"/>
    </xf>
    <xf numFmtId="0" fontId="15" fillId="2" borderId="0" xfId="0" applyFont="1" applyFill="1" applyBorder="1" applyAlignment="1">
      <alignment horizontal="center" vertical="center" wrapText="1"/>
    </xf>
    <xf numFmtId="0" fontId="15" fillId="2" borderId="6" xfId="0" applyFont="1" applyFill="1" applyBorder="1" applyAlignment="1">
      <alignment horizontal="center" vertical="center" wrapText="1"/>
    </xf>
    <xf numFmtId="0" fontId="28" fillId="0" borderId="33" xfId="0" applyFont="1" applyBorder="1" applyAlignment="1">
      <alignment horizontal="center" vertical="center" wrapText="1"/>
    </xf>
    <xf numFmtId="0" fontId="28" fillId="0" borderId="35" xfId="0" applyFont="1" applyBorder="1" applyAlignment="1">
      <alignment horizontal="center" vertical="center" wrapText="1"/>
    </xf>
    <xf numFmtId="0" fontId="28" fillId="0" borderId="36" xfId="0" applyFont="1" applyBorder="1" applyAlignment="1">
      <alignment horizontal="center" vertical="center" wrapText="1"/>
    </xf>
    <xf numFmtId="0" fontId="14" fillId="3" borderId="11" xfId="0" applyFont="1" applyFill="1" applyBorder="1" applyAlignment="1">
      <alignment horizontal="center" vertical="center" wrapText="1"/>
    </xf>
    <xf numFmtId="0" fontId="14" fillId="3" borderId="16" xfId="0" applyFont="1" applyFill="1" applyBorder="1" applyAlignment="1">
      <alignment horizontal="center" vertical="center" wrapText="1"/>
    </xf>
    <xf numFmtId="0" fontId="14" fillId="3" borderId="12" xfId="0" applyFont="1" applyFill="1" applyBorder="1" applyAlignment="1">
      <alignment horizontal="center" vertical="center" wrapText="1"/>
    </xf>
    <xf numFmtId="0" fontId="9" fillId="0" borderId="1" xfId="0" applyFont="1" applyFill="1" applyBorder="1" applyAlignment="1">
      <alignment horizontal="left" vertical="top" wrapText="1"/>
    </xf>
    <xf numFmtId="0" fontId="9" fillId="2" borderId="18"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8" xfId="0" applyFont="1" applyFill="1" applyBorder="1" applyAlignment="1">
      <alignment horizontal="center" vertical="center" wrapText="1"/>
    </xf>
    <xf numFmtId="0" fontId="11" fillId="2" borderId="5" xfId="0" applyFont="1" applyFill="1" applyBorder="1" applyAlignment="1">
      <alignment horizontal="center" vertical="center" wrapText="1"/>
    </xf>
    <xf numFmtId="0" fontId="14" fillId="3" borderId="7" xfId="0" applyFont="1" applyFill="1" applyBorder="1" applyAlignment="1">
      <alignment horizontal="center" vertical="center" wrapText="1"/>
    </xf>
    <xf numFmtId="0" fontId="14" fillId="3" borderId="8" xfId="0" applyFont="1" applyFill="1" applyBorder="1" applyAlignment="1">
      <alignment horizontal="center" vertical="center" wrapText="1"/>
    </xf>
    <xf numFmtId="0" fontId="14" fillId="3" borderId="5" xfId="0" applyFont="1" applyFill="1" applyBorder="1" applyAlignment="1">
      <alignment horizontal="center" vertical="center" wrapText="1"/>
    </xf>
    <xf numFmtId="0" fontId="10" fillId="2" borderId="19" xfId="0" applyFont="1" applyFill="1" applyBorder="1" applyAlignment="1">
      <alignment horizontal="center" vertical="center" wrapText="1"/>
    </xf>
    <xf numFmtId="0" fontId="5" fillId="3" borderId="12" xfId="7" applyFont="1" applyFill="1" applyBorder="1" applyAlignment="1">
      <alignment horizontal="center" vertical="center" wrapText="1"/>
    </xf>
    <xf numFmtId="0" fontId="5" fillId="3" borderId="11" xfId="7" applyFont="1" applyFill="1" applyBorder="1" applyAlignment="1">
      <alignment horizontal="center" vertical="center" wrapText="1"/>
    </xf>
    <xf numFmtId="0" fontId="5" fillId="3" borderId="16" xfId="7" applyFont="1" applyFill="1" applyBorder="1" applyAlignment="1">
      <alignment horizontal="center" vertical="center" wrapText="1"/>
    </xf>
    <xf numFmtId="0" fontId="5" fillId="3" borderId="14" xfId="7" applyFont="1" applyFill="1" applyBorder="1" applyAlignment="1">
      <alignment horizontal="center" vertical="center" wrapText="1"/>
    </xf>
    <xf numFmtId="0" fontId="5" fillId="3" borderId="13" xfId="7" applyFont="1" applyFill="1" applyBorder="1" applyAlignment="1">
      <alignment horizontal="center" vertical="center" wrapText="1"/>
    </xf>
    <xf numFmtId="0" fontId="5" fillId="3" borderId="15" xfId="7" applyFont="1" applyFill="1" applyBorder="1" applyAlignment="1">
      <alignment horizontal="center" vertical="center" wrapText="1"/>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32" fillId="0" borderId="7" xfId="7" applyFont="1" applyFill="1" applyBorder="1" applyAlignment="1">
      <alignment horizontal="center" vertical="center" wrapText="1"/>
    </xf>
    <xf numFmtId="0" fontId="32" fillId="0" borderId="5" xfId="7" applyFont="1" applyFill="1" applyBorder="1" applyAlignment="1">
      <alignment horizontal="center" vertical="center" wrapText="1"/>
    </xf>
    <xf numFmtId="0" fontId="9" fillId="0" borderId="17"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18" xfId="0" applyFont="1" applyBorder="1" applyAlignment="1">
      <alignment horizontal="center" vertical="center" wrapText="1"/>
    </xf>
    <xf numFmtId="0" fontId="8" fillId="3" borderId="8" xfId="0" applyFont="1" applyFill="1" applyBorder="1" applyAlignment="1">
      <alignment horizontal="center" vertical="center" wrapText="1"/>
    </xf>
    <xf numFmtId="0" fontId="9" fillId="4" borderId="7" xfId="0" applyFont="1" applyFill="1" applyBorder="1" applyAlignment="1">
      <alignment horizontal="left" vertical="center"/>
    </xf>
    <xf numFmtId="0" fontId="9" fillId="4" borderId="8" xfId="0" applyFont="1" applyFill="1" applyBorder="1" applyAlignment="1">
      <alignment horizontal="left" vertical="center"/>
    </xf>
    <xf numFmtId="0" fontId="9" fillId="4" borderId="5" xfId="0" applyFont="1" applyFill="1" applyBorder="1" applyAlignment="1">
      <alignment horizontal="left" vertical="center"/>
    </xf>
    <xf numFmtId="0" fontId="8" fillId="2" borderId="1" xfId="0" applyFont="1" applyFill="1" applyBorder="1" applyAlignment="1">
      <alignment horizontal="center" vertical="center" wrapText="1"/>
    </xf>
    <xf numFmtId="0" fontId="6" fillId="6" borderId="0" xfId="0" applyFont="1" applyFill="1" applyBorder="1" applyAlignment="1">
      <alignment horizontal="center" vertical="center"/>
    </xf>
    <xf numFmtId="0" fontId="13" fillId="0" borderId="3" xfId="0" applyFont="1" applyBorder="1" applyAlignment="1">
      <alignment horizontal="center" vertical="center" wrapText="1"/>
    </xf>
    <xf numFmtId="0" fontId="13" fillId="0" borderId="0" xfId="0" applyFont="1" applyBorder="1" applyAlignment="1">
      <alignment horizontal="center" vertical="center" wrapText="1"/>
    </xf>
    <xf numFmtId="0" fontId="13" fillId="0" borderId="3" xfId="0" applyFont="1" applyBorder="1" applyAlignment="1">
      <alignment horizontal="center" vertical="center"/>
    </xf>
    <xf numFmtId="0" fontId="10" fillId="2" borderId="3"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21" xfId="0" applyFont="1" applyFill="1" applyBorder="1" applyAlignment="1">
      <alignment horizontal="center" vertical="center" wrapText="1"/>
    </xf>
    <xf numFmtId="0" fontId="8" fillId="2" borderId="0" xfId="0" applyFont="1" applyFill="1" applyBorder="1" applyAlignment="1">
      <alignment horizontal="center" vertical="center" wrapText="1"/>
    </xf>
    <xf numFmtId="0" fontId="8" fillId="2" borderId="31" xfId="0" applyFont="1" applyFill="1" applyBorder="1" applyAlignment="1">
      <alignment horizontal="center" vertical="center" wrapText="1"/>
    </xf>
    <xf numFmtId="0" fontId="13" fillId="0" borderId="0" xfId="0" applyFont="1" applyBorder="1" applyAlignment="1">
      <alignment horizontal="center" vertical="center"/>
    </xf>
    <xf numFmtId="0" fontId="10" fillId="2" borderId="0" xfId="0" applyFont="1" applyFill="1" applyBorder="1" applyAlignment="1">
      <alignment horizontal="center" vertical="center" wrapText="1"/>
    </xf>
    <xf numFmtId="0" fontId="8" fillId="2" borderId="26" xfId="0" applyFont="1" applyFill="1" applyBorder="1" applyAlignment="1">
      <alignment horizontal="center" vertical="center" wrapText="1"/>
    </xf>
    <xf numFmtId="0" fontId="8" fillId="2" borderId="30" xfId="0" applyFont="1" applyFill="1" applyBorder="1" applyAlignment="1">
      <alignment horizontal="center" vertical="center" wrapText="1"/>
    </xf>
    <xf numFmtId="0" fontId="8" fillId="2" borderId="28" xfId="0" applyFont="1" applyFill="1" applyBorder="1" applyAlignment="1">
      <alignment horizontal="center" vertical="center" wrapText="1"/>
    </xf>
    <xf numFmtId="0" fontId="11" fillId="0" borderId="1" xfId="0" applyFont="1" applyFill="1" applyBorder="1" applyAlignment="1">
      <alignment horizontal="left" vertical="center" wrapText="1"/>
    </xf>
    <xf numFmtId="0" fontId="14" fillId="0" borderId="24" xfId="0" applyFont="1" applyBorder="1" applyAlignment="1">
      <alignment horizontal="center" vertical="center" wrapText="1"/>
    </xf>
    <xf numFmtId="0" fontId="14" fillId="0" borderId="23" xfId="0" applyFont="1" applyBorder="1" applyAlignment="1">
      <alignment horizontal="center" vertical="center" wrapText="1"/>
    </xf>
    <xf numFmtId="0" fontId="14" fillId="0" borderId="25" xfId="0" applyFont="1" applyBorder="1" applyAlignment="1">
      <alignment horizontal="center" vertical="center" wrapText="1"/>
    </xf>
    <xf numFmtId="0" fontId="21" fillId="0" borderId="26" xfId="0" applyFont="1" applyBorder="1" applyAlignment="1">
      <alignment horizontal="center" vertical="center"/>
    </xf>
    <xf numFmtId="0" fontId="21" fillId="0" borderId="3" xfId="0" applyFont="1" applyBorder="1" applyAlignment="1">
      <alignment horizontal="center" vertical="center"/>
    </xf>
    <xf numFmtId="0" fontId="21" fillId="0" borderId="21" xfId="0" applyFont="1" applyBorder="1" applyAlignment="1">
      <alignment horizontal="center" vertical="center"/>
    </xf>
    <xf numFmtId="0" fontId="21" fillId="0" borderId="28" xfId="0" applyFont="1" applyBorder="1" applyAlignment="1">
      <alignment horizontal="center" vertical="center"/>
    </xf>
    <xf numFmtId="0" fontId="21" fillId="0" borderId="2" xfId="0" applyFont="1" applyBorder="1" applyAlignment="1">
      <alignment horizontal="center" vertical="center"/>
    </xf>
    <xf numFmtId="0" fontId="21" fillId="0" borderId="29" xfId="0" applyFont="1" applyBorder="1" applyAlignment="1">
      <alignment horizontal="center" vertical="center"/>
    </xf>
    <xf numFmtId="0" fontId="14" fillId="2" borderId="22" xfId="0" applyFont="1" applyFill="1" applyBorder="1" applyAlignment="1">
      <alignment horizontal="center" vertical="center"/>
    </xf>
    <xf numFmtId="0" fontId="14" fillId="2" borderId="10" xfId="0" applyFont="1" applyFill="1" applyBorder="1" applyAlignment="1">
      <alignment horizontal="center" vertical="center"/>
    </xf>
    <xf numFmtId="0" fontId="14" fillId="0" borderId="1" xfId="0" applyFont="1" applyFill="1" applyBorder="1" applyAlignment="1">
      <alignment horizontal="center" vertical="center"/>
    </xf>
    <xf numFmtId="49" fontId="14" fillId="0" borderId="1" xfId="0" applyNumberFormat="1" applyFont="1" applyFill="1" applyBorder="1" applyAlignment="1">
      <alignment horizontal="center" vertical="center"/>
    </xf>
    <xf numFmtId="0" fontId="14" fillId="0" borderId="26"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21" xfId="0" applyFont="1" applyBorder="1" applyAlignment="1">
      <alignment horizontal="center" vertical="center" wrapText="1"/>
    </xf>
    <xf numFmtId="0" fontId="14" fillId="0" borderId="28" xfId="0" applyFont="1" applyBorder="1" applyAlignment="1">
      <alignment horizontal="center" vertical="center" wrapText="1"/>
    </xf>
    <xf numFmtId="0" fontId="14" fillId="0" borderId="2" xfId="0" applyFont="1" applyBorder="1" applyAlignment="1">
      <alignment horizontal="center" vertical="center" wrapText="1"/>
    </xf>
    <xf numFmtId="0" fontId="14" fillId="0" borderId="29" xfId="0" applyFont="1" applyBorder="1" applyAlignment="1">
      <alignment horizontal="center" vertical="center" wrapText="1"/>
    </xf>
    <xf numFmtId="14" fontId="14" fillId="0" borderId="1" xfId="0" applyNumberFormat="1" applyFont="1" applyFill="1" applyBorder="1" applyAlignment="1">
      <alignment horizontal="center" vertical="center"/>
    </xf>
    <xf numFmtId="0" fontId="37" fillId="3" borderId="1" xfId="0" applyFont="1" applyFill="1" applyBorder="1" applyAlignment="1">
      <alignment horizontal="center" vertical="center" wrapText="1"/>
    </xf>
    <xf numFmtId="0" fontId="38" fillId="3" borderId="1" xfId="0" applyFont="1" applyFill="1" applyBorder="1" applyAlignment="1">
      <alignment horizontal="center" wrapText="1"/>
    </xf>
    <xf numFmtId="0" fontId="38" fillId="3" borderId="1" xfId="0" applyFont="1" applyFill="1" applyBorder="1" applyAlignment="1">
      <alignment horizontal="center" vertical="center" wrapText="1"/>
    </xf>
    <xf numFmtId="0" fontId="7" fillId="2" borderId="2" xfId="0" applyFont="1" applyFill="1" applyBorder="1" applyAlignment="1">
      <alignment horizontal="center" vertical="center" wrapText="1"/>
    </xf>
  </cellXfs>
  <cellStyles count="18">
    <cellStyle name="Millares" xfId="15" builtinId="3"/>
    <cellStyle name="Millares [0] 2" xfId="1" xr:uid="{00000000-0005-0000-0000-000001000000}"/>
    <cellStyle name="Millares 2" xfId="2" xr:uid="{00000000-0005-0000-0000-000002000000}"/>
    <cellStyle name="Millares 3" xfId="3" xr:uid="{00000000-0005-0000-0000-000003000000}"/>
    <cellStyle name="Millares 6" xfId="4" xr:uid="{00000000-0005-0000-0000-000004000000}"/>
    <cellStyle name="Moneda 2" xfId="5" xr:uid="{00000000-0005-0000-0000-000006000000}"/>
    <cellStyle name="Moneda 2 2" xfId="16" xr:uid="{00000000-0005-0000-0000-000007000000}"/>
    <cellStyle name="Moneda 3" xfId="6" xr:uid="{00000000-0005-0000-0000-000008000000}"/>
    <cellStyle name="Normal" xfId="0" builtinId="0"/>
    <cellStyle name="Normal 2" xfId="7" xr:uid="{00000000-0005-0000-0000-00000A000000}"/>
    <cellStyle name="Normal 2 2" xfId="8" xr:uid="{00000000-0005-0000-0000-00000B000000}"/>
    <cellStyle name="Normal 2 3" xfId="9" xr:uid="{00000000-0005-0000-0000-00000C000000}"/>
    <cellStyle name="Normal 2_EV TECN JUGUETES" xfId="10" xr:uid="{00000000-0005-0000-0000-00000D000000}"/>
    <cellStyle name="Normal 3" xfId="11" xr:uid="{00000000-0005-0000-0000-00000E000000}"/>
    <cellStyle name="Normal 4" xfId="12" xr:uid="{00000000-0005-0000-0000-00000F000000}"/>
    <cellStyle name="Normal 5" xfId="13" xr:uid="{00000000-0005-0000-0000-000010000000}"/>
    <cellStyle name="Normal 6" xfId="14" xr:uid="{00000000-0005-0000-0000-000011000000}"/>
    <cellStyle name="Porcentaje" xfId="17"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266028</xdr:colOff>
      <xdr:row>0</xdr:row>
      <xdr:rowOff>223741</xdr:rowOff>
    </xdr:from>
    <xdr:to>
      <xdr:col>0</xdr:col>
      <xdr:colOff>1162343</xdr:colOff>
      <xdr:row>3</xdr:row>
      <xdr:rowOff>236806</xdr:rowOff>
    </xdr:to>
    <xdr:pic>
      <xdr:nvPicPr>
        <xdr:cNvPr id="2" name="Imagen 1">
          <a:extLst>
            <a:ext uri="{FF2B5EF4-FFF2-40B4-BE49-F238E27FC236}">
              <a16:creationId xmlns:a16="http://schemas.microsoft.com/office/drawing/2014/main" id="{7D4BA825-5A38-42C2-9A97-7E385833377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66028" y="223741"/>
          <a:ext cx="896315" cy="10131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61"/>
  <sheetViews>
    <sheetView showGridLines="0" tabSelected="1" view="pageBreakPreview" zoomScale="90" zoomScaleNormal="90" zoomScaleSheetLayoutView="90" zoomScalePageLayoutView="70" workbookViewId="0">
      <selection activeCell="J39" sqref="J39:L39"/>
    </sheetView>
  </sheetViews>
  <sheetFormatPr baseColWidth="10" defaultColWidth="11.42578125" defaultRowHeight="15" x14ac:dyDescent="0.25"/>
  <cols>
    <col min="1" max="1" width="20" style="27" customWidth="1"/>
    <col min="2" max="2" width="10.7109375" style="27" customWidth="1"/>
    <col min="3" max="3" width="8.28515625" style="17" customWidth="1"/>
    <col min="4" max="4" width="8.5703125" style="17" customWidth="1"/>
    <col min="5" max="5" width="16" style="17" customWidth="1"/>
    <col min="6" max="6" width="13.7109375" style="27" customWidth="1"/>
    <col min="7" max="7" width="12.7109375" style="27" customWidth="1"/>
    <col min="8" max="8" width="12" style="27" customWidth="1"/>
    <col min="9" max="9" width="17.42578125" style="27" customWidth="1"/>
    <col min="10" max="10" width="6.140625" style="27" customWidth="1"/>
    <col min="11" max="11" width="26.5703125" style="27" customWidth="1"/>
    <col min="12" max="12" width="29.85546875" style="18" customWidth="1"/>
    <col min="13" max="13" width="19" style="42" customWidth="1"/>
    <col min="14" max="14" width="15.28515625" style="27" customWidth="1"/>
    <col min="15" max="16384" width="11.42578125" style="27"/>
  </cols>
  <sheetData>
    <row r="1" spans="1:65" s="35" customFormat="1" ht="27" customHeight="1" x14ac:dyDescent="0.25">
      <c r="A1" s="199"/>
      <c r="B1" s="199" t="s">
        <v>21</v>
      </c>
      <c r="C1" s="202" t="s">
        <v>39</v>
      </c>
      <c r="D1" s="203"/>
      <c r="E1" s="203"/>
      <c r="F1" s="203"/>
      <c r="G1" s="203"/>
      <c r="H1" s="204"/>
      <c r="I1" s="208" t="s">
        <v>29</v>
      </c>
      <c r="J1" s="209"/>
      <c r="K1" s="210" t="s">
        <v>30</v>
      </c>
      <c r="L1" s="210"/>
      <c r="M1" s="39"/>
    </row>
    <row r="2" spans="1:65" s="35" customFormat="1" ht="27" customHeight="1" x14ac:dyDescent="0.25">
      <c r="A2" s="200"/>
      <c r="B2" s="201"/>
      <c r="C2" s="205"/>
      <c r="D2" s="206"/>
      <c r="E2" s="206"/>
      <c r="F2" s="206"/>
      <c r="G2" s="206"/>
      <c r="H2" s="207"/>
      <c r="I2" s="208" t="s">
        <v>31</v>
      </c>
      <c r="J2" s="209"/>
      <c r="K2" s="211" t="s">
        <v>32</v>
      </c>
      <c r="L2" s="211"/>
      <c r="M2" s="39"/>
    </row>
    <row r="3" spans="1:65" s="35" customFormat="1" ht="24.75" customHeight="1" x14ac:dyDescent="0.25">
      <c r="A3" s="200"/>
      <c r="B3" s="199" t="s">
        <v>22</v>
      </c>
      <c r="C3" s="212" t="s">
        <v>6</v>
      </c>
      <c r="D3" s="213"/>
      <c r="E3" s="213"/>
      <c r="F3" s="213"/>
      <c r="G3" s="213"/>
      <c r="H3" s="214"/>
      <c r="I3" s="208" t="s">
        <v>33</v>
      </c>
      <c r="J3" s="209"/>
      <c r="K3" s="210"/>
      <c r="L3" s="210"/>
      <c r="M3" s="39"/>
    </row>
    <row r="4" spans="1:65" s="35" customFormat="1" ht="36" customHeight="1" x14ac:dyDescent="0.25">
      <c r="A4" s="201"/>
      <c r="B4" s="201"/>
      <c r="C4" s="215"/>
      <c r="D4" s="216"/>
      <c r="E4" s="216"/>
      <c r="F4" s="216"/>
      <c r="G4" s="216"/>
      <c r="H4" s="217"/>
      <c r="I4" s="208" t="s">
        <v>34</v>
      </c>
      <c r="J4" s="209"/>
      <c r="K4" s="218">
        <v>43179</v>
      </c>
      <c r="L4" s="218"/>
      <c r="M4" s="39"/>
    </row>
    <row r="5" spans="1:65" s="13" customFormat="1" ht="36" customHeight="1" x14ac:dyDescent="0.25">
      <c r="A5" s="183" t="s">
        <v>69</v>
      </c>
      <c r="B5" s="183"/>
      <c r="C5" s="183"/>
      <c r="D5" s="183"/>
      <c r="E5" s="183"/>
      <c r="F5" s="183"/>
      <c r="G5" s="183"/>
      <c r="H5" s="183"/>
      <c r="I5" s="183"/>
      <c r="J5" s="183"/>
      <c r="K5" s="183"/>
      <c r="L5" s="183"/>
      <c r="M5" s="40"/>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6"/>
      <c r="BD5" s="6"/>
      <c r="BE5" s="6"/>
      <c r="BF5" s="6"/>
      <c r="BG5" s="6"/>
      <c r="BH5" s="6"/>
      <c r="BI5" s="6"/>
      <c r="BJ5" s="6"/>
      <c r="BK5" s="6"/>
      <c r="BL5" s="6"/>
      <c r="BM5" s="6"/>
    </row>
    <row r="6" spans="1:65" s="13" customFormat="1" ht="42" customHeight="1" x14ac:dyDescent="0.25">
      <c r="A6" s="183" t="s">
        <v>70</v>
      </c>
      <c r="B6" s="183"/>
      <c r="C6" s="183"/>
      <c r="D6" s="183"/>
      <c r="E6" s="183"/>
      <c r="F6" s="183"/>
      <c r="G6" s="183"/>
      <c r="H6" s="183"/>
      <c r="I6" s="183"/>
      <c r="J6" s="183"/>
      <c r="K6" s="183"/>
      <c r="L6" s="183"/>
      <c r="M6" s="40"/>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6"/>
      <c r="BL6" s="6"/>
      <c r="BM6" s="6"/>
    </row>
    <row r="7" spans="1:65" ht="45.75" customHeight="1" x14ac:dyDescent="0.25">
      <c r="A7" s="198" t="s">
        <v>87</v>
      </c>
      <c r="B7" s="198"/>
      <c r="C7" s="198"/>
      <c r="D7" s="198"/>
      <c r="E7" s="198"/>
      <c r="F7" s="198"/>
      <c r="G7" s="198"/>
      <c r="H7" s="198"/>
      <c r="I7" s="198"/>
      <c r="J7" s="198"/>
      <c r="K7" s="198"/>
      <c r="L7" s="198"/>
      <c r="M7" s="41">
        <f>15935000/877703</f>
        <v>18.155344119821851</v>
      </c>
    </row>
    <row r="8" spans="1:65" ht="34.5" customHeight="1" x14ac:dyDescent="0.25">
      <c r="A8" s="195" t="s">
        <v>57</v>
      </c>
      <c r="B8" s="185" t="s">
        <v>4</v>
      </c>
      <c r="C8" s="185"/>
      <c r="D8" s="37"/>
      <c r="E8" s="187"/>
      <c r="F8" s="187"/>
      <c r="G8" s="188" t="s">
        <v>44</v>
      </c>
      <c r="H8" s="188"/>
      <c r="I8" s="37"/>
      <c r="J8" s="37"/>
      <c r="K8" s="189"/>
      <c r="L8" s="190"/>
    </row>
    <row r="9" spans="1:65" ht="37.5" customHeight="1" x14ac:dyDescent="0.25">
      <c r="A9" s="196"/>
      <c r="B9" s="186"/>
      <c r="C9" s="186"/>
      <c r="D9" s="12"/>
      <c r="E9" s="193"/>
      <c r="F9" s="193"/>
      <c r="G9" s="194" t="s">
        <v>45</v>
      </c>
      <c r="H9" s="194"/>
      <c r="I9" s="12"/>
      <c r="J9" s="12"/>
      <c r="K9" s="191"/>
      <c r="L9" s="192"/>
    </row>
    <row r="10" spans="1:65" ht="33.75" customHeight="1" thickBot="1" x14ac:dyDescent="0.3">
      <c r="A10" s="197"/>
      <c r="B10" s="186"/>
      <c r="C10" s="186"/>
      <c r="D10" s="16"/>
      <c r="E10" s="193"/>
      <c r="F10" s="193"/>
      <c r="G10" s="194" t="s">
        <v>46</v>
      </c>
      <c r="H10" s="194"/>
      <c r="I10" s="6"/>
      <c r="J10" s="6"/>
      <c r="K10" s="191"/>
      <c r="L10" s="192"/>
    </row>
    <row r="11" spans="1:65" ht="43.5" customHeight="1" thickBot="1" x14ac:dyDescent="0.3">
      <c r="A11" s="165" t="s">
        <v>26</v>
      </c>
      <c r="B11" s="166" t="s">
        <v>2</v>
      </c>
      <c r="C11" s="167"/>
      <c r="D11" s="167"/>
      <c r="E11" s="167"/>
      <c r="F11" s="167"/>
      <c r="G11" s="167"/>
      <c r="H11" s="167"/>
      <c r="I11" s="167"/>
      <c r="J11" s="168"/>
      <c r="K11" s="172" t="s">
        <v>35</v>
      </c>
      <c r="L11" s="173"/>
    </row>
    <row r="12" spans="1:65" ht="88.5" customHeight="1" thickBot="1" x14ac:dyDescent="0.3">
      <c r="A12" s="165"/>
      <c r="B12" s="169"/>
      <c r="C12" s="170"/>
      <c r="D12" s="170"/>
      <c r="E12" s="170"/>
      <c r="F12" s="170"/>
      <c r="G12" s="170"/>
      <c r="H12" s="170"/>
      <c r="I12" s="170"/>
      <c r="J12" s="171"/>
      <c r="K12" s="174" t="s">
        <v>81</v>
      </c>
      <c r="L12" s="175"/>
    </row>
    <row r="13" spans="1:65" s="5" customFormat="1" ht="51.75" customHeight="1" thickBot="1" x14ac:dyDescent="0.3">
      <c r="A13" s="176" t="s">
        <v>41</v>
      </c>
      <c r="B13" s="114" t="s">
        <v>42</v>
      </c>
      <c r="C13" s="179"/>
      <c r="D13" s="179"/>
      <c r="E13" s="179"/>
      <c r="F13" s="179"/>
      <c r="G13" s="179"/>
      <c r="H13" s="179"/>
      <c r="I13" s="179"/>
      <c r="J13" s="115"/>
      <c r="K13" s="1" t="s">
        <v>24</v>
      </c>
      <c r="L13" s="1" t="s">
        <v>27</v>
      </c>
      <c r="M13" s="43"/>
    </row>
    <row r="14" spans="1:65" ht="26.25" customHeight="1" thickBot="1" x14ac:dyDescent="0.3">
      <c r="A14" s="177"/>
      <c r="B14" s="180" t="s">
        <v>11</v>
      </c>
      <c r="C14" s="181"/>
      <c r="D14" s="181"/>
      <c r="E14" s="181"/>
      <c r="F14" s="181"/>
      <c r="G14" s="181"/>
      <c r="H14" s="181"/>
      <c r="I14" s="181"/>
      <c r="J14" s="182"/>
      <c r="K14" s="23" t="s">
        <v>62</v>
      </c>
      <c r="L14" s="23"/>
      <c r="M14" s="43"/>
    </row>
    <row r="15" spans="1:65" ht="24.75" customHeight="1" thickBot="1" x14ac:dyDescent="0.3">
      <c r="A15" s="177"/>
      <c r="B15" s="116" t="s">
        <v>49</v>
      </c>
      <c r="C15" s="117"/>
      <c r="D15" s="117"/>
      <c r="E15" s="117"/>
      <c r="F15" s="117"/>
      <c r="G15" s="117"/>
      <c r="H15" s="117"/>
      <c r="I15" s="117"/>
      <c r="J15" s="118"/>
      <c r="K15" s="23" t="s">
        <v>62</v>
      </c>
      <c r="L15" s="23"/>
      <c r="M15" s="43"/>
    </row>
    <row r="16" spans="1:65" ht="30" customHeight="1" thickBot="1" x14ac:dyDescent="0.3">
      <c r="A16" s="177"/>
      <c r="B16" s="116" t="s">
        <v>12</v>
      </c>
      <c r="C16" s="117"/>
      <c r="D16" s="117"/>
      <c r="E16" s="117"/>
      <c r="F16" s="117"/>
      <c r="G16" s="117"/>
      <c r="H16" s="117"/>
      <c r="I16" s="117"/>
      <c r="J16" s="118"/>
      <c r="K16" s="23" t="s">
        <v>62</v>
      </c>
      <c r="L16" s="36"/>
      <c r="M16" s="43"/>
    </row>
    <row r="17" spans="1:13" ht="23.25" customHeight="1" thickBot="1" x14ac:dyDescent="0.3">
      <c r="A17" s="177"/>
      <c r="B17" s="116" t="s">
        <v>13</v>
      </c>
      <c r="C17" s="117"/>
      <c r="D17" s="117"/>
      <c r="E17" s="117"/>
      <c r="F17" s="117"/>
      <c r="G17" s="117"/>
      <c r="H17" s="117"/>
      <c r="I17" s="117"/>
      <c r="J17" s="118"/>
      <c r="K17" s="23" t="s">
        <v>62</v>
      </c>
      <c r="L17" s="25"/>
      <c r="M17" s="43"/>
    </row>
    <row r="18" spans="1:13" ht="23.25" customHeight="1" thickBot="1" x14ac:dyDescent="0.3">
      <c r="A18" s="177"/>
      <c r="B18" s="116" t="s">
        <v>14</v>
      </c>
      <c r="C18" s="117"/>
      <c r="D18" s="117"/>
      <c r="E18" s="117"/>
      <c r="F18" s="117"/>
      <c r="G18" s="117"/>
      <c r="H18" s="117"/>
      <c r="I18" s="117"/>
      <c r="J18" s="118"/>
      <c r="K18" s="23" t="s">
        <v>62</v>
      </c>
      <c r="L18" s="22"/>
      <c r="M18" s="43"/>
    </row>
    <row r="19" spans="1:13" ht="62.25" customHeight="1" thickBot="1" x14ac:dyDescent="0.3">
      <c r="A19" s="177"/>
      <c r="B19" s="116" t="s">
        <v>15</v>
      </c>
      <c r="C19" s="117"/>
      <c r="D19" s="117"/>
      <c r="E19" s="117"/>
      <c r="F19" s="117"/>
      <c r="G19" s="117"/>
      <c r="H19" s="117"/>
      <c r="I19" s="117"/>
      <c r="J19" s="118"/>
      <c r="K19" s="99" t="s">
        <v>83</v>
      </c>
      <c r="L19" s="100"/>
      <c r="M19" s="43"/>
    </row>
    <row r="20" spans="1:13" ht="31.5" customHeight="1" thickBot="1" x14ac:dyDescent="0.3">
      <c r="A20" s="177"/>
      <c r="B20" s="109" t="s">
        <v>50</v>
      </c>
      <c r="C20" s="110"/>
      <c r="D20" s="110"/>
      <c r="E20" s="110"/>
      <c r="F20" s="110"/>
      <c r="G20" s="110"/>
      <c r="H20" s="110"/>
      <c r="I20" s="110"/>
      <c r="J20" s="111"/>
      <c r="K20" s="23" t="s">
        <v>62</v>
      </c>
      <c r="L20" s="26"/>
      <c r="M20" s="43"/>
    </row>
    <row r="21" spans="1:13" ht="28.5" customHeight="1" thickBot="1" x14ac:dyDescent="0.3">
      <c r="A21" s="177"/>
      <c r="B21" s="109" t="s">
        <v>51</v>
      </c>
      <c r="C21" s="110"/>
      <c r="D21" s="110"/>
      <c r="E21" s="110"/>
      <c r="F21" s="110"/>
      <c r="G21" s="110"/>
      <c r="H21" s="110"/>
      <c r="I21" s="110"/>
      <c r="J21" s="111"/>
      <c r="K21" s="23" t="s">
        <v>62</v>
      </c>
      <c r="L21" s="26"/>
      <c r="M21" s="43"/>
    </row>
    <row r="22" spans="1:13" ht="33" customHeight="1" thickBot="1" x14ac:dyDescent="0.3">
      <c r="A22" s="177"/>
      <c r="B22" s="109" t="s">
        <v>52</v>
      </c>
      <c r="C22" s="110"/>
      <c r="D22" s="110"/>
      <c r="E22" s="110"/>
      <c r="F22" s="110"/>
      <c r="G22" s="110"/>
      <c r="H22" s="110"/>
      <c r="I22" s="110"/>
      <c r="J22" s="111"/>
      <c r="K22" s="23" t="s">
        <v>62</v>
      </c>
      <c r="L22" s="26"/>
      <c r="M22" s="43"/>
    </row>
    <row r="23" spans="1:13" ht="24" customHeight="1" thickBot="1" x14ac:dyDescent="0.3">
      <c r="A23" s="177"/>
      <c r="B23" s="109" t="s">
        <v>53</v>
      </c>
      <c r="C23" s="110"/>
      <c r="D23" s="110"/>
      <c r="E23" s="110"/>
      <c r="F23" s="110"/>
      <c r="G23" s="110"/>
      <c r="H23" s="110"/>
      <c r="I23" s="110"/>
      <c r="J23" s="111"/>
      <c r="K23" s="23" t="s">
        <v>62</v>
      </c>
      <c r="L23" s="26"/>
      <c r="M23" s="43"/>
    </row>
    <row r="24" spans="1:13" ht="24" customHeight="1" thickBot="1" x14ac:dyDescent="0.3">
      <c r="A24" s="177"/>
      <c r="B24" s="109" t="s">
        <v>54</v>
      </c>
      <c r="C24" s="110"/>
      <c r="D24" s="110"/>
      <c r="E24" s="110"/>
      <c r="F24" s="110"/>
      <c r="G24" s="110"/>
      <c r="H24" s="110"/>
      <c r="I24" s="110"/>
      <c r="J24" s="111"/>
      <c r="K24" s="23" t="s">
        <v>62</v>
      </c>
      <c r="L24" s="26"/>
      <c r="M24" s="43"/>
    </row>
    <row r="25" spans="1:13" ht="22.5" customHeight="1" thickBot="1" x14ac:dyDescent="0.3">
      <c r="A25" s="177"/>
      <c r="B25" s="101" t="s">
        <v>82</v>
      </c>
      <c r="C25" s="102"/>
      <c r="D25" s="102"/>
      <c r="E25" s="102"/>
      <c r="F25" s="102"/>
      <c r="G25" s="102"/>
      <c r="H25" s="102"/>
      <c r="I25" s="102"/>
      <c r="J25" s="103"/>
      <c r="K25" s="23" t="s">
        <v>62</v>
      </c>
      <c r="L25" s="38"/>
      <c r="M25" s="43"/>
    </row>
    <row r="26" spans="1:13" ht="21" customHeight="1" thickBot="1" x14ac:dyDescent="0.3">
      <c r="A26" s="177"/>
      <c r="B26" s="109" t="s">
        <v>55</v>
      </c>
      <c r="C26" s="110"/>
      <c r="D26" s="110"/>
      <c r="E26" s="110"/>
      <c r="F26" s="110"/>
      <c r="G26" s="110"/>
      <c r="H26" s="110"/>
      <c r="I26" s="110"/>
      <c r="J26" s="111"/>
      <c r="K26" s="23" t="s">
        <v>62</v>
      </c>
      <c r="L26" s="24"/>
      <c r="M26" s="43"/>
    </row>
    <row r="27" spans="1:13" ht="29.25" customHeight="1" thickBot="1" x14ac:dyDescent="0.3">
      <c r="A27" s="178"/>
      <c r="B27" s="112" t="s">
        <v>56</v>
      </c>
      <c r="C27" s="113"/>
      <c r="D27" s="113"/>
      <c r="E27" s="113"/>
      <c r="F27" s="113"/>
      <c r="G27" s="113"/>
      <c r="H27" s="113"/>
      <c r="I27" s="113"/>
      <c r="J27" s="44"/>
      <c r="K27" s="114" t="s">
        <v>25</v>
      </c>
      <c r="L27" s="115"/>
      <c r="M27" s="43"/>
    </row>
    <row r="28" spans="1:13" s="5" customFormat="1" ht="29.25" customHeight="1" thickBot="1" x14ac:dyDescent="0.3">
      <c r="A28" s="138" t="s">
        <v>40</v>
      </c>
      <c r="B28" s="159" t="s">
        <v>43</v>
      </c>
      <c r="C28" s="160"/>
      <c r="D28" s="160"/>
      <c r="E28" s="160"/>
      <c r="F28" s="160"/>
      <c r="G28" s="160"/>
      <c r="H28" s="160"/>
      <c r="I28" s="160"/>
      <c r="J28" s="161"/>
      <c r="K28" s="14" t="s">
        <v>25</v>
      </c>
      <c r="L28" s="14" t="s">
        <v>28</v>
      </c>
      <c r="M28" s="43"/>
    </row>
    <row r="29" spans="1:13" s="5" customFormat="1" ht="29.25" customHeight="1" thickBot="1" x14ac:dyDescent="0.3">
      <c r="A29" s="139"/>
      <c r="B29" s="104" t="s">
        <v>23</v>
      </c>
      <c r="C29" s="105"/>
      <c r="D29" s="105"/>
      <c r="E29" s="105"/>
      <c r="F29" s="105"/>
      <c r="G29" s="105"/>
      <c r="H29" s="105"/>
      <c r="I29" s="105"/>
      <c r="J29" s="106"/>
      <c r="K29" s="14"/>
      <c r="L29" s="14"/>
      <c r="M29" s="43"/>
    </row>
    <row r="30" spans="1:13" s="5" customFormat="1" ht="76.5" customHeight="1" thickBot="1" x14ac:dyDescent="0.3">
      <c r="A30" s="139"/>
      <c r="B30" s="101" t="s">
        <v>85</v>
      </c>
      <c r="C30" s="102"/>
      <c r="D30" s="102"/>
      <c r="E30" s="102"/>
      <c r="F30" s="102"/>
      <c r="G30" s="102"/>
      <c r="H30" s="102"/>
      <c r="I30" s="102"/>
      <c r="J30" s="103"/>
      <c r="K30" s="50" t="s">
        <v>62</v>
      </c>
      <c r="L30" s="14"/>
      <c r="M30" s="43"/>
    </row>
    <row r="31" spans="1:13" s="5" customFormat="1" ht="29.25" customHeight="1" thickBot="1" x14ac:dyDescent="0.3">
      <c r="A31" s="139"/>
      <c r="B31" s="104" t="s">
        <v>84</v>
      </c>
      <c r="C31" s="105"/>
      <c r="D31" s="105"/>
      <c r="E31" s="105"/>
      <c r="F31" s="105"/>
      <c r="G31" s="105"/>
      <c r="H31" s="105"/>
      <c r="I31" s="105"/>
      <c r="J31" s="106"/>
      <c r="K31" s="14"/>
      <c r="L31" s="14"/>
      <c r="M31" s="43"/>
    </row>
    <row r="32" spans="1:13" s="5" customFormat="1" ht="48.75" customHeight="1" thickBot="1" x14ac:dyDescent="0.3">
      <c r="A32" s="139"/>
      <c r="B32" s="101" t="s">
        <v>86</v>
      </c>
      <c r="C32" s="102"/>
      <c r="D32" s="102"/>
      <c r="E32" s="102"/>
      <c r="F32" s="102"/>
      <c r="G32" s="102"/>
      <c r="H32" s="102"/>
      <c r="I32" s="102"/>
      <c r="J32" s="103"/>
      <c r="K32" s="50" t="s">
        <v>62</v>
      </c>
      <c r="L32" s="14"/>
      <c r="M32" s="43"/>
    </row>
    <row r="33" spans="1:14" ht="26.25" customHeight="1" thickBot="1" x14ac:dyDescent="0.3">
      <c r="A33" s="158"/>
      <c r="B33" s="162" t="s">
        <v>47</v>
      </c>
      <c r="C33" s="163"/>
      <c r="D33" s="163"/>
      <c r="E33" s="163"/>
      <c r="F33" s="163"/>
      <c r="G33" s="163"/>
      <c r="H33" s="163"/>
      <c r="I33" s="163"/>
      <c r="J33" s="164"/>
      <c r="K33" s="107" t="s">
        <v>25</v>
      </c>
      <c r="L33" s="108"/>
      <c r="M33" s="43"/>
    </row>
    <row r="34" spans="1:14" ht="24.75" customHeight="1" thickBot="1" x14ac:dyDescent="0.3">
      <c r="A34" s="138" t="s">
        <v>58</v>
      </c>
      <c r="B34" s="141" t="s">
        <v>48</v>
      </c>
      <c r="C34" s="141"/>
      <c r="D34" s="141"/>
      <c r="E34" s="141"/>
      <c r="F34" s="141"/>
      <c r="G34" s="141"/>
      <c r="H34" s="141"/>
      <c r="I34" s="141"/>
      <c r="J34" s="141"/>
      <c r="K34" s="141"/>
      <c r="L34" s="142"/>
      <c r="M34" s="43"/>
    </row>
    <row r="35" spans="1:14" ht="23.25" customHeight="1" thickBot="1" x14ac:dyDescent="0.3">
      <c r="A35" s="139"/>
      <c r="B35" s="143" t="s">
        <v>16</v>
      </c>
      <c r="C35" s="145" t="s">
        <v>36</v>
      </c>
      <c r="D35" s="146"/>
      <c r="E35" s="147"/>
      <c r="F35" s="143" t="s">
        <v>37</v>
      </c>
      <c r="G35" s="143" t="s">
        <v>17</v>
      </c>
      <c r="H35" s="93" t="s">
        <v>18</v>
      </c>
      <c r="I35" s="94"/>
      <c r="J35" s="94"/>
      <c r="K35" s="95"/>
      <c r="L35" s="143" t="s">
        <v>64</v>
      </c>
      <c r="M35" s="43"/>
    </row>
    <row r="36" spans="1:14" ht="50.25" customHeight="1" thickBot="1" x14ac:dyDescent="0.3">
      <c r="A36" s="139"/>
      <c r="B36" s="144"/>
      <c r="C36" s="148"/>
      <c r="D36" s="149"/>
      <c r="E36" s="150"/>
      <c r="F36" s="144"/>
      <c r="G36" s="144"/>
      <c r="H36" s="93" t="s">
        <v>80</v>
      </c>
      <c r="I36" s="94"/>
      <c r="J36" s="94"/>
      <c r="K36" s="95"/>
      <c r="L36" s="144"/>
      <c r="M36" s="43"/>
    </row>
    <row r="37" spans="1:14" ht="62.25" customHeight="1" x14ac:dyDescent="0.25">
      <c r="A37" s="140"/>
      <c r="B37" s="45">
        <v>1</v>
      </c>
      <c r="C37" s="151" t="s">
        <v>79</v>
      </c>
      <c r="D37" s="152"/>
      <c r="E37" s="153"/>
      <c r="F37" s="47" t="s">
        <v>59</v>
      </c>
      <c r="G37" s="48">
        <v>1</v>
      </c>
      <c r="H37" s="96">
        <v>7012000</v>
      </c>
      <c r="I37" s="97"/>
      <c r="J37" s="97"/>
      <c r="K37" s="98"/>
      <c r="L37" s="65">
        <v>15935000</v>
      </c>
      <c r="M37" s="43" t="str">
        <f>IF(J37&gt;L37,"RECHAZO","ACEPTADO")</f>
        <v>ACEPTADO</v>
      </c>
      <c r="N37" s="18"/>
    </row>
    <row r="38" spans="1:14" ht="23.25" customHeight="1" thickBot="1" x14ac:dyDescent="0.3">
      <c r="A38" s="139"/>
      <c r="B38" s="132" t="s">
        <v>38</v>
      </c>
      <c r="C38" s="132"/>
      <c r="D38" s="132"/>
      <c r="E38" s="132"/>
      <c r="F38" s="132"/>
      <c r="G38" s="133"/>
      <c r="H38" s="134"/>
      <c r="I38" s="135"/>
      <c r="J38" s="136">
        <f>+H37</f>
        <v>7012000</v>
      </c>
      <c r="K38" s="137"/>
      <c r="L38" s="49">
        <f>SUM(L37:L37)</f>
        <v>15935000</v>
      </c>
      <c r="M38" s="43" t="str">
        <f t="shared" ref="M38" si="0">IF(J38&gt;L38,"RECHAZO","ACEPTADO")</f>
        <v>ACEPTADO</v>
      </c>
      <c r="N38" s="18"/>
    </row>
    <row r="39" spans="1:14" ht="22.5" customHeight="1" x14ac:dyDescent="0.25">
      <c r="A39" s="139"/>
      <c r="B39" s="154" t="s">
        <v>60</v>
      </c>
      <c r="C39" s="154"/>
      <c r="D39" s="154"/>
      <c r="E39" s="154"/>
      <c r="F39" s="154"/>
      <c r="G39" s="154"/>
      <c r="H39" s="154"/>
      <c r="I39" s="155"/>
      <c r="J39" s="156" t="s">
        <v>109</v>
      </c>
      <c r="K39" s="154"/>
      <c r="L39" s="155"/>
      <c r="M39" s="46"/>
    </row>
    <row r="40" spans="1:14" ht="36.75" customHeight="1" x14ac:dyDescent="0.25">
      <c r="A40" s="140"/>
      <c r="B40" s="129" t="s">
        <v>61</v>
      </c>
      <c r="C40" s="129"/>
      <c r="D40" s="129"/>
      <c r="E40" s="129"/>
      <c r="F40" s="129"/>
      <c r="G40" s="129"/>
      <c r="H40" s="129"/>
      <c r="I40" s="129"/>
      <c r="J40" s="129"/>
      <c r="K40" s="129"/>
      <c r="L40" s="129"/>
      <c r="M40" s="43"/>
    </row>
    <row r="41" spans="1:14" ht="77.25" customHeight="1" x14ac:dyDescent="0.25">
      <c r="A41" s="140"/>
      <c r="B41" s="157" t="s">
        <v>107</v>
      </c>
      <c r="C41" s="157"/>
      <c r="D41" s="157"/>
      <c r="E41" s="157"/>
      <c r="F41" s="157"/>
      <c r="G41" s="157"/>
      <c r="H41" s="157"/>
      <c r="I41" s="157"/>
      <c r="J41" s="157"/>
      <c r="K41" s="157"/>
      <c r="L41" s="157"/>
      <c r="M41" s="43"/>
    </row>
    <row r="42" spans="1:14" ht="231.75" customHeight="1" x14ac:dyDescent="0.25">
      <c r="A42" s="140"/>
      <c r="B42" s="129" t="s">
        <v>106</v>
      </c>
      <c r="C42" s="129"/>
      <c r="D42" s="129"/>
      <c r="E42" s="129"/>
      <c r="F42" s="129"/>
      <c r="G42" s="129"/>
      <c r="H42" s="129"/>
      <c r="I42" s="129"/>
      <c r="J42" s="129"/>
      <c r="K42" s="129"/>
      <c r="L42" s="129"/>
      <c r="M42" s="43"/>
    </row>
    <row r="43" spans="1:14" ht="110.25" customHeight="1" x14ac:dyDescent="0.25">
      <c r="A43" s="140"/>
      <c r="B43" s="129" t="s">
        <v>108</v>
      </c>
      <c r="C43" s="129"/>
      <c r="D43" s="129"/>
      <c r="E43" s="129"/>
      <c r="F43" s="129"/>
      <c r="G43" s="129"/>
      <c r="H43" s="129"/>
      <c r="I43" s="129"/>
      <c r="J43" s="129"/>
      <c r="K43" s="129"/>
      <c r="L43" s="129"/>
      <c r="M43" s="43"/>
    </row>
    <row r="44" spans="1:14" ht="24.75" customHeight="1" x14ac:dyDescent="0.25">
      <c r="A44" s="139"/>
      <c r="B44" s="15" t="s">
        <v>19</v>
      </c>
      <c r="C44" s="127" t="s">
        <v>20</v>
      </c>
      <c r="D44" s="127"/>
      <c r="E44" s="127"/>
      <c r="F44" s="127"/>
      <c r="G44" s="127"/>
      <c r="H44" s="127"/>
      <c r="I44" s="127" t="s">
        <v>63</v>
      </c>
      <c r="J44" s="127"/>
      <c r="K44" s="127"/>
      <c r="L44" s="128"/>
      <c r="M44" s="43"/>
    </row>
    <row r="45" spans="1:14" ht="72.75" customHeight="1" thickBot="1" x14ac:dyDescent="0.3">
      <c r="A45" s="139"/>
      <c r="B45" s="30">
        <v>1</v>
      </c>
      <c r="C45" s="120" t="str">
        <f>K12</f>
        <v>Nombre del Oferente: COLOMBIA CLOUD TI SAS. 
NIT:901.140.124-3
Nombre del Representante legal:
John Sebastian Mora Betancur
Identificación CC:1.073.244.892 de Mosquera Cundinamarca</v>
      </c>
      <c r="D45" s="121"/>
      <c r="E45" s="121"/>
      <c r="F45" s="121"/>
      <c r="G45" s="121"/>
      <c r="H45" s="122"/>
      <c r="I45" s="123">
        <f>J38</f>
        <v>7012000</v>
      </c>
      <c r="J45" s="123"/>
      <c r="K45" s="123"/>
      <c r="L45" s="124"/>
      <c r="M45" s="43"/>
    </row>
    <row r="46" spans="1:14" ht="76.5" customHeight="1" x14ac:dyDescent="0.25">
      <c r="A46" s="31"/>
      <c r="B46" s="32"/>
      <c r="C46" s="33"/>
      <c r="D46" s="33"/>
      <c r="E46" s="33"/>
      <c r="F46" s="32"/>
      <c r="G46" s="32"/>
      <c r="H46" s="32"/>
      <c r="I46" s="32"/>
      <c r="J46" s="32"/>
      <c r="K46" s="32"/>
      <c r="L46" s="34"/>
      <c r="M46" s="43"/>
    </row>
    <row r="47" spans="1:14" ht="17.25" customHeight="1" x14ac:dyDescent="0.25">
      <c r="A47" s="51"/>
      <c r="B47" s="52"/>
      <c r="C47" s="184" t="s">
        <v>68</v>
      </c>
      <c r="D47" s="184"/>
      <c r="E47" s="184"/>
      <c r="F47" s="184"/>
      <c r="G47" s="53"/>
      <c r="H47" s="53"/>
      <c r="I47" s="184" t="s">
        <v>68</v>
      </c>
      <c r="J47" s="184"/>
      <c r="K47" s="184"/>
      <c r="L47" s="184"/>
      <c r="M47" s="43"/>
    </row>
    <row r="48" spans="1:14" ht="41.25" customHeight="1" x14ac:dyDescent="0.25">
      <c r="A48" s="28"/>
      <c r="B48" s="19"/>
      <c r="C48" s="125" t="s">
        <v>65</v>
      </c>
      <c r="D48" s="125"/>
      <c r="E48" s="125"/>
      <c r="F48" s="125"/>
      <c r="G48" s="54"/>
      <c r="H48" s="125" t="s">
        <v>71</v>
      </c>
      <c r="I48" s="125"/>
      <c r="J48" s="125"/>
      <c r="K48" s="125"/>
      <c r="L48" s="126"/>
      <c r="M48" s="43"/>
    </row>
    <row r="49" spans="1:13" ht="25.5" customHeight="1" x14ac:dyDescent="0.25">
      <c r="A49" s="28"/>
      <c r="B49" s="19"/>
      <c r="C49" s="125" t="s">
        <v>75</v>
      </c>
      <c r="D49" s="125"/>
      <c r="E49" s="125"/>
      <c r="F49" s="125"/>
      <c r="G49" s="54"/>
      <c r="H49" s="125" t="s">
        <v>76</v>
      </c>
      <c r="I49" s="125"/>
      <c r="J49" s="125"/>
      <c r="K49" s="125"/>
      <c r="L49" s="126"/>
      <c r="M49" s="43"/>
    </row>
    <row r="50" spans="1:13" ht="18.75" customHeight="1" x14ac:dyDescent="0.25">
      <c r="A50" s="28"/>
      <c r="B50" s="20"/>
      <c r="C50" s="130" t="s">
        <v>78</v>
      </c>
      <c r="D50" s="130"/>
      <c r="E50" s="130"/>
      <c r="F50" s="130"/>
      <c r="G50" s="54"/>
      <c r="H50" s="130" t="s">
        <v>77</v>
      </c>
      <c r="I50" s="130"/>
      <c r="J50" s="130"/>
      <c r="K50" s="130"/>
      <c r="L50" s="131"/>
      <c r="M50" s="43"/>
    </row>
    <row r="51" spans="1:13" ht="15.75" customHeight="1" x14ac:dyDescent="0.25">
      <c r="A51" s="28"/>
      <c r="B51" s="21"/>
      <c r="C51" s="55"/>
      <c r="D51" s="55"/>
      <c r="E51" s="55"/>
      <c r="F51" s="55"/>
      <c r="G51" s="54"/>
      <c r="H51" s="119"/>
      <c r="I51" s="119"/>
      <c r="J51" s="119"/>
      <c r="K51" s="119"/>
      <c r="L51" s="56"/>
      <c r="M51" s="43"/>
    </row>
    <row r="52" spans="1:13" ht="11.25" customHeight="1" x14ac:dyDescent="0.25">
      <c r="A52" s="7"/>
      <c r="B52" s="9"/>
      <c r="C52" s="57"/>
      <c r="D52" s="57"/>
      <c r="E52" s="57"/>
      <c r="F52" s="58"/>
      <c r="G52" s="59"/>
      <c r="H52" s="58"/>
      <c r="I52" s="58"/>
      <c r="J52" s="58"/>
      <c r="K52" s="58"/>
      <c r="L52" s="60"/>
      <c r="M52" s="43"/>
    </row>
    <row r="53" spans="1:13" ht="6" customHeight="1" x14ac:dyDescent="0.25">
      <c r="A53" s="7"/>
      <c r="B53" s="8"/>
      <c r="C53" s="61"/>
      <c r="D53" s="61"/>
      <c r="E53" s="61"/>
      <c r="F53" s="59"/>
      <c r="G53" s="59"/>
      <c r="H53" s="59"/>
      <c r="I53" s="59"/>
      <c r="J53" s="59"/>
      <c r="K53" s="59"/>
      <c r="L53" s="62"/>
      <c r="M53" s="43"/>
    </row>
    <row r="54" spans="1:13" ht="13.5" customHeight="1" x14ac:dyDescent="0.25">
      <c r="B54" s="11"/>
      <c r="C54" s="184" t="s">
        <v>68</v>
      </c>
      <c r="D54" s="184"/>
      <c r="E54" s="184"/>
      <c r="F54" s="184"/>
      <c r="G54" s="59"/>
      <c r="H54" s="59"/>
      <c r="I54" s="184" t="s">
        <v>68</v>
      </c>
      <c r="J54" s="184"/>
      <c r="K54" s="184"/>
      <c r="L54" s="184"/>
      <c r="M54" s="43"/>
    </row>
    <row r="55" spans="1:13" ht="19.5" customHeight="1" x14ac:dyDescent="0.25">
      <c r="B55" s="11"/>
      <c r="C55" s="125" t="s">
        <v>73</v>
      </c>
      <c r="D55" s="125"/>
      <c r="E55" s="125"/>
      <c r="F55" s="125"/>
      <c r="G55" s="59"/>
      <c r="H55" s="125" t="s">
        <v>67</v>
      </c>
      <c r="I55" s="125"/>
      <c r="J55" s="125"/>
      <c r="K55" s="125"/>
      <c r="L55" s="126"/>
      <c r="M55" s="43"/>
    </row>
    <row r="56" spans="1:13" ht="33.75" customHeight="1" x14ac:dyDescent="0.25">
      <c r="A56" s="11"/>
      <c r="B56" s="11"/>
      <c r="C56" s="125" t="s">
        <v>72</v>
      </c>
      <c r="D56" s="125"/>
      <c r="E56" s="125"/>
      <c r="F56" s="125"/>
      <c r="G56" s="59"/>
      <c r="H56" s="125"/>
      <c r="I56" s="125"/>
      <c r="J56" s="125"/>
      <c r="K56" s="125"/>
      <c r="L56" s="126"/>
      <c r="M56" s="43"/>
    </row>
    <row r="57" spans="1:13" x14ac:dyDescent="0.25">
      <c r="C57" s="63"/>
      <c r="D57" s="63"/>
      <c r="E57" s="63"/>
      <c r="F57" s="5"/>
      <c r="G57" s="59"/>
      <c r="H57" s="5"/>
      <c r="I57" s="5"/>
      <c r="J57" s="5"/>
      <c r="K57" s="5"/>
      <c r="L57" s="64"/>
    </row>
    <row r="58" spans="1:13" x14ac:dyDescent="0.25">
      <c r="C58" s="63"/>
      <c r="D58" s="63"/>
      <c r="E58" s="63"/>
      <c r="F58" s="5"/>
      <c r="G58" s="5"/>
      <c r="H58" s="5"/>
      <c r="I58" s="5"/>
      <c r="J58" s="5"/>
      <c r="K58" s="5"/>
      <c r="L58" s="64"/>
    </row>
    <row r="59" spans="1:13" x14ac:dyDescent="0.25">
      <c r="C59" s="63"/>
      <c r="D59" s="63"/>
      <c r="E59" s="63"/>
      <c r="F59" s="5"/>
      <c r="G59" s="5"/>
      <c r="H59" s="5"/>
      <c r="I59" s="5"/>
      <c r="J59" s="5"/>
      <c r="K59" s="5"/>
      <c r="L59" s="64"/>
    </row>
    <row r="60" spans="1:13" x14ac:dyDescent="0.25">
      <c r="A60" s="10" t="s">
        <v>66</v>
      </c>
    </row>
    <row r="61" spans="1:13" x14ac:dyDescent="0.25">
      <c r="A61" s="11" t="s">
        <v>74</v>
      </c>
    </row>
  </sheetData>
  <autoFilter ref="A11:K37" xr:uid="{00000000-0009-0000-0000-000000000000}">
    <filterColumn colId="1" showButton="0"/>
    <filterColumn colId="2" showButton="0"/>
    <filterColumn colId="3" showButton="0"/>
    <filterColumn colId="4" showButton="0"/>
    <filterColumn colId="5" showButton="0"/>
    <filterColumn colId="6" showButton="0"/>
    <filterColumn colId="7" showButton="0"/>
    <filterColumn colId="9" showButton="0"/>
  </autoFilter>
  <dataConsolidate/>
  <mergeCells count="93">
    <mergeCell ref="A8:A10"/>
    <mergeCell ref="A7:L7"/>
    <mergeCell ref="A1:A4"/>
    <mergeCell ref="B1:B2"/>
    <mergeCell ref="C1:H2"/>
    <mergeCell ref="I1:J1"/>
    <mergeCell ref="K1:L1"/>
    <mergeCell ref="I2:J2"/>
    <mergeCell ref="K2:L2"/>
    <mergeCell ref="B3:B4"/>
    <mergeCell ref="C3:H4"/>
    <mergeCell ref="I3:J3"/>
    <mergeCell ref="K3:L3"/>
    <mergeCell ref="I4:J4"/>
    <mergeCell ref="K4:L4"/>
    <mergeCell ref="A5:L5"/>
    <mergeCell ref="A6:L6"/>
    <mergeCell ref="H55:L56"/>
    <mergeCell ref="C55:F55"/>
    <mergeCell ref="C56:F56"/>
    <mergeCell ref="C54:F54"/>
    <mergeCell ref="C47:F47"/>
    <mergeCell ref="I47:L47"/>
    <mergeCell ref="I54:L54"/>
    <mergeCell ref="B8:C10"/>
    <mergeCell ref="E8:F8"/>
    <mergeCell ref="G8:H8"/>
    <mergeCell ref="K8:L10"/>
    <mergeCell ref="E9:F9"/>
    <mergeCell ref="G9:H9"/>
    <mergeCell ref="E10:F10"/>
    <mergeCell ref="G10:H10"/>
    <mergeCell ref="A11:A12"/>
    <mergeCell ref="B11:J12"/>
    <mergeCell ref="K11:L11"/>
    <mergeCell ref="K12:L12"/>
    <mergeCell ref="A13:A27"/>
    <mergeCell ref="B13:J13"/>
    <mergeCell ref="B14:J14"/>
    <mergeCell ref="B15:J15"/>
    <mergeCell ref="B16:J16"/>
    <mergeCell ref="B17:J17"/>
    <mergeCell ref="B18:J18"/>
    <mergeCell ref="A28:A33"/>
    <mergeCell ref="B28:J28"/>
    <mergeCell ref="B29:J29"/>
    <mergeCell ref="B30:J30"/>
    <mergeCell ref="B33:J33"/>
    <mergeCell ref="B38:G38"/>
    <mergeCell ref="H38:I38"/>
    <mergeCell ref="J38:K38"/>
    <mergeCell ref="A34:A45"/>
    <mergeCell ref="B34:L34"/>
    <mergeCell ref="B35:B36"/>
    <mergeCell ref="C35:E36"/>
    <mergeCell ref="F35:F36"/>
    <mergeCell ref="G35:G36"/>
    <mergeCell ref="H35:K35"/>
    <mergeCell ref="L35:L36"/>
    <mergeCell ref="C37:E37"/>
    <mergeCell ref="B39:I39"/>
    <mergeCell ref="J39:L39"/>
    <mergeCell ref="B40:L40"/>
    <mergeCell ref="B41:L41"/>
    <mergeCell ref="C44:H44"/>
    <mergeCell ref="I44:L44"/>
    <mergeCell ref="B42:L42"/>
    <mergeCell ref="B43:L43"/>
    <mergeCell ref="C50:F50"/>
    <mergeCell ref="H50:L50"/>
    <mergeCell ref="H51:K51"/>
    <mergeCell ref="C45:H45"/>
    <mergeCell ref="I45:L45"/>
    <mergeCell ref="C48:F48"/>
    <mergeCell ref="H48:L48"/>
    <mergeCell ref="C49:F49"/>
    <mergeCell ref="H49:L49"/>
    <mergeCell ref="H36:K36"/>
    <mergeCell ref="H37:K37"/>
    <mergeCell ref="K19:L19"/>
    <mergeCell ref="B32:J32"/>
    <mergeCell ref="B31:J31"/>
    <mergeCell ref="K33:L33"/>
    <mergeCell ref="B24:J24"/>
    <mergeCell ref="B25:J25"/>
    <mergeCell ref="B26:J26"/>
    <mergeCell ref="B27:I27"/>
    <mergeCell ref="K27:L27"/>
    <mergeCell ref="B19:J19"/>
    <mergeCell ref="B20:J20"/>
    <mergeCell ref="B21:J21"/>
    <mergeCell ref="B22:J22"/>
    <mergeCell ref="B23:J23"/>
  </mergeCells>
  <pageMargins left="0.23622047244094491" right="0.23622047244094491" top="0.74803149606299213" bottom="0.74803149606299213" header="0.31496062992125984" footer="0.31496062992125984"/>
  <pageSetup paperSize="14" scale="57" fitToHeight="0" orientation="portrait" horizontalDpi="4294967294" verticalDpi="4294967294" r:id="rId1"/>
  <headerFooter>
    <oddHeader>&amp;C
&amp;R
&amp;"Times New Roman,Normal"&amp;14
&amp;P de &amp;N                        .</oddHeader>
    <oddFooter>&amp;R&amp;P</oddFooter>
  </headerFooter>
  <rowBreaks count="1" manualBreakCount="1">
    <brk id="33"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DA32BDF8-D3F1-4706-AFBF-617BFBA46F24}">
          <x14:formula1>
            <xm:f>Hoja1!$B$4:$B$9</xm:f>
          </x14:formula1>
          <xm:sqref>E8:F10</xm:sqref>
        </x14:dataValidation>
        <x14:dataValidation type="list" allowBlank="1" showInputMessage="1" showErrorMessage="1" xr:uid="{62236F24-FC19-44D8-8EEE-9D625013F570}">
          <x14:formula1>
            <xm:f>Hoja1!$C$4:$C$6</xm:f>
          </x14:formula1>
          <xm:sqref>B8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6C5A46-2F6F-4102-9235-40E40EC71157}">
  <dimension ref="A1:L16"/>
  <sheetViews>
    <sheetView workbookViewId="0">
      <selection activeCell="K6" sqref="K6"/>
    </sheetView>
  </sheetViews>
  <sheetFormatPr baseColWidth="10" defaultRowHeight="15" x14ac:dyDescent="0.25"/>
  <cols>
    <col min="1" max="1" width="11.5703125" bestFit="1" customWidth="1"/>
    <col min="2" max="2" width="26.42578125" bestFit="1" customWidth="1"/>
    <col min="3" max="5" width="13" bestFit="1" customWidth="1"/>
    <col min="6" max="6" width="11.5703125" bestFit="1" customWidth="1"/>
    <col min="7" max="7" width="12.42578125" bestFit="1" customWidth="1"/>
    <col min="8" max="11" width="11.5703125" bestFit="1" customWidth="1"/>
  </cols>
  <sheetData>
    <row r="1" spans="1:12" x14ac:dyDescent="0.25">
      <c r="A1" s="66"/>
      <c r="B1" s="66"/>
      <c r="C1" s="66"/>
      <c r="D1" s="66"/>
      <c r="E1" s="66"/>
      <c r="F1" s="66"/>
      <c r="G1" s="66"/>
      <c r="H1" s="66"/>
      <c r="I1" s="66"/>
      <c r="J1" s="66"/>
      <c r="K1" s="66"/>
      <c r="L1" s="66"/>
    </row>
    <row r="2" spans="1:12" x14ac:dyDescent="0.25">
      <c r="A2" s="66"/>
      <c r="B2" s="66"/>
      <c r="C2" s="66"/>
      <c r="D2" s="66"/>
      <c r="E2" s="66"/>
      <c r="F2" s="66"/>
      <c r="G2" s="66"/>
      <c r="H2" s="66"/>
      <c r="I2" s="66"/>
      <c r="J2" s="66"/>
      <c r="K2" s="66"/>
      <c r="L2" s="66"/>
    </row>
    <row r="3" spans="1:12" x14ac:dyDescent="0.25">
      <c r="A3" s="67"/>
      <c r="B3" s="68"/>
      <c r="C3" s="69"/>
      <c r="D3" s="69"/>
      <c r="E3" s="69"/>
      <c r="F3" s="69"/>
      <c r="G3" s="70"/>
      <c r="H3" s="219" t="s">
        <v>88</v>
      </c>
      <c r="I3" s="220" t="s">
        <v>89</v>
      </c>
      <c r="J3" s="221" t="s">
        <v>90</v>
      </c>
      <c r="K3" s="221" t="s">
        <v>91</v>
      </c>
      <c r="L3" s="66"/>
    </row>
    <row r="4" spans="1:12" x14ac:dyDescent="0.25">
      <c r="A4" s="67"/>
      <c r="B4" s="68"/>
      <c r="C4" s="69"/>
      <c r="D4" s="69"/>
      <c r="E4" s="69"/>
      <c r="F4" s="69"/>
      <c r="G4" s="71"/>
      <c r="H4" s="219"/>
      <c r="I4" s="220"/>
      <c r="J4" s="221"/>
      <c r="K4" s="221"/>
      <c r="L4" s="66"/>
    </row>
    <row r="5" spans="1:12" ht="62.25" customHeight="1" x14ac:dyDescent="0.25">
      <c r="A5" s="72" t="s">
        <v>92</v>
      </c>
      <c r="B5" s="72" t="s">
        <v>93</v>
      </c>
      <c r="C5" s="73" t="s">
        <v>94</v>
      </c>
      <c r="D5" s="73" t="s">
        <v>95</v>
      </c>
      <c r="E5" s="73" t="s">
        <v>96</v>
      </c>
      <c r="F5" s="74" t="s">
        <v>97</v>
      </c>
      <c r="G5" s="75" t="s">
        <v>98</v>
      </c>
      <c r="H5" s="219"/>
      <c r="I5" s="220"/>
      <c r="J5" s="221"/>
      <c r="K5" s="221"/>
      <c r="L5" s="66"/>
    </row>
    <row r="6" spans="1:12" x14ac:dyDescent="0.25">
      <c r="A6" s="90">
        <v>1</v>
      </c>
      <c r="B6" s="78" t="s">
        <v>105</v>
      </c>
      <c r="C6" s="80">
        <v>7012000</v>
      </c>
      <c r="D6" s="84">
        <f>MEDIAN(C6,C7,C8,C9,C10,C11,C12)</f>
        <v>10900000</v>
      </c>
      <c r="E6" s="84">
        <f>AVERAGE(C6,C7,C8,C9,C10,C11,C12)</f>
        <v>10419885.428571429</v>
      </c>
      <c r="F6" s="85">
        <f>STDEV(C6,C7,C8,C9,C10,C11,C12)</f>
        <v>2642390.0008426006</v>
      </c>
      <c r="G6" s="84">
        <v>15935000</v>
      </c>
      <c r="H6" s="86">
        <f>+G6-E6</f>
        <v>5515114.5714285709</v>
      </c>
      <c r="I6" s="86">
        <f>+E6-C6</f>
        <v>3407885.4285714291</v>
      </c>
      <c r="J6" s="86">
        <f>+G6-C6</f>
        <v>8923000</v>
      </c>
      <c r="K6" s="87">
        <f>+D6-F6</f>
        <v>8257609.9991573989</v>
      </c>
      <c r="L6" s="66"/>
    </row>
    <row r="7" spans="1:12" x14ac:dyDescent="0.25">
      <c r="A7" s="90">
        <v>2</v>
      </c>
      <c r="B7" s="79" t="s">
        <v>99</v>
      </c>
      <c r="C7" s="81">
        <v>8000000</v>
      </c>
      <c r="D7" s="88"/>
      <c r="E7" s="88"/>
      <c r="F7" s="88"/>
      <c r="G7" s="88"/>
      <c r="H7" s="88"/>
      <c r="I7" s="88"/>
      <c r="J7" s="88"/>
      <c r="K7" s="89">
        <f>+K6-C6</f>
        <v>1245609.9991573989</v>
      </c>
      <c r="L7" s="66"/>
    </row>
    <row r="8" spans="1:12" x14ac:dyDescent="0.25">
      <c r="A8" s="90">
        <v>3</v>
      </c>
      <c r="B8" s="79" t="s">
        <v>100</v>
      </c>
      <c r="C8" s="82">
        <v>8445000</v>
      </c>
      <c r="D8" s="66"/>
      <c r="E8" s="76"/>
      <c r="F8" s="66"/>
      <c r="G8" s="66"/>
      <c r="H8" s="66"/>
      <c r="I8" s="77">
        <f>+I6/D6</f>
        <v>0.31265003931847973</v>
      </c>
      <c r="J8" s="77">
        <f>+J6/G6</f>
        <v>0.55996234703482894</v>
      </c>
      <c r="K8" s="77">
        <f>+K7/K6</f>
        <v>0.15084388815704547</v>
      </c>
      <c r="L8" s="66"/>
    </row>
    <row r="9" spans="1:12" x14ac:dyDescent="0.25">
      <c r="A9" s="91">
        <v>4</v>
      </c>
      <c r="B9" s="83" t="s">
        <v>101</v>
      </c>
      <c r="C9" s="82">
        <v>10900000</v>
      </c>
      <c r="D9" s="66"/>
      <c r="E9" s="66"/>
      <c r="F9" s="66"/>
      <c r="G9" s="66"/>
      <c r="H9" s="66"/>
      <c r="I9" s="66"/>
      <c r="J9" s="66"/>
      <c r="K9" s="66"/>
      <c r="L9" s="66"/>
    </row>
    <row r="10" spans="1:12" x14ac:dyDescent="0.25">
      <c r="A10" s="91">
        <v>5</v>
      </c>
      <c r="B10" s="83" t="s">
        <v>102</v>
      </c>
      <c r="C10" s="82">
        <v>12000000</v>
      </c>
      <c r="D10" s="66"/>
      <c r="E10" s="66"/>
      <c r="F10" s="66"/>
      <c r="G10" s="66"/>
      <c r="H10" s="66"/>
      <c r="I10" s="66"/>
      <c r="J10" s="66"/>
      <c r="K10" s="66"/>
      <c r="L10" s="66"/>
    </row>
    <row r="11" spans="1:12" x14ac:dyDescent="0.25">
      <c r="A11" s="91">
        <v>6</v>
      </c>
      <c r="B11" s="83" t="s">
        <v>103</v>
      </c>
      <c r="C11" s="82">
        <v>12482198</v>
      </c>
      <c r="D11" s="66"/>
      <c r="E11" s="66"/>
      <c r="F11" s="66"/>
      <c r="G11" s="66"/>
      <c r="H11" s="66"/>
      <c r="I11" s="66"/>
      <c r="J11" s="66"/>
      <c r="K11" s="66"/>
      <c r="L11" s="66"/>
    </row>
    <row r="12" spans="1:12" x14ac:dyDescent="0.25">
      <c r="A12" s="91">
        <v>7</v>
      </c>
      <c r="B12" s="83" t="s">
        <v>104</v>
      </c>
      <c r="C12" s="82">
        <v>14100000</v>
      </c>
      <c r="D12" s="66"/>
      <c r="E12" s="66"/>
      <c r="F12" s="66"/>
      <c r="G12" s="66"/>
      <c r="H12" s="66"/>
      <c r="I12" s="66"/>
      <c r="J12" s="66"/>
      <c r="K12" s="66"/>
      <c r="L12" s="66"/>
    </row>
    <row r="13" spans="1:12" x14ac:dyDescent="0.25">
      <c r="A13" s="66"/>
      <c r="B13" s="66"/>
      <c r="C13" s="66"/>
      <c r="D13" s="66"/>
      <c r="E13" s="66"/>
      <c r="F13" s="66"/>
      <c r="G13" s="66"/>
      <c r="H13" s="66"/>
      <c r="I13" s="66"/>
      <c r="J13" s="66"/>
      <c r="K13" s="66"/>
      <c r="L13" s="66"/>
    </row>
    <row r="16" spans="1:12" x14ac:dyDescent="0.25">
      <c r="C16" s="92"/>
      <c r="D16" s="92"/>
      <c r="E16" s="92"/>
    </row>
  </sheetData>
  <mergeCells count="4">
    <mergeCell ref="H3:H5"/>
    <mergeCell ref="I3:I5"/>
    <mergeCell ref="J3:J5"/>
    <mergeCell ref="K3:K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3:G16"/>
  <sheetViews>
    <sheetView workbookViewId="0">
      <selection activeCell="D18" sqref="D18"/>
    </sheetView>
  </sheetViews>
  <sheetFormatPr baseColWidth="10" defaultRowHeight="15" x14ac:dyDescent="0.25"/>
  <cols>
    <col min="2" max="2" width="35.28515625" customWidth="1"/>
    <col min="3" max="3" width="35.5703125" customWidth="1"/>
  </cols>
  <sheetData>
    <row r="3" spans="2:7" ht="18" x14ac:dyDescent="0.25">
      <c r="B3" s="3" t="s">
        <v>1</v>
      </c>
      <c r="C3" s="222" t="s">
        <v>0</v>
      </c>
      <c r="D3" s="222"/>
      <c r="E3" s="2"/>
      <c r="F3" s="2"/>
      <c r="G3" s="2"/>
    </row>
    <row r="4" spans="2:7" x14ac:dyDescent="0.25">
      <c r="B4" s="4" t="s">
        <v>5</v>
      </c>
      <c r="C4" s="4" t="s">
        <v>5</v>
      </c>
    </row>
    <row r="5" spans="2:7" x14ac:dyDescent="0.25">
      <c r="B5" s="4" t="s">
        <v>7</v>
      </c>
      <c r="C5" s="4" t="s">
        <v>3</v>
      </c>
    </row>
    <row r="6" spans="2:7" x14ac:dyDescent="0.25">
      <c r="B6" s="4" t="s">
        <v>8</v>
      </c>
      <c r="C6" s="4" t="s">
        <v>4</v>
      </c>
    </row>
    <row r="7" spans="2:7" x14ac:dyDescent="0.25">
      <c r="B7" s="4" t="s">
        <v>9</v>
      </c>
      <c r="C7" s="4"/>
    </row>
    <row r="8" spans="2:7" x14ac:dyDescent="0.25">
      <c r="B8" s="4" t="s">
        <v>10</v>
      </c>
    </row>
    <row r="16" spans="2:7" x14ac:dyDescent="0.25">
      <c r="B16" s="29"/>
    </row>
  </sheetData>
  <mergeCells count="1">
    <mergeCell ref="C3:D3"/>
  </mergeCells>
  <pageMargins left="0.7" right="0.7" top="0.75" bottom="0.75" header="0.3" footer="0.3"/>
  <pageSetup orientation="portrait"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HOSTING </vt:lpstr>
      <vt:lpstr>PRECIO ART BAJO</vt:lpstr>
      <vt:lpstr>Hoja1</vt:lpstr>
      <vt:lpstr>'HOSTING '!Área_de_impresión</vt:lpstr>
      <vt:lpstr>'HOSTING '!Títulos_a_imprimir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PAVILION</cp:lastModifiedBy>
  <cp:lastPrinted>2020-04-30T15:36:53Z</cp:lastPrinted>
  <dcterms:created xsi:type="dcterms:W3CDTF">2015-07-28T19:46:47Z</dcterms:created>
  <dcterms:modified xsi:type="dcterms:W3CDTF">2020-05-19T20:14:08Z</dcterms:modified>
</cp:coreProperties>
</file>