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5_bpp_gov_co/Documents/COMPARTIDA BPP/SUBCARPETA G CONTRACTUAL 2024/2024- OPERATIVO - Mantenimiento de Desfibriladores/"/>
    </mc:Choice>
  </mc:AlternateContent>
  <xr:revisionPtr revIDLastSave="788" documentId="8_{17AD4B9C-766A-4BAD-B77E-A45A6929DF88}" xr6:coauthVersionLast="47" xr6:coauthVersionMax="47" xr10:uidLastSave="{649AEE56-92D2-4195-89EC-D12EB4E58427}"/>
  <bookViews>
    <workbookView xWindow="-120" yWindow="-120" windowWidth="29040" windowHeight="15720" xr2:uid="{A82D4BA2-0C8A-4ED7-AF2F-48EFE56DC8D3}"/>
  </bookViews>
  <sheets>
    <sheet name="ESTUDIO DE MERCADO" sheetId="7" r:id="rId1"/>
    <sheet name="ESPECIFICACIONES" sheetId="11" r:id="rId2"/>
    <sheet name="FORMATO 2" sheetId="9" r:id="rId3"/>
    <sheet name="Hoja1" sheetId="10" state="hidden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" i="7" l="1"/>
  <c r="S5" i="7" s="1"/>
  <c r="T5" i="7" s="1"/>
  <c r="P3" i="7"/>
  <c r="Q3" i="7"/>
  <c r="F7" i="7"/>
  <c r="G7" i="7"/>
  <c r="E7" i="7"/>
  <c r="E7" i="9"/>
  <c r="F7" i="9"/>
  <c r="N18" i="7"/>
  <c r="N12" i="7"/>
  <c r="H3" i="7"/>
  <c r="H4" i="7"/>
  <c r="H6" i="7"/>
  <c r="H5" i="7"/>
  <c r="G5" i="9"/>
  <c r="G3" i="9"/>
  <c r="G6" i="9"/>
  <c r="G4" i="9"/>
  <c r="H7" i="7" l="1"/>
  <c r="G7" i="9"/>
  <c r="P5" i="7"/>
  <c r="Q5" i="7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<sst xmlns="http://schemas.openxmlformats.org/spreadsheetml/2006/main" count="68" uniqueCount="33">
  <si>
    <t>ESTUDIO DE MERCADO</t>
  </si>
  <si>
    <t>REQUERIMIENTO</t>
  </si>
  <si>
    <t>DESCRIPCIÓN</t>
  </si>
  <si>
    <t>CANTIDAD</t>
  </si>
  <si>
    <t>IMAGEN DE REFERENCIA</t>
  </si>
  <si>
    <t xml:space="preserve">COTIZACIÓN  IVA INCLUIDO </t>
  </si>
  <si>
    <t>VALOR PROMEDIO IVA INCLIDO</t>
  </si>
  <si>
    <t>Mantenimiento de desfibrilador</t>
  </si>
  <si>
    <t>Mantenimiento preventivo de desfibriladores "ipad intelligent public access" (según lo indicado por fabricante y el decreto 4725 del 2005).
Realizar mantenimiento preventivo de los DEA:
•	La limpieza interna de las partes eléctricas, electrónicas o mecánicas.
•	Limpieza externa (cables incluidos).
•	Verificación de voltajes de alimentación.
•	Lubricación y ajustes.
•	Inventario de marca modelo y seriales.
•	Diagnóstico de posibles y/o futuras fallas.
•	Entrega del equipo al usuario final o funcionario autorizado, con verificación de
•	operación y visto bueno.
•	El soporte técnico debe incluir todos los costos de operación, en los que debe
•	contemplar mano de obra y transporte y por separado el costo de los repuestos.</t>
  </si>
  <si>
    <t>ventas@inghospitalaria.com</t>
  </si>
  <si>
    <t>Bateria para gabinete</t>
  </si>
  <si>
    <t>Bateria para gabinete 
Voltaje Nominal: 12V
Capacidad Nominal (índice de 20 horas): 1,2 Ah
Dimensiones:
Largo: 98+/- 2mm
Ancho: 45 +/- 2 mm
Altura: 52 +/- 2mm
Peso aproximado: 0,50 kg (1.10lbs) +/-5%</t>
  </si>
  <si>
    <t>N/A</t>
  </si>
  <si>
    <t>Bateria para el Desfibrilador</t>
  </si>
  <si>
    <t>Product Name Battery 12V 4.2Ah for defibrillator IPAD NF1200 - Aucun fabricant -
Reference IPAD
Model Original
Technology Lithium
Voltage 12.00 V
Capacitance 4.20 A/h
Weight 0.330 kg
Suitable for Durée de vie: 5 ans ou 200 chocs NF1200 NF1201 COLSON DEF-I COLSON AUTO DEF.</t>
  </si>
  <si>
    <t>Módulo de carga de Batería de Gabinetes de Desfibrilador</t>
  </si>
  <si>
    <t>Sistema que permita alargar la vida útil de la bateria de los gabinetes de los Desfibriladores por medio de una fuente de alimentación de energia eléctrica</t>
  </si>
  <si>
    <t xml:space="preserve">TOTAL </t>
  </si>
  <si>
    <t>ESPECIFICACIONES TÉCNICAS</t>
  </si>
  <si>
    <t>FORMATO 2</t>
  </si>
  <si>
    <t>VALOR SIN IVA</t>
  </si>
  <si>
    <t>VALOR DEL IVA</t>
  </si>
  <si>
    <t xml:space="preserve">VALOR TOTAL IVA INCLUIDO </t>
  </si>
  <si>
    <t>Bateria para gabinete 
Voltaje Nominal: 12V
Capacidad Nominal (índice de 20 horas): 1,2 Ah
Dimensiones:
Largo: 98+/- 2mm
Ancho: 45 +/- 2 mm
Altura: 52 +/- 2mm
Peso aproximado: 0,50 kg (1.10lbs) +/-5%</t>
  </si>
  <si>
    <t>ing hospitalaria</t>
  </si>
  <si>
    <t>hospimedicos</t>
  </si>
  <si>
    <t>hospimedicos@une.net.co</t>
  </si>
  <si>
    <t>BMOLINE SAS</t>
  </si>
  <si>
    <t>vosorio@bmoline.com</t>
  </si>
  <si>
    <t>Orange Soluciones Técnicas</t>
  </si>
  <si>
    <t>comercialbio.orange@gmail.com</t>
  </si>
  <si>
    <t>INDUSTRIAS YOLUK</t>
  </si>
  <si>
    <t>licitacionesyoluk@gmail.com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</si>
</sst>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* #,##0_-;\-* #,##0_-;_-* &quot;-&quot;??_-;_-@_-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1" xfId="0" applyBorder="1" applyAlignment="1">
      <alignment wrapText="1"/>
    </xf>
    <xf numFmtId="165" fontId="1" fillId="2" borderId="1" xfId="0" applyNumberFormat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/>
    <xf numFmtId="0" fontId="1" fillId="2" borderId="10" xfId="0" applyFont="1" applyFill="1" applyBorder="1" applyAlignment="1">
      <alignment horizontal="center"/>
    </xf>
    <xf numFmtId="0" fontId="0" fillId="0" borderId="1" xfId="0" applyBorder="1" applyAlignment="1">
      <alignment vertical="top" wrapText="1"/>
    </xf>
    <xf numFmtId="166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vertical="center"/>
    </xf>
    <xf numFmtId="166" fontId="0" fillId="0" borderId="0" xfId="0" applyNumberFormat="1"/>
    <xf numFmtId="0" fontId="4" fillId="0" borderId="1" xfId="0" applyFont="1" applyBorder="1" applyAlignment="1">
      <alignment horizontal="center" vertical="center"/>
    </xf>
    <xf numFmtId="166" fontId="0" fillId="0" borderId="0" xfId="1" applyNumberFormat="1" applyFont="1"/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/>
    </xf>
    <xf numFmtId="166" fontId="1" fillId="2" borderId="12" xfId="1" applyNumberFormat="1" applyFont="1" applyFill="1" applyBorder="1"/>
    <xf numFmtId="166" fontId="5" fillId="3" borderId="12" xfId="1" applyNumberFormat="1" applyFont="1" applyFill="1" applyBorder="1"/>
    <xf numFmtId="166" fontId="0" fillId="0" borderId="0" xfId="1" applyNumberFormat="1" applyFont="1" applyAlignment="1">
      <alignment vertical="center"/>
    </xf>
    <xf numFmtId="9" fontId="0" fillId="0" borderId="0" xfId="2" applyFont="1"/>
    <xf numFmtId="166" fontId="4" fillId="0" borderId="0" xfId="1" applyNumberFormat="1" applyFont="1" applyAlignment="1">
      <alignment vertical="center"/>
    </xf>
    <xf numFmtId="166" fontId="0" fillId="0" borderId="0" xfId="2" applyNumberFormat="1" applyFont="1"/>
    <xf numFmtId="3" fontId="7" fillId="0" borderId="1" xfId="0" applyNumberFormat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microsoft.com/office/2022/10/relationships/richValueRel" Target="richData/richValueRel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5" Type="http://schemas.microsoft.com/office/2017/06/relationships/rdRichValue" Target="richData/rdrichvalue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06/relationships/rdRichValueStructure" Target="richData/rdrichvaluestructure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8DB3B-7926-47BE-B984-8105A165A862}">
  <dimension ref="A1:T18"/>
  <sheetViews>
    <sheetView tabSelected="1" zoomScale="70" zoomScaleNormal="70" workbookViewId="0">
      <selection activeCell="B12" sqref="B12"/>
    </sheetView>
  </sheetViews>
  <sheetFormatPr baseColWidth="10" defaultColWidth="11.42578125" defaultRowHeight="15" x14ac:dyDescent="0.25"/>
  <cols>
    <col min="1" max="1" width="22.28515625" customWidth="1"/>
    <col min="2" max="2" width="54.42578125" customWidth="1"/>
    <col min="3" max="3" width="12.28515625" customWidth="1"/>
    <col min="4" max="4" width="34" customWidth="1"/>
    <col min="5" max="5" width="18.7109375" customWidth="1"/>
    <col min="6" max="6" width="19.28515625" customWidth="1"/>
    <col min="7" max="7" width="17.7109375" customWidth="1"/>
    <col min="8" max="8" width="21.42578125" customWidth="1"/>
    <col min="9" max="9" width="2" customWidth="1"/>
    <col min="14" max="14" width="17.85546875" bestFit="1" customWidth="1"/>
    <col min="16" max="16" width="17.85546875" bestFit="1" customWidth="1"/>
    <col min="17" max="17" width="21.42578125" customWidth="1"/>
    <col min="18" max="18" width="20.85546875" customWidth="1"/>
    <col min="19" max="19" width="16.5703125" bestFit="1" customWidth="1"/>
    <col min="20" max="20" width="14.42578125" bestFit="1" customWidth="1"/>
  </cols>
  <sheetData>
    <row r="1" spans="1:20" ht="37.5" customHeight="1" thickBot="1" x14ac:dyDescent="0.3">
      <c r="A1" s="33" t="s">
        <v>0</v>
      </c>
      <c r="B1" s="34"/>
      <c r="C1" s="34"/>
      <c r="D1" s="34"/>
      <c r="E1" s="34"/>
      <c r="F1" s="34"/>
      <c r="G1" s="34"/>
      <c r="H1" s="35"/>
    </row>
    <row r="2" spans="1:20" ht="30" x14ac:dyDescent="0.25">
      <c r="A2" s="9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5</v>
      </c>
      <c r="G2" s="8" t="s">
        <v>5</v>
      </c>
      <c r="H2" s="8" t="s">
        <v>6</v>
      </c>
    </row>
    <row r="3" spans="1:20" ht="304.5" customHeight="1" x14ac:dyDescent="0.25">
      <c r="A3" s="10" t="s">
        <v>7</v>
      </c>
      <c r="B3" s="5" t="s">
        <v>8</v>
      </c>
      <c r="C3" s="17">
        <v>1</v>
      </c>
      <c r="D3" s="17" t="e" vm="1">
        <v>#VALUE!</v>
      </c>
      <c r="E3" s="14"/>
      <c r="F3" s="14">
        <v>333200</v>
      </c>
      <c r="G3" s="14">
        <v>389844</v>
      </c>
      <c r="H3" s="15">
        <f>AVERAGE(E3:G3)</f>
        <v>361522</v>
      </c>
      <c r="L3" t="s">
        <v>9</v>
      </c>
      <c r="P3" s="28">
        <f>(361522+401268)*11</f>
        <v>8390690</v>
      </c>
      <c r="Q3" s="15">
        <f>1749300*4</f>
        <v>6997200</v>
      </c>
      <c r="S3" s="32">
        <v>20619126</v>
      </c>
    </row>
    <row r="4" spans="1:20" ht="164.25" customHeight="1" x14ac:dyDescent="0.25">
      <c r="A4" s="10" t="s">
        <v>10</v>
      </c>
      <c r="B4" s="5" t="s">
        <v>11</v>
      </c>
      <c r="C4" s="17">
        <v>1</v>
      </c>
      <c r="D4" s="17" t="s">
        <v>12</v>
      </c>
      <c r="E4" s="14"/>
      <c r="F4" s="14">
        <v>380800</v>
      </c>
      <c r="G4" s="14">
        <v>421736</v>
      </c>
      <c r="H4" s="15">
        <f>AVERAGE(E4:G4)</f>
        <v>401268</v>
      </c>
      <c r="P4" s="30">
        <v>368588</v>
      </c>
      <c r="Q4" s="29">
        <v>0.06</v>
      </c>
      <c r="R4" s="30"/>
      <c r="S4" s="30">
        <f>(P4+R4)*11</f>
        <v>4054468</v>
      </c>
    </row>
    <row r="5" spans="1:20" ht="167.25" customHeight="1" x14ac:dyDescent="0.25">
      <c r="A5" s="10" t="s">
        <v>13</v>
      </c>
      <c r="B5" s="5" t="s">
        <v>14</v>
      </c>
      <c r="C5" s="17">
        <v>1</v>
      </c>
      <c r="D5" s="17" t="s">
        <v>12</v>
      </c>
      <c r="E5" s="14">
        <v>1785000</v>
      </c>
      <c r="F5" s="14">
        <v>1654100</v>
      </c>
      <c r="G5" s="14">
        <v>1808800</v>
      </c>
      <c r="H5" s="15">
        <f>AVERAGE(E5:G5)</f>
        <v>1749300</v>
      </c>
      <c r="P5" s="28">
        <f>+(+P3+Q3+S4)*Q4</f>
        <v>1166541.48</v>
      </c>
      <c r="Q5" s="31">
        <f>P3+Q3+S4+P5</f>
        <v>20608899.48</v>
      </c>
      <c r="R5" s="16"/>
      <c r="S5" s="16">
        <f>20619126-S4</f>
        <v>16564658</v>
      </c>
      <c r="T5" s="16">
        <f>S5/11</f>
        <v>1505878</v>
      </c>
    </row>
    <row r="6" spans="1:20" ht="70.5" customHeight="1" x14ac:dyDescent="0.25">
      <c r="A6" s="10" t="s">
        <v>15</v>
      </c>
      <c r="B6" s="5" t="s">
        <v>16</v>
      </c>
      <c r="C6" s="17">
        <v>1</v>
      </c>
      <c r="D6" s="17" t="s">
        <v>12</v>
      </c>
      <c r="E6" s="14"/>
      <c r="F6" s="14">
        <v>196350</v>
      </c>
      <c r="G6" s="14">
        <v>232742</v>
      </c>
      <c r="H6" s="15">
        <f>AVERAGE(E6:G6)</f>
        <v>214546</v>
      </c>
    </row>
    <row r="7" spans="1:20" ht="24" thickBot="1" x14ac:dyDescent="0.4">
      <c r="A7" s="11"/>
      <c r="B7" s="36" t="s">
        <v>17</v>
      </c>
      <c r="C7" s="37"/>
      <c r="D7" s="37"/>
      <c r="E7" s="26">
        <f>SUM(E3:E6)</f>
        <v>1785000</v>
      </c>
      <c r="F7" s="26">
        <f>SUM(F3:F6)</f>
        <v>2564450</v>
      </c>
      <c r="G7" s="26">
        <f>SUM(G3:G6)</f>
        <v>2853122</v>
      </c>
      <c r="H7" s="27">
        <f>SUM(H3:H6)</f>
        <v>2726636</v>
      </c>
    </row>
    <row r="9" spans="1:20" x14ac:dyDescent="0.25">
      <c r="N9" s="18">
        <v>2726636</v>
      </c>
    </row>
    <row r="10" spans="1:20" x14ac:dyDescent="0.25">
      <c r="N10" s="18">
        <v>2059000</v>
      </c>
    </row>
    <row r="12" spans="1:20" x14ac:dyDescent="0.25">
      <c r="N12" s="16">
        <f>N9-N10</f>
        <v>667636</v>
      </c>
      <c r="Q12">
        <v>667636</v>
      </c>
    </row>
    <row r="16" spans="1:20" x14ac:dyDescent="0.25">
      <c r="N16" s="18">
        <v>8778000</v>
      </c>
    </row>
    <row r="17" spans="14:14" x14ac:dyDescent="0.25">
      <c r="N17" s="18">
        <v>2726636</v>
      </c>
    </row>
    <row r="18" spans="14:14" x14ac:dyDescent="0.25">
      <c r="N18" s="16">
        <f>+N16+N17</f>
        <v>11504636</v>
      </c>
    </row>
  </sheetData>
  <mergeCells count="2">
    <mergeCell ref="A1:H1"/>
    <mergeCell ref="B7:D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3F6BA-5DD3-4C6E-A61C-12A79730AA05}">
  <dimension ref="A1:C7"/>
  <sheetViews>
    <sheetView topLeftCell="A3" zoomScale="85" zoomScaleNormal="85" workbookViewId="0">
      <selection sqref="A1:C1"/>
    </sheetView>
  </sheetViews>
  <sheetFormatPr baseColWidth="10" defaultColWidth="11.42578125" defaultRowHeight="15" x14ac:dyDescent="0.25"/>
  <cols>
    <col min="1" max="1" width="33.5703125" customWidth="1"/>
    <col min="2" max="2" width="72.85546875" customWidth="1"/>
    <col min="3" max="3" width="39.7109375" customWidth="1"/>
  </cols>
  <sheetData>
    <row r="1" spans="1:3" ht="30.75" customHeight="1" thickBot="1" x14ac:dyDescent="0.3">
      <c r="A1" s="38" t="s">
        <v>18</v>
      </c>
      <c r="B1" s="39"/>
      <c r="C1" s="40"/>
    </row>
    <row r="2" spans="1:3" x14ac:dyDescent="0.25">
      <c r="A2" s="19" t="s">
        <v>1</v>
      </c>
      <c r="B2" s="20" t="s">
        <v>2</v>
      </c>
      <c r="C2" s="21" t="s">
        <v>4</v>
      </c>
    </row>
    <row r="3" spans="1:3" ht="257.25" customHeight="1" x14ac:dyDescent="0.25">
      <c r="A3" s="22" t="s">
        <v>7</v>
      </c>
      <c r="B3" s="1" t="s">
        <v>8</v>
      </c>
      <c r="C3" s="23" t="e" vm="1">
        <v>#VALUE!</v>
      </c>
    </row>
    <row r="4" spans="1:3" ht="154.5" customHeight="1" x14ac:dyDescent="0.25">
      <c r="A4" s="22" t="s">
        <v>10</v>
      </c>
      <c r="B4" s="1" t="s">
        <v>11</v>
      </c>
      <c r="C4" s="24" t="s">
        <v>12</v>
      </c>
    </row>
    <row r="5" spans="1:3" ht="136.5" customHeight="1" x14ac:dyDescent="0.25">
      <c r="A5" s="22" t="s">
        <v>13</v>
      </c>
      <c r="B5" s="1" t="s">
        <v>14</v>
      </c>
      <c r="C5" s="24" t="s">
        <v>12</v>
      </c>
    </row>
    <row r="6" spans="1:3" ht="53.25" customHeight="1" x14ac:dyDescent="0.25">
      <c r="A6" s="10" t="s">
        <v>15</v>
      </c>
      <c r="B6" s="5" t="s">
        <v>16</v>
      </c>
      <c r="C6" s="24" t="s">
        <v>12</v>
      </c>
    </row>
    <row r="7" spans="1:3" ht="15.75" thickBot="1" x14ac:dyDescent="0.3">
      <c r="A7" s="11"/>
      <c r="B7" s="12" t="s">
        <v>17</v>
      </c>
      <c r="C7" s="25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831A3-81DB-42C8-8E71-107CC915CB94}">
  <dimension ref="A1:G7"/>
  <sheetViews>
    <sheetView zoomScale="70" zoomScaleNormal="70" workbookViewId="0">
      <selection activeCell="E3" sqref="E3:G7"/>
    </sheetView>
  </sheetViews>
  <sheetFormatPr baseColWidth="10" defaultColWidth="11.42578125" defaultRowHeight="15" x14ac:dyDescent="0.25"/>
  <cols>
    <col min="1" max="1" width="27.5703125" customWidth="1"/>
    <col min="2" max="2" width="50.42578125" customWidth="1"/>
    <col min="3" max="3" width="16.7109375" customWidth="1"/>
    <col min="4" max="4" width="36.140625" customWidth="1"/>
    <col min="5" max="5" width="16.85546875" style="6" customWidth="1"/>
    <col min="6" max="6" width="17.42578125" style="6" customWidth="1"/>
    <col min="7" max="7" width="22.5703125" customWidth="1"/>
  </cols>
  <sheetData>
    <row r="1" spans="1:7" ht="39.75" customHeight="1" thickBot="1" x14ac:dyDescent="0.3">
      <c r="A1" s="41" t="s">
        <v>19</v>
      </c>
      <c r="B1" s="42"/>
      <c r="C1" s="42"/>
      <c r="D1" s="42"/>
      <c r="E1" s="42"/>
      <c r="F1" s="42"/>
      <c r="G1" s="43"/>
    </row>
    <row r="2" spans="1:7" ht="30" x14ac:dyDescent="0.25">
      <c r="A2" s="7" t="s">
        <v>1</v>
      </c>
      <c r="B2" s="7" t="s">
        <v>2</v>
      </c>
      <c r="C2" s="7" t="s">
        <v>3</v>
      </c>
      <c r="D2" s="7" t="s">
        <v>4</v>
      </c>
      <c r="E2" s="8" t="s">
        <v>20</v>
      </c>
      <c r="F2" s="8" t="s">
        <v>21</v>
      </c>
      <c r="G2" s="8" t="s">
        <v>22</v>
      </c>
    </row>
    <row r="3" spans="1:7" ht="293.25" customHeight="1" x14ac:dyDescent="0.25">
      <c r="A3" s="4" t="s">
        <v>7</v>
      </c>
      <c r="B3" s="13" t="s">
        <v>8</v>
      </c>
      <c r="C3" s="3">
        <v>1</v>
      </c>
      <c r="D3" s="3" t="e" vm="1">
        <v>#VALUE!</v>
      </c>
      <c r="E3" s="14"/>
      <c r="F3" s="14"/>
      <c r="G3" s="15">
        <f>+E3+F3</f>
        <v>0</v>
      </c>
    </row>
    <row r="4" spans="1:7" ht="144.75" customHeight="1" x14ac:dyDescent="0.25">
      <c r="A4" s="4" t="s">
        <v>10</v>
      </c>
      <c r="B4" s="13" t="s">
        <v>23</v>
      </c>
      <c r="C4" s="3">
        <v>1</v>
      </c>
      <c r="D4" s="4" t="s">
        <v>12</v>
      </c>
      <c r="E4" s="14"/>
      <c r="F4" s="14"/>
      <c r="G4" s="15">
        <f t="shared" ref="G4:G6" si="0">+E4+F4</f>
        <v>0</v>
      </c>
    </row>
    <row r="5" spans="1:7" ht="155.25" customHeight="1" x14ac:dyDescent="0.25">
      <c r="A5" s="4" t="s">
        <v>13</v>
      </c>
      <c r="B5" s="13" t="s">
        <v>14</v>
      </c>
      <c r="C5" s="3">
        <v>1</v>
      </c>
      <c r="D5" s="4" t="s">
        <v>12</v>
      </c>
      <c r="E5" s="14"/>
      <c r="F5" s="14"/>
      <c r="G5" s="15">
        <f t="shared" si="0"/>
        <v>0</v>
      </c>
    </row>
    <row r="6" spans="1:7" ht="67.5" customHeight="1" x14ac:dyDescent="0.25">
      <c r="A6" s="4" t="s">
        <v>15</v>
      </c>
      <c r="B6" s="5" t="s">
        <v>16</v>
      </c>
      <c r="C6" s="3">
        <v>1</v>
      </c>
      <c r="D6" s="4" t="s">
        <v>12</v>
      </c>
      <c r="E6" s="14"/>
      <c r="F6" s="14"/>
      <c r="G6" s="15">
        <f t="shared" si="0"/>
        <v>0</v>
      </c>
    </row>
    <row r="7" spans="1:7" x14ac:dyDescent="0.25">
      <c r="B7" s="44" t="s">
        <v>17</v>
      </c>
      <c r="C7" s="45"/>
      <c r="D7" s="45"/>
      <c r="E7" s="2">
        <f>SUM(E3:E6)</f>
        <v>0</v>
      </c>
      <c r="F7" s="2">
        <f>SUM(F3:F6)</f>
        <v>0</v>
      </c>
      <c r="G7" s="2">
        <f>SUM(E7:F7)</f>
        <v>0</v>
      </c>
    </row>
  </sheetData>
  <mergeCells count="2">
    <mergeCell ref="A1:G1"/>
    <mergeCell ref="B7:D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7B62C-4CA8-4C64-8BBD-9057DC5C21D7}">
  <dimension ref="C2:D6"/>
  <sheetViews>
    <sheetView topLeftCell="B1" workbookViewId="0">
      <selection activeCell="D21" sqref="D21"/>
    </sheetView>
  </sheetViews>
  <sheetFormatPr baseColWidth="10" defaultColWidth="11.42578125" defaultRowHeight="15" x14ac:dyDescent="0.25"/>
  <cols>
    <col min="3" max="3" width="25.5703125" bestFit="1" customWidth="1"/>
    <col min="4" max="4" width="30.5703125" bestFit="1" customWidth="1"/>
    <col min="7" max="7" width="55.42578125" bestFit="1" customWidth="1"/>
  </cols>
  <sheetData>
    <row r="2" spans="3:4" x14ac:dyDescent="0.25">
      <c r="C2" t="s">
        <v>24</v>
      </c>
      <c r="D2" t="s">
        <v>9</v>
      </c>
    </row>
    <row r="3" spans="3:4" x14ac:dyDescent="0.25">
      <c r="C3" t="s">
        <v>25</v>
      </c>
      <c r="D3" t="s">
        <v>26</v>
      </c>
    </row>
    <row r="4" spans="3:4" x14ac:dyDescent="0.25">
      <c r="C4" t="s">
        <v>27</v>
      </c>
      <c r="D4" t="s">
        <v>28</v>
      </c>
    </row>
    <row r="5" spans="3:4" x14ac:dyDescent="0.25">
      <c r="C5" t="s">
        <v>29</v>
      </c>
      <c r="D5" t="s">
        <v>30</v>
      </c>
    </row>
    <row r="6" spans="3:4" x14ac:dyDescent="0.25">
      <c r="C6" t="s">
        <v>31</v>
      </c>
      <c r="D6" t="s">
        <v>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32F2581D39F774EB7FB43D8CD1BF61B" ma:contentTypeVersion="13" ma:contentTypeDescription="Crear nuevo documento." ma:contentTypeScope="" ma:versionID="5099dfa44541af6320de6cdee92cf70c">
  <xsd:schema xmlns:xsd="http://www.w3.org/2001/XMLSchema" xmlns:xs="http://www.w3.org/2001/XMLSchema" xmlns:p="http://schemas.microsoft.com/office/2006/metadata/properties" xmlns:ns3="e95ddf36-22dc-4f7f-a7a3-69403c011dd6" xmlns:ns4="75f5b22c-bef6-4007-af9c-efe603e10394" targetNamespace="http://schemas.microsoft.com/office/2006/metadata/properties" ma:root="true" ma:fieldsID="c5af3fd86bf839f157483f8987e33e1d" ns3:_="" ns4:_="">
    <xsd:import namespace="e95ddf36-22dc-4f7f-a7a3-69403c011dd6"/>
    <xsd:import namespace="75f5b22c-bef6-4007-af9c-efe603e1039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5ddf36-22dc-4f7f-a7a3-69403c011dd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f5b22c-bef6-4007-af9c-efe603e10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BC9A5A-0728-465E-96C0-95C8792C4D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5ddf36-22dc-4f7f-a7a3-69403c011dd6"/>
    <ds:schemaRef ds:uri="75f5b22c-bef6-4007-af9c-efe603e10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8D6097-5E93-4CAB-AC4E-BAC4656BAA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5CBE00-2558-43A5-83E8-983055F625E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ESTUDIO DE MERCADO</vt:lpstr>
      <vt:lpstr>ESPECIFICACIONES</vt:lpstr>
      <vt:lpstr>FORMATO 2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Salud Ocupacional SBPM</cp:lastModifiedBy>
  <cp:revision/>
  <dcterms:created xsi:type="dcterms:W3CDTF">2020-03-06T22:02:01Z</dcterms:created>
  <dcterms:modified xsi:type="dcterms:W3CDTF">2024-07-19T20:58:18Z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0x010100A32F2581D39F774EB7FB43D8CD1BF61B</vt:lpwstr>
  </property>
</Properties>
</file>