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IC_2020_NUEVO_CONTRATO\CONTRATO\SOPORTES_CONTRATO\"/>
    </mc:Choice>
  </mc:AlternateContent>
  <bookViews>
    <workbookView xWindow="0" yWindow="0" windowWidth="24000" windowHeight="9435"/>
  </bookViews>
  <sheets>
    <sheet name="Centro Oriente" sheetId="1" r:id="rId1"/>
  </sheets>
  <definedNames>
    <definedName name="_xlnm._FilterDatabase" localSheetId="0" hidden="1">'Centro Oriente'!$B$4:$I$152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4" i="1" l="1"/>
  <c r="I163" i="1"/>
  <c r="I162" i="1"/>
  <c r="I161" i="1"/>
  <c r="I160" i="1"/>
  <c r="I159" i="1"/>
  <c r="I158" i="1"/>
  <c r="I157" i="1"/>
  <c r="I156" i="1"/>
  <c r="I155" i="1"/>
  <c r="I154" i="1"/>
  <c r="I164" i="1" s="1"/>
  <c r="G152" i="1"/>
  <c r="E152" i="1" s="1"/>
  <c r="G151" i="1"/>
  <c r="G150" i="1"/>
  <c r="D150" i="1" s="1"/>
  <c r="E150" i="1"/>
  <c r="G149" i="1"/>
  <c r="D149" i="1" s="1"/>
  <c r="E149" i="1"/>
  <c r="G148" i="1"/>
  <c r="G147" i="1"/>
  <c r="G146" i="1"/>
  <c r="G145" i="1"/>
  <c r="D145" i="1" s="1"/>
  <c r="G144" i="1"/>
  <c r="E144" i="1" s="1"/>
  <c r="G143" i="1"/>
  <c r="G142" i="1"/>
  <c r="D142" i="1" s="1"/>
  <c r="G141" i="1"/>
  <c r="D141" i="1" s="1"/>
  <c r="E141" i="1"/>
  <c r="F141" i="1" s="1"/>
  <c r="G140" i="1"/>
  <c r="G139" i="1"/>
  <c r="G138" i="1"/>
  <c r="G137" i="1"/>
  <c r="D137" i="1" s="1"/>
  <c r="G136" i="1"/>
  <c r="E136" i="1" s="1"/>
  <c r="G135" i="1"/>
  <c r="G134" i="1"/>
  <c r="D134" i="1" s="1"/>
  <c r="G133" i="1"/>
  <c r="D133" i="1" s="1"/>
  <c r="G132" i="1"/>
  <c r="G131" i="1"/>
  <c r="G130" i="1"/>
  <c r="G129" i="1"/>
  <c r="D129" i="1" s="1"/>
  <c r="E129" i="1"/>
  <c r="G128" i="1"/>
  <c r="E128" i="1" s="1"/>
  <c r="G127" i="1"/>
  <c r="G126" i="1"/>
  <c r="D126" i="1" s="1"/>
  <c r="E126" i="1"/>
  <c r="G125" i="1"/>
  <c r="D125" i="1" s="1"/>
  <c r="G124" i="1"/>
  <c r="G123" i="1"/>
  <c r="G122" i="1"/>
  <c r="G121" i="1"/>
  <c r="D121" i="1" s="1"/>
  <c r="E121" i="1"/>
  <c r="F121" i="1" s="1"/>
  <c r="G120" i="1"/>
  <c r="E120" i="1" s="1"/>
  <c r="G119" i="1"/>
  <c r="G118" i="1"/>
  <c r="D118" i="1" s="1"/>
  <c r="E118" i="1"/>
  <c r="G117" i="1"/>
  <c r="D117" i="1" s="1"/>
  <c r="E117" i="1"/>
  <c r="G116" i="1"/>
  <c r="G115" i="1"/>
  <c r="G114" i="1"/>
  <c r="G113" i="1"/>
  <c r="D113" i="1" s="1"/>
  <c r="G112" i="1"/>
  <c r="E112" i="1" s="1"/>
  <c r="G111" i="1"/>
  <c r="G110" i="1"/>
  <c r="D110" i="1" s="1"/>
  <c r="G109" i="1"/>
  <c r="D109" i="1" s="1"/>
  <c r="E109" i="1"/>
  <c r="F109" i="1" s="1"/>
  <c r="G108" i="1"/>
  <c r="G107" i="1"/>
  <c r="G106" i="1"/>
  <c r="G105" i="1"/>
  <c r="D105" i="1" s="1"/>
  <c r="G104" i="1"/>
  <c r="E104" i="1" s="1"/>
  <c r="G103" i="1"/>
  <c r="G102" i="1"/>
  <c r="D102" i="1" s="1"/>
  <c r="G101" i="1"/>
  <c r="D101" i="1" s="1"/>
  <c r="G100" i="1"/>
  <c r="G99" i="1"/>
  <c r="G98" i="1"/>
  <c r="G97" i="1"/>
  <c r="E97" i="1" s="1"/>
  <c r="G96" i="1"/>
  <c r="E96" i="1" s="1"/>
  <c r="G95" i="1"/>
  <c r="G94" i="1"/>
  <c r="D94" i="1" s="1"/>
  <c r="G93" i="1"/>
  <c r="D93" i="1" s="1"/>
  <c r="G92" i="1"/>
  <c r="E92" i="1" s="1"/>
  <c r="G91" i="1"/>
  <c r="G90" i="1"/>
  <c r="G89" i="1"/>
  <c r="D89" i="1" s="1"/>
  <c r="G88" i="1"/>
  <c r="E88" i="1" s="1"/>
  <c r="G87" i="1"/>
  <c r="G86" i="1"/>
  <c r="D86" i="1" s="1"/>
  <c r="G85" i="1"/>
  <c r="D85" i="1" s="1"/>
  <c r="G84" i="1"/>
  <c r="E84" i="1" s="1"/>
  <c r="G83" i="1"/>
  <c r="G82" i="1"/>
  <c r="G81" i="1"/>
  <c r="D81" i="1" s="1"/>
  <c r="G80" i="1"/>
  <c r="E80" i="1" s="1"/>
  <c r="G79" i="1"/>
  <c r="G78" i="1"/>
  <c r="D78" i="1" s="1"/>
  <c r="G77" i="1"/>
  <c r="G76" i="1"/>
  <c r="G75" i="1"/>
  <c r="D75" i="1" s="1"/>
  <c r="G74" i="1"/>
  <c r="D74" i="1" s="1"/>
  <c r="E74" i="1"/>
  <c r="G73" i="1"/>
  <c r="G72" i="1"/>
  <c r="G71" i="1"/>
  <c r="D71" i="1" s="1"/>
  <c r="E71" i="1"/>
  <c r="F71" i="1" s="1"/>
  <c r="G70" i="1"/>
  <c r="E70" i="1" s="1"/>
  <c r="G69" i="1"/>
  <c r="G68" i="1"/>
  <c r="G67" i="1"/>
  <c r="D67" i="1" s="1"/>
  <c r="G66" i="1"/>
  <c r="D66" i="1" s="1"/>
  <c r="E66" i="1"/>
  <c r="G65" i="1"/>
  <c r="G64" i="1"/>
  <c r="G63" i="1"/>
  <c r="D63" i="1" s="1"/>
  <c r="E63" i="1"/>
  <c r="F63" i="1" s="1"/>
  <c r="G62" i="1"/>
  <c r="D62" i="1" s="1"/>
  <c r="G61" i="1"/>
  <c r="G60" i="1"/>
  <c r="G59" i="1"/>
  <c r="D59" i="1" s="1"/>
  <c r="G58" i="1"/>
  <c r="D58" i="1" s="1"/>
  <c r="E58" i="1"/>
  <c r="G57" i="1"/>
  <c r="G56" i="1"/>
  <c r="G55" i="1"/>
  <c r="D55" i="1" s="1"/>
  <c r="E55" i="1"/>
  <c r="F55" i="1" s="1"/>
  <c r="G54" i="1"/>
  <c r="D54" i="1" s="1"/>
  <c r="G53" i="1"/>
  <c r="G52" i="1"/>
  <c r="G51" i="1"/>
  <c r="D51" i="1" s="1"/>
  <c r="G50" i="1"/>
  <c r="D50" i="1" s="1"/>
  <c r="E50" i="1"/>
  <c r="G49" i="1"/>
  <c r="G48" i="1"/>
  <c r="G47" i="1"/>
  <c r="D47" i="1" s="1"/>
  <c r="E47" i="1"/>
  <c r="F47" i="1" s="1"/>
  <c r="G46" i="1"/>
  <c r="D46" i="1" s="1"/>
  <c r="G45" i="1"/>
  <c r="G44" i="1"/>
  <c r="G43" i="1"/>
  <c r="E43" i="1" s="1"/>
  <c r="G42" i="1"/>
  <c r="D42" i="1" s="1"/>
  <c r="E42" i="1"/>
  <c r="G41" i="1"/>
  <c r="G40" i="1"/>
  <c r="G39" i="1"/>
  <c r="D39" i="1" s="1"/>
  <c r="E39" i="1"/>
  <c r="F39" i="1" s="1"/>
  <c r="G38" i="1"/>
  <c r="D38" i="1" s="1"/>
  <c r="G37" i="1"/>
  <c r="G36" i="1"/>
  <c r="G35" i="1"/>
  <c r="D35" i="1" s="1"/>
  <c r="G34" i="1"/>
  <c r="D34" i="1" s="1"/>
  <c r="E34" i="1"/>
  <c r="G33" i="1"/>
  <c r="E33" i="1"/>
  <c r="D33" i="1"/>
  <c r="G32" i="1"/>
  <c r="E32" i="1" s="1"/>
  <c r="D32" i="1"/>
  <c r="G31" i="1"/>
  <c r="E31" i="1" s="1"/>
  <c r="G30" i="1"/>
  <c r="D30" i="1" s="1"/>
  <c r="E30" i="1"/>
  <c r="G29" i="1"/>
  <c r="E29" i="1"/>
  <c r="D29" i="1"/>
  <c r="G28" i="1"/>
  <c r="E28" i="1" s="1"/>
  <c r="D28" i="1"/>
  <c r="G27" i="1"/>
  <c r="G26" i="1"/>
  <c r="D26" i="1" s="1"/>
  <c r="E26" i="1"/>
  <c r="G25" i="1"/>
  <c r="E25" i="1"/>
  <c r="D25" i="1"/>
  <c r="G24" i="1"/>
  <c r="E24" i="1" s="1"/>
  <c r="D24" i="1"/>
  <c r="G23" i="1"/>
  <c r="E23" i="1" s="1"/>
  <c r="G22" i="1"/>
  <c r="D22" i="1" s="1"/>
  <c r="E22" i="1"/>
  <c r="G21" i="1"/>
  <c r="E21" i="1"/>
  <c r="D21" i="1"/>
  <c r="G20" i="1"/>
  <c r="E20" i="1" s="1"/>
  <c r="D20" i="1"/>
  <c r="G19" i="1"/>
  <c r="E19" i="1" s="1"/>
  <c r="G18" i="1"/>
  <c r="D18" i="1" s="1"/>
  <c r="E18" i="1"/>
  <c r="G17" i="1"/>
  <c r="E17" i="1"/>
  <c r="D17" i="1"/>
  <c r="G16" i="1"/>
  <c r="E16" i="1" s="1"/>
  <c r="D16" i="1"/>
  <c r="G15" i="1"/>
  <c r="E15" i="1" s="1"/>
  <c r="G14" i="1"/>
  <c r="D14" i="1" s="1"/>
  <c r="E14" i="1"/>
  <c r="G13" i="1"/>
  <c r="E13" i="1"/>
  <c r="D13" i="1"/>
  <c r="G12" i="1"/>
  <c r="E12" i="1" s="1"/>
  <c r="D12" i="1"/>
  <c r="G11" i="1"/>
  <c r="E11" i="1" s="1"/>
  <c r="G10" i="1"/>
  <c r="D10" i="1" s="1"/>
  <c r="E10" i="1"/>
  <c r="G9" i="1"/>
  <c r="E9" i="1"/>
  <c r="D9" i="1"/>
  <c r="G8" i="1"/>
  <c r="E8" i="1" s="1"/>
  <c r="D8" i="1"/>
  <c r="G7" i="1"/>
  <c r="E7" i="1" s="1"/>
  <c r="G6" i="1"/>
  <c r="D6" i="1" s="1"/>
  <c r="E6" i="1"/>
  <c r="G5" i="1"/>
  <c r="E5" i="1"/>
  <c r="D5" i="1"/>
  <c r="E27" i="1" l="1"/>
  <c r="E85" i="1"/>
  <c r="F85" i="1" s="1"/>
  <c r="E93" i="1"/>
  <c r="F93" i="1" s="1"/>
  <c r="E101" i="1"/>
  <c r="F101" i="1" s="1"/>
  <c r="F105" i="1"/>
  <c r="E110" i="1"/>
  <c r="E113" i="1"/>
  <c r="F113" i="1" s="1"/>
  <c r="E133" i="1"/>
  <c r="F133" i="1" s="1"/>
  <c r="E142" i="1"/>
  <c r="E145" i="1"/>
  <c r="F145" i="1" s="1"/>
  <c r="F15" i="1"/>
  <c r="F31" i="1"/>
  <c r="G156" i="1"/>
  <c r="D7" i="1"/>
  <c r="D156" i="1" s="1"/>
  <c r="D11" i="1"/>
  <c r="F11" i="1" s="1"/>
  <c r="D15" i="1"/>
  <c r="D19" i="1"/>
  <c r="F19" i="1" s="1"/>
  <c r="D23" i="1"/>
  <c r="F23" i="1" s="1"/>
  <c r="D27" i="1"/>
  <c r="F27" i="1" s="1"/>
  <c r="D31" i="1"/>
  <c r="E35" i="1"/>
  <c r="F35" i="1" s="1"/>
  <c r="E38" i="1"/>
  <c r="E46" i="1"/>
  <c r="F46" i="1" s="1"/>
  <c r="E51" i="1"/>
  <c r="F51" i="1" s="1"/>
  <c r="E54" i="1"/>
  <c r="E59" i="1"/>
  <c r="F59" i="1" s="1"/>
  <c r="E62" i="1"/>
  <c r="F62" i="1" s="1"/>
  <c r="E67" i="1"/>
  <c r="F67" i="1" s="1"/>
  <c r="E75" i="1"/>
  <c r="F75" i="1" s="1"/>
  <c r="E78" i="1"/>
  <c r="E81" i="1"/>
  <c r="F81" i="1" s="1"/>
  <c r="E86" i="1"/>
  <c r="E89" i="1"/>
  <c r="F89" i="1" s="1"/>
  <c r="E94" i="1"/>
  <c r="E102" i="1"/>
  <c r="F102" i="1" s="1"/>
  <c r="E105" i="1"/>
  <c r="F117" i="1"/>
  <c r="E125" i="1"/>
  <c r="F125" i="1" s="1"/>
  <c r="F129" i="1"/>
  <c r="E134" i="1"/>
  <c r="E137" i="1"/>
  <c r="F137" i="1" s="1"/>
  <c r="F149" i="1"/>
  <c r="E156" i="1"/>
  <c r="F18" i="1"/>
  <c r="F22" i="1"/>
  <c r="F26" i="1"/>
  <c r="F9" i="1"/>
  <c r="F13" i="1"/>
  <c r="F17" i="1"/>
  <c r="F21" i="1"/>
  <c r="F25" i="1"/>
  <c r="F29" i="1"/>
  <c r="F33" i="1"/>
  <c r="D36" i="1"/>
  <c r="E36" i="1"/>
  <c r="F36" i="1" s="1"/>
  <c r="D40" i="1"/>
  <c r="E40" i="1"/>
  <c r="F40" i="1" s="1"/>
  <c r="F8" i="1"/>
  <c r="F12" i="1"/>
  <c r="F16" i="1"/>
  <c r="F20" i="1"/>
  <c r="F24" i="1"/>
  <c r="F28" i="1"/>
  <c r="F32" i="1"/>
  <c r="D37" i="1"/>
  <c r="E37" i="1"/>
  <c r="D41" i="1"/>
  <c r="F41" i="1" s="1"/>
  <c r="E41" i="1"/>
  <c r="D45" i="1"/>
  <c r="F45" i="1" s="1"/>
  <c r="E45" i="1"/>
  <c r="D49" i="1"/>
  <c r="F49" i="1" s="1"/>
  <c r="E49" i="1"/>
  <c r="D53" i="1"/>
  <c r="E53" i="1"/>
  <c r="F53" i="1" s="1"/>
  <c r="D57" i="1"/>
  <c r="E57" i="1"/>
  <c r="D61" i="1"/>
  <c r="E61" i="1"/>
  <c r="D65" i="1"/>
  <c r="F65" i="1"/>
  <c r="E65" i="1"/>
  <c r="D69" i="1"/>
  <c r="E69" i="1"/>
  <c r="D73" i="1"/>
  <c r="F73" i="1" s="1"/>
  <c r="E73" i="1"/>
  <c r="G158" i="1"/>
  <c r="D77" i="1"/>
  <c r="E77" i="1"/>
  <c r="D79" i="1"/>
  <c r="E79" i="1"/>
  <c r="D87" i="1"/>
  <c r="E87" i="1"/>
  <c r="D95" i="1"/>
  <c r="E95" i="1"/>
  <c r="D108" i="1"/>
  <c r="E108" i="1"/>
  <c r="F108" i="1" s="1"/>
  <c r="D122" i="1"/>
  <c r="E122" i="1"/>
  <c r="F122" i="1" s="1"/>
  <c r="D127" i="1"/>
  <c r="E127" i="1"/>
  <c r="F127" i="1" s="1"/>
  <c r="D140" i="1"/>
  <c r="F140" i="1" s="1"/>
  <c r="E140" i="1"/>
  <c r="D103" i="1"/>
  <c r="E103" i="1"/>
  <c r="F103" i="1"/>
  <c r="D130" i="1"/>
  <c r="E130" i="1"/>
  <c r="D148" i="1"/>
  <c r="E148" i="1"/>
  <c r="F6" i="1"/>
  <c r="F30" i="1"/>
  <c r="F34" i="1"/>
  <c r="D82" i="1"/>
  <c r="E82" i="1"/>
  <c r="D90" i="1"/>
  <c r="F90" i="1" s="1"/>
  <c r="E90" i="1"/>
  <c r="D106" i="1"/>
  <c r="F106" i="1" s="1"/>
  <c r="E106" i="1"/>
  <c r="D111" i="1"/>
  <c r="E111" i="1"/>
  <c r="F111" i="1" s="1"/>
  <c r="D124" i="1"/>
  <c r="F124" i="1" s="1"/>
  <c r="E124" i="1"/>
  <c r="D138" i="1"/>
  <c r="F138" i="1" s="1"/>
  <c r="E138" i="1"/>
  <c r="G163" i="1"/>
  <c r="D143" i="1"/>
  <c r="E143" i="1"/>
  <c r="F143" i="1" s="1"/>
  <c r="D157" i="1"/>
  <c r="D84" i="1"/>
  <c r="F84" i="1" s="1"/>
  <c r="D92" i="1"/>
  <c r="F92" i="1" s="1"/>
  <c r="D98" i="1"/>
  <c r="F98" i="1" s="1"/>
  <c r="E98" i="1"/>
  <c r="D116" i="1"/>
  <c r="F116" i="1" s="1"/>
  <c r="E116" i="1"/>
  <c r="D135" i="1"/>
  <c r="F135" i="1" s="1"/>
  <c r="E135" i="1"/>
  <c r="F10" i="1"/>
  <c r="F14" i="1"/>
  <c r="D44" i="1"/>
  <c r="E44" i="1"/>
  <c r="D48" i="1"/>
  <c r="E48" i="1"/>
  <c r="E162" i="1" s="1"/>
  <c r="D52" i="1"/>
  <c r="E52" i="1"/>
  <c r="D56" i="1"/>
  <c r="E56" i="1"/>
  <c r="D60" i="1"/>
  <c r="E60" i="1"/>
  <c r="G155" i="1"/>
  <c r="D64" i="1"/>
  <c r="E64" i="1"/>
  <c r="D68" i="1"/>
  <c r="E68" i="1"/>
  <c r="D72" i="1"/>
  <c r="F72" i="1" s="1"/>
  <c r="E72" i="1"/>
  <c r="D76" i="1"/>
  <c r="E76" i="1"/>
  <c r="F83" i="1"/>
  <c r="D100" i="1"/>
  <c r="E100" i="1"/>
  <c r="F100" i="1" s="1"/>
  <c r="G161" i="1"/>
  <c r="D114" i="1"/>
  <c r="F114" i="1" s="1"/>
  <c r="E114" i="1"/>
  <c r="D119" i="1"/>
  <c r="F119" i="1" s="1"/>
  <c r="E119" i="1"/>
  <c r="D132" i="1"/>
  <c r="E132" i="1"/>
  <c r="D146" i="1"/>
  <c r="F146" i="1" s="1"/>
  <c r="E146" i="1"/>
  <c r="D151" i="1"/>
  <c r="E151" i="1"/>
  <c r="F5" i="1"/>
  <c r="F38" i="1"/>
  <c r="F42" i="1"/>
  <c r="G162" i="1"/>
  <c r="D43" i="1"/>
  <c r="F50" i="1"/>
  <c r="F54" i="1"/>
  <c r="F58" i="1"/>
  <c r="F66" i="1"/>
  <c r="F74" i="1"/>
  <c r="F78" i="1"/>
  <c r="F86" i="1"/>
  <c r="F94" i="1"/>
  <c r="F110" i="1"/>
  <c r="F118" i="1"/>
  <c r="F126" i="1"/>
  <c r="F134" i="1"/>
  <c r="F142" i="1"/>
  <c r="F150" i="1"/>
  <c r="G157" i="1"/>
  <c r="G160" i="1"/>
  <c r="D70" i="1"/>
  <c r="F70" i="1" s="1"/>
  <c r="D80" i="1"/>
  <c r="F80" i="1" s="1"/>
  <c r="D83" i="1"/>
  <c r="E83" i="1"/>
  <c r="D88" i="1"/>
  <c r="D154" i="1" s="1"/>
  <c r="G154" i="1"/>
  <c r="D91" i="1"/>
  <c r="E91" i="1"/>
  <c r="D96" i="1"/>
  <c r="F96" i="1" s="1"/>
  <c r="D99" i="1"/>
  <c r="E99" i="1"/>
  <c r="D104" i="1"/>
  <c r="F104" i="1" s="1"/>
  <c r="D107" i="1"/>
  <c r="F107" i="1" s="1"/>
  <c r="E107" i="1"/>
  <c r="D112" i="1"/>
  <c r="F112" i="1" s="1"/>
  <c r="D115" i="1"/>
  <c r="E115" i="1"/>
  <c r="D120" i="1"/>
  <c r="F120" i="1" s="1"/>
  <c r="D123" i="1"/>
  <c r="E123" i="1"/>
  <c r="F123" i="1" s="1"/>
  <c r="D128" i="1"/>
  <c r="F128" i="1" s="1"/>
  <c r="D131" i="1"/>
  <c r="E131" i="1"/>
  <c r="F131" i="1" s="1"/>
  <c r="D136" i="1"/>
  <c r="F136" i="1" s="1"/>
  <c r="D139" i="1"/>
  <c r="E139" i="1"/>
  <c r="D144" i="1"/>
  <c r="F144" i="1" s="1"/>
  <c r="D147" i="1"/>
  <c r="E147" i="1"/>
  <c r="D152" i="1"/>
  <c r="F152" i="1" s="1"/>
  <c r="G159" i="1"/>
  <c r="D97" i="1"/>
  <c r="E159" i="1" l="1"/>
  <c r="F91" i="1"/>
  <c r="F139" i="1"/>
  <c r="F99" i="1"/>
  <c r="E160" i="1"/>
  <c r="F60" i="1"/>
  <c r="F52" i="1"/>
  <c r="F44" i="1"/>
  <c r="F130" i="1"/>
  <c r="F69" i="1"/>
  <c r="F57" i="1"/>
  <c r="F147" i="1"/>
  <c r="F115" i="1"/>
  <c r="F148" i="1"/>
  <c r="F95" i="1"/>
  <c r="F79" i="1"/>
  <c r="F61" i="1"/>
  <c r="F37" i="1"/>
  <c r="F7" i="1"/>
  <c r="E154" i="1"/>
  <c r="F151" i="1"/>
  <c r="F132" i="1"/>
  <c r="E157" i="1"/>
  <c r="D159" i="1"/>
  <c r="F97" i="1"/>
  <c r="F159" i="1" s="1"/>
  <c r="G164" i="1"/>
  <c r="E161" i="1"/>
  <c r="E155" i="1"/>
  <c r="D163" i="1"/>
  <c r="D158" i="1"/>
  <c r="F157" i="1"/>
  <c r="D160" i="1"/>
  <c r="D162" i="1"/>
  <c r="F43" i="1"/>
  <c r="F156" i="1"/>
  <c r="D161" i="1"/>
  <c r="F56" i="1"/>
  <c r="F48" i="1"/>
  <c r="F163" i="1"/>
  <c r="E158" i="1"/>
  <c r="F161" i="1"/>
  <c r="D155" i="1"/>
  <c r="F64" i="1"/>
  <c r="F155" i="1" s="1"/>
  <c r="F88" i="1"/>
  <c r="F154" i="1" s="1"/>
  <c r="F76" i="1"/>
  <c r="F160" i="1" s="1"/>
  <c r="F68" i="1"/>
  <c r="E163" i="1"/>
  <c r="F82" i="1"/>
  <c r="F87" i="1"/>
  <c r="F77" i="1"/>
  <c r="D164" i="1" l="1"/>
  <c r="E164" i="1"/>
  <c r="F158" i="1"/>
  <c r="F164" i="1" s="1"/>
  <c r="F162" i="1"/>
</calcChain>
</file>

<file path=xl/sharedStrings.xml><?xml version="1.0" encoding="utf-8"?>
<sst xmlns="http://schemas.openxmlformats.org/spreadsheetml/2006/main" count="317" uniqueCount="160">
  <si>
    <t>COTIZACIÓN PLAN DE INTERVENCIONES COLECTIVAS</t>
  </si>
  <si>
    <t>VIGENCIA: 4 DE JUNIO A 30 DE AGOSTO DE 2020</t>
  </si>
  <si>
    <t>ESPACIO</t>
  </si>
  <si>
    <t>PRODUCTO
CONTRATADO</t>
  </si>
  <si>
    <t>Talento Humano</t>
  </si>
  <si>
    <t xml:space="preserve">Administración </t>
  </si>
  <si>
    <t>Insumos</t>
  </si>
  <si>
    <t>VALOR
UNITARIO
PRODUCTO</t>
  </si>
  <si>
    <t>META PROPUESTA</t>
  </si>
  <si>
    <t>OFERTA 3 MESES</t>
  </si>
  <si>
    <t>Gestión</t>
  </si>
  <si>
    <t>Gestión para la  atención integral para la primera infancia e infancia.</t>
  </si>
  <si>
    <t>Implemetación del  Plan estratégico y operativo para el abordaje integral de la población expuesta y/o afectada por condiciones crónicas en Bogotá.</t>
  </si>
  <si>
    <t>Fortalecimiento de capacidades y habilidades en el talento humano en salud para la implementación de estrategias e intervenciones dirigidas a la atención integral de la salud sexual y reproductiva.</t>
  </si>
  <si>
    <t>Gestión sectorial de cohortes priorizadas de Bajo Peso al Nacer, mujeres gestantes con malnutrición, y niños/as menores de cinco años con Desnutrición Aguda y menores de un año con desnutrición crónica.</t>
  </si>
  <si>
    <t>Implementación de estrategias de Instituciones Amigas De La Mujer y La Infancia Integral (IAMII) y Salas Amigas de la Familia Lactante (SAFL) del entorno laboral.</t>
  </si>
  <si>
    <t>Canalizacion de casos a rutas integrales de atención en salud.</t>
  </si>
  <si>
    <t xml:space="preserve">Casos sectoriales e intersectoriales digitados y validados en el sistema de información para la canalización. </t>
  </si>
  <si>
    <t>Seguimiento en los Programas de interés en salud pública - ETV.</t>
  </si>
  <si>
    <t>Bases de datos de ETV, actualizadas a nivel distrital mensualmente.</t>
  </si>
  <si>
    <t>Seguimiento en los Programas de interés en salud pública - Tuberculosis y Hansen.</t>
  </si>
  <si>
    <t>Identificación de casos con seguimiento, gestión de tratamiento y reporte de información mensualmente para TB, LEPRA y ETV.</t>
  </si>
  <si>
    <t>Recepción, distribución, inventario y control de medicamentos e insumos del Programa de Control de TB y Hansen.</t>
  </si>
  <si>
    <t>Digitación y consolidación de bases de datos de los programas de control de la TB y Hansen.</t>
  </si>
  <si>
    <t>Programa Ampliado de Inmunizaciones PAI en operación.</t>
  </si>
  <si>
    <t>IPS con seguimiento mensual en los Programas de Interés en Salud Pública - PAI.</t>
  </si>
  <si>
    <t>Seguimiento a la operación de la estrategia extramural del PAI.</t>
  </si>
  <si>
    <t>Seguimiento a la implementación del PAI en localidades.</t>
  </si>
  <si>
    <t>Operación de la estrategia extramural del PAI.</t>
  </si>
  <si>
    <t>Digitación Dosis administradas del PAI.</t>
  </si>
  <si>
    <t>Administración de dosis de fiebre amarilla a viajeros e ingreso de manera oportuna y con calidad del dato al Aplicativo PAI versión 2,0.</t>
  </si>
  <si>
    <t>Jornada de Intensificación PAI. (Julio)</t>
  </si>
  <si>
    <t>Seguimiento mensual a pediatras para el Programa Amapliado de inmunizaciones - PAI.</t>
  </si>
  <si>
    <t>Ejecución administrativa y técnica de los lineamientos de la GPAISP.</t>
  </si>
  <si>
    <t>Gestion y enlace institucional para la respuesta individual y colectiva ante la identificacion de riesgo en salud.</t>
  </si>
  <si>
    <t>Gobernanza</t>
  </si>
  <si>
    <t>Posicionamiento de las politicas, planes, programas, proyectos y de las estrategias para la gobernanza en salud en espacios o instancias locales</t>
  </si>
  <si>
    <t>Gestion para la activacion de respuestas intersectoriales</t>
  </si>
  <si>
    <t xml:space="preserve">Movilización de actores comunitarios para la gobernanza en salud </t>
  </si>
  <si>
    <t>Seguimiento a la implementacion de las politicas, planes, programas y estrategias para la gobernanza en salud</t>
  </si>
  <si>
    <t>Formulación, ejecución y evaluación del plan de comunicación en salud pública</t>
  </si>
  <si>
    <t>Gestión de la información geográfica</t>
  </si>
  <si>
    <t>Matriz de indicadores de interés en salud pública</t>
  </si>
  <si>
    <t>Asis diferencial ROM</t>
  </si>
  <si>
    <t>Asis diferencial muisca</t>
  </si>
  <si>
    <t xml:space="preserve">Asis diferencial indigena </t>
  </si>
  <si>
    <t>Asis diferencial  raizal</t>
  </si>
  <si>
    <t xml:space="preserve">Asis diferencial  afro </t>
  </si>
  <si>
    <t>Sala  de crisis COVID-19</t>
  </si>
  <si>
    <t>Generacion del conocimiento para toma de decisiones en COVID-19</t>
  </si>
  <si>
    <t>Vivienda</t>
  </si>
  <si>
    <t>Gestión Operativa del riesgo</t>
  </si>
  <si>
    <t>Gestión de Riesgos identificados por personas</t>
  </si>
  <si>
    <t>Seguimiento Familiar para la Gestión Integral del Riesgo</t>
  </si>
  <si>
    <t>Seguimiento Familiar para la Gestión Integral del Riesgo en zonas periurbanas</t>
  </si>
  <si>
    <t>Gestión de riesgo en familias Indígenas de los paga diarios o alojamientos</t>
  </si>
  <si>
    <t xml:space="preserve">Gestion para el abordaje diferencial de  comunidades etnicas_ profesional. </t>
  </si>
  <si>
    <t xml:space="preserve">Gestion para el abordaje diferencial de  comunidades etnicas_ Tecnico. </t>
  </si>
  <si>
    <t>Gestion para el abordaje diferencial de  comunidades etnicas_ Gestor</t>
  </si>
  <si>
    <t>Seguimiento  para el cuidado y  desarrollo integral de la primera infancia a familias con niños y niñas de HCB y jardines infantiles de SDIS.</t>
  </si>
  <si>
    <t>Seguimiento de Condiciones de Riego Prioritarios en las Instituciones de Protecion.</t>
  </si>
  <si>
    <t>Identificación del riesgo en instituciones de protección, albergues, alojamientos, hogares de paso y refugio.</t>
  </si>
  <si>
    <t>Instituciones de Personas Mayores (IPM) saludables con seguimiento y monitoreo</t>
  </si>
  <si>
    <t>Atención Psicosocial en Modalidad Individual</t>
  </si>
  <si>
    <t xml:space="preserve">Atención Psicosocial en Modalidad Familiar </t>
  </si>
  <si>
    <t>Atención Psicosocial en Modalidad Comunitaria</t>
  </si>
  <si>
    <t>Identificación de riesgos en salud para la población víctima del conflicto armado</t>
  </si>
  <si>
    <t xml:space="preserve">Gestión del riesgo para la salud de las mujeres víctimas del conflicto armado </t>
  </si>
  <si>
    <t>Gestión Técnica y administrativa para la implementación del PAPSIVI</t>
  </si>
  <si>
    <t>Evaluación de la implementación del Componente de Atención Psicosocial PAPSIVI 2016 -2020</t>
  </si>
  <si>
    <t>Implementación de la atención psicosocial  para la población indígena víctima del conflicto armado.</t>
  </si>
  <si>
    <t>Implementación de la atención psicosocial  para la población afrodescendiente víctima del conflicto armado.</t>
  </si>
  <si>
    <t>Educativo</t>
  </si>
  <si>
    <t xml:space="preserve">Fortalecimiento de capacidades para la formulación e implementación  de los proyectos  ambientales escolares (PRAES)     </t>
  </si>
  <si>
    <t xml:space="preserve">Promoción de prácticas saludables en escolares 
</t>
  </si>
  <si>
    <t xml:space="preserve">Familias  protectoras de la salud mental. </t>
  </si>
  <si>
    <t xml:space="preserve">Gestión de eventos prioriaros en salud mental en población escolar </t>
  </si>
  <si>
    <t>Gestión en la atención de gestantes y lactantes en población escolarizada.</t>
  </si>
  <si>
    <t xml:space="preserve">Promoción de prácticas en salud oral a escolares </t>
  </si>
  <si>
    <t>Trabajo</t>
  </si>
  <si>
    <t>Niños, Niñas trabajadores con intervenciones colectivas para promover la desvinculación progresiva del trabajo infantil</t>
  </si>
  <si>
    <t xml:space="preserve">Adolescentes trabajadores con intervenciones colectivas para promover la desvinculación progresiva del trabajo infantil o promoción del trabajo protegido </t>
  </si>
  <si>
    <t>Seguimiento a la desvinculación de las peores formas de trabajo en niños, niñas y adolescentes previamente intervenidos.</t>
  </si>
  <si>
    <t>Implementación de la estrategia de entornos de trabajo saludables para la promoción del auto cuidado y gestión del riesgo en UTIS de alto impacto.</t>
  </si>
  <si>
    <t xml:space="preserve">Implementación de la estrategia de entornos laborales saludables para la promoción del auto cuidado y gestión del riesgo en UTIS </t>
  </si>
  <si>
    <t xml:space="preserve">Gestión del riesgo con personas vinculadas a las actividades sexuales pagadas </t>
  </si>
  <si>
    <t>Acompañamiento en la validación de registro de actividades economicas</t>
  </si>
  <si>
    <t>Público</t>
  </si>
  <si>
    <t>Centros de escucha en línea para población raizal</t>
  </si>
  <si>
    <t>Gestión integral del riesgo a beneficiarios de la estrategia “cuídate, sé feliz”</t>
  </si>
  <si>
    <t>Fortalecimiento del análisis de entornos ambientalmente saludables</t>
  </si>
  <si>
    <t>Apoyo a la gestión técnica y operativa de acciones itinerantes</t>
  </si>
  <si>
    <t>Gestión del riesgo a beneficiarios  de la estrategia soporte social  rbc discapacidad</t>
  </si>
  <si>
    <t>Linea distrital piénsalo</t>
  </si>
  <si>
    <t>PID</t>
  </si>
  <si>
    <t>Gestión integral del riesgo a beneficiarios de la estrategia rbc salud mental</t>
  </si>
  <si>
    <t>Caracterización barrial y comunitaria covid_19</t>
  </si>
  <si>
    <t>Fortalecimiento comunitario para la prevencion y mitigacion del riesgo en covid-19</t>
  </si>
  <si>
    <t>Acciones de iec en covid_19</t>
  </si>
  <si>
    <t>Administrativo</t>
  </si>
  <si>
    <t xml:space="preserve">Ejecución administrativa y técnica de los lineamientos del Espacio Educativo </t>
  </si>
  <si>
    <t>Bases de datos espacio educativo</t>
  </si>
  <si>
    <t xml:space="preserve">Ejecución administrativa y técnica de los lineamientos del Espacio Trabajo </t>
  </si>
  <si>
    <t>Ejecución administrativa y técnica de los lineamientos para la ejecución de la GSP y el PSPIC</t>
  </si>
  <si>
    <t xml:space="preserve">Ejecución administrativa y técnica de los lineamientos para la Gobernanza </t>
  </si>
  <si>
    <t xml:space="preserve">Gestión Estrategica y Operativa  de la Salud Publica del Espacio Vivienda </t>
  </si>
  <si>
    <t>Plan operativo de las acciones del Espacio Vivienda</t>
  </si>
  <si>
    <t>Ejecución administrativa y técnica de los lineamientos del Espacio público</t>
  </si>
  <si>
    <t>Ruralidad</t>
  </si>
  <si>
    <t>Equipos de atención integral en salud para la ruralidad.</t>
  </si>
  <si>
    <t xml:space="preserve">Ejecución administrativa y técnica de los lineamientos de la Ruralidad. </t>
  </si>
  <si>
    <t>Gestion intersectorial y fortalecimiento comunitario para la poblacion rural</t>
  </si>
  <si>
    <t>Base de Datos Espacio Vivienda</t>
  </si>
  <si>
    <t>Base de Datos Espacio Publico</t>
  </si>
  <si>
    <t>Base de Datos Espacio Trabajo</t>
  </si>
  <si>
    <t>Implementación de la estrategia extramural del PAI.</t>
  </si>
  <si>
    <t>Asistencia técnica a UPGD conforman la red de operadores de la Vigilancia en Salud Pública, con abordaje de hasta 3 subsistemas</t>
  </si>
  <si>
    <t>Asistencia técnica a UPGD que conforman la red de operadores de la Vigilancia en Salud Pública, con abordaje de más de 3 subsistemas</t>
  </si>
  <si>
    <t xml:space="preserve">Asistencia técnica las Unidades Informadoras-UI,que conforman la red de operadores de la Vigilancia en Salud Pública </t>
  </si>
  <si>
    <t xml:space="preserve">Monitoreo al cumplimiento  de las acciones de mejora establecidos a las UPGD que conforman la red de operadores de la Vigilancia en Salud Pública </t>
  </si>
  <si>
    <t xml:space="preserve">UPGD 
y UI incrementadas en los diferentes subsistemas de la Vigilancia en Salud Pública </t>
  </si>
  <si>
    <t xml:space="preserve">Busqueda Activa Institucional y Busqueda Activa Comunitaria (BAI/BAC) </t>
  </si>
  <si>
    <t>Registro Para la localización y caracterización de personas con discapacidad en cada una de las 20 localidades del D.C.</t>
  </si>
  <si>
    <t xml:space="preserve">Investigación Epidemiológica de Campo, alto impacto </t>
  </si>
  <si>
    <t>Investigación Epidemiológica de Campo, de control</t>
  </si>
  <si>
    <t>Caracterización UI</t>
  </si>
  <si>
    <t>Vigilancia en Salud Pública</t>
  </si>
  <si>
    <t>Asistencia técnica a UPGD que conforman la red de  Estadisticas Vitales. PE4</t>
  </si>
  <si>
    <t>Asistencia técnica a UPGD que conforman la red de  Estadisticas Vitales. PE1</t>
  </si>
  <si>
    <t>Asistencia técnica a UPGD que conforman la red de  Estadisticas Vitales. PE2</t>
  </si>
  <si>
    <t>Mantenimiento de la red de unidades comunitarias  notificadoras en salud pública</t>
  </si>
  <si>
    <t xml:space="preserve">UPGD y UI incrementadas en los diferentes subsistemas de la Vigilancia en Salud Pública </t>
  </si>
  <si>
    <t>Gestión informática de 14 Subsistemas de VSP</t>
  </si>
  <si>
    <t>Gestión  de la vigilancia centinela por exposicion a contaminacion ambiental en zonas aledañas al relleno Doña Juana</t>
  </si>
  <si>
    <t xml:space="preserve">Contención de eventos notificados mediante bloqueos  </t>
  </si>
  <si>
    <t xml:space="preserve">Vigilancia Intensificada de Gestantes y neonatos con alto riesgo de Morbilidad y Mortalidad </t>
  </si>
  <si>
    <t>Mantenimiento y fortalecimiento del sistema de  Vigilancia Centinela Meningitis, neumonia bacteriana</t>
  </si>
  <si>
    <t>Atencion de urgencias y emergencias en Salud Pública por parte del equipo de respuesta inmediata - ERI</t>
  </si>
  <si>
    <t xml:space="preserve">Seguimiento de muertes consideradas como no violentas (manera de muerte no violenta) y que ocurren extra institucionalmente (por fuera de las instituciones prestadoras de servicios de salud “IPS”) para población pobre vulnerable - no asegurada </t>
  </si>
  <si>
    <t>Investigación socio epidemiologica de campo</t>
  </si>
  <si>
    <t>Análisis epidemiológico a través de Unidades de analisis, de eventos de interés en salud pública</t>
  </si>
  <si>
    <t>planeacion ejecucion y analisis del COVE y COVECOM de eventos de interes en salud pública</t>
  </si>
  <si>
    <t>Mantenimiento y fortalecimiento Estrategia Vigilancia Epidemiologica en puntos de entrada terminales portuarios</t>
  </si>
  <si>
    <t>Implementación de los componentes delito asociado, morbimortalidad, consumo de SPA, respuesta social del ODISPA</t>
  </si>
  <si>
    <t>Apoyo en la vigilancia articulada con el laboratorio de vigilancia en salud pública</t>
  </si>
  <si>
    <t>Georreferenciación y analisis de información cartografica de eventos de interes en salud pública</t>
  </si>
  <si>
    <t xml:space="preserve">Seguimiento  ESPII COVID 19 (tecnico) </t>
  </si>
  <si>
    <t>Intervención manejo  y afrontamiento del duelo</t>
  </si>
  <si>
    <t>Vigilancia Sanitaria</t>
  </si>
  <si>
    <t>Atención de Eventos de Interés en salud pública</t>
  </si>
  <si>
    <t>Control de vectores</t>
  </si>
  <si>
    <t>Establecimiento vigilado y controlado</t>
  </si>
  <si>
    <t>Fortalecimiento de capacidades</t>
  </si>
  <si>
    <t>Gestión de vigilancia de la Salud Ambiental</t>
  </si>
  <si>
    <t>Inspección en Viviendas</t>
  </si>
  <si>
    <t>Observación y seguimiento al animal agresor</t>
  </si>
  <si>
    <t>Prevención y Control de enfermedades zoonóticas</t>
  </si>
  <si>
    <t>Vigilancia epidemiológica ambiental</t>
  </si>
  <si>
    <t>Vigilancia intensificada de la Salud Ambiental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</si>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</sst>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 applyProtection="1">
      <alignment horizontal="center" vertical="center" wrapText="1"/>
      <protection hidden="1"/>
    </xf>
    <xf numFmtId="0" fontId="4" fillId="0" borderId="5" xfId="0" applyNumberFormat="1" applyFont="1" applyBorder="1" applyAlignment="1" applyProtection="1">
      <alignment horizontal="left" vertical="center" wrapText="1" indent="1"/>
      <protection hidden="1"/>
    </xf>
    <xf numFmtId="3" fontId="4" fillId="0" borderId="5" xfId="0" applyNumberFormat="1" applyFont="1" applyFill="1" applyBorder="1" applyAlignment="1" applyProtection="1">
      <alignment vertical="center"/>
      <protection hidden="1"/>
    </xf>
    <xf numFmtId="3" fontId="4" fillId="0" borderId="5" xfId="0" applyNumberFormat="1" applyFont="1" applyFill="1" applyBorder="1" applyAlignment="1" applyProtection="1">
      <alignment horizontal="center" vertical="center"/>
      <protection hidden="1"/>
    </xf>
    <xf numFmtId="3" fontId="4" fillId="0" borderId="6" xfId="0" applyNumberFormat="1" applyFont="1" applyFill="1" applyBorder="1" applyAlignment="1" applyProtection="1">
      <alignment vertical="center"/>
      <protection hidden="1"/>
    </xf>
    <xf numFmtId="0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8" xfId="0" applyNumberFormat="1" applyFont="1" applyBorder="1" applyAlignment="1" applyProtection="1">
      <alignment horizontal="left" vertical="center" wrapText="1" indent="1"/>
      <protection hidden="1"/>
    </xf>
    <xf numFmtId="3" fontId="4" fillId="0" borderId="8" xfId="0" applyNumberFormat="1" applyFont="1" applyFill="1" applyBorder="1" applyAlignment="1" applyProtection="1">
      <alignment vertical="center"/>
      <protection hidden="1"/>
    </xf>
    <xf numFmtId="3" fontId="4" fillId="0" borderId="8" xfId="0" applyNumberFormat="1" applyFont="1" applyFill="1" applyBorder="1" applyAlignment="1" applyProtection="1">
      <alignment horizontal="center" vertical="center"/>
      <protection hidden="1"/>
    </xf>
    <xf numFmtId="3" fontId="4" fillId="0" borderId="9" xfId="0" applyNumberFormat="1" applyFont="1" applyFill="1" applyBorder="1" applyAlignment="1" applyProtection="1">
      <alignment vertical="center"/>
      <protection hidden="1"/>
    </xf>
    <xf numFmtId="0" fontId="4" fillId="0" borderId="10" xfId="0" applyNumberFormat="1" applyFont="1" applyBorder="1" applyAlignment="1" applyProtection="1">
      <alignment horizontal="center" vertical="center" wrapText="1"/>
      <protection hidden="1"/>
    </xf>
    <xf numFmtId="0" fontId="4" fillId="0" borderId="11" xfId="0" applyNumberFormat="1" applyFont="1" applyBorder="1" applyAlignment="1" applyProtection="1">
      <alignment horizontal="left" vertical="center" wrapText="1" indent="1"/>
      <protection hidden="1"/>
    </xf>
    <xf numFmtId="3" fontId="4" fillId="0" borderId="11" xfId="0" applyNumberFormat="1" applyFont="1" applyFill="1" applyBorder="1" applyAlignment="1" applyProtection="1">
      <alignment vertical="center"/>
      <protection hidden="1"/>
    </xf>
    <xf numFmtId="3" fontId="4" fillId="0" borderId="11" xfId="0" applyNumberFormat="1" applyFont="1" applyFill="1" applyBorder="1" applyAlignment="1" applyProtection="1">
      <alignment horizontal="center" vertical="center"/>
      <protection hidden="1"/>
    </xf>
    <xf numFmtId="3" fontId="4" fillId="0" borderId="12" xfId="0" applyNumberFormat="1" applyFont="1" applyFill="1" applyBorder="1" applyAlignment="1" applyProtection="1">
      <alignment vertical="center"/>
      <protection hidden="1"/>
    </xf>
    <xf numFmtId="0" fontId="4" fillId="3" borderId="13" xfId="0" applyNumberFormat="1" applyFont="1" applyFill="1" applyBorder="1" applyAlignment="1" applyProtection="1">
      <alignment horizontal="left" vertical="center" wrapText="1" indent="2"/>
      <protection hidden="1"/>
    </xf>
    <xf numFmtId="3" fontId="4" fillId="3" borderId="14" xfId="0" applyNumberFormat="1" applyFont="1" applyFill="1" applyBorder="1" applyAlignment="1" applyProtection="1">
      <alignment vertical="center"/>
      <protection hidden="1"/>
    </xf>
    <xf numFmtId="3" fontId="4" fillId="3" borderId="15" xfId="0" applyNumberFormat="1" applyFont="1" applyFill="1" applyBorder="1" applyAlignment="1" applyProtection="1">
      <alignment vertical="center"/>
      <protection hidden="1"/>
    </xf>
    <xf numFmtId="0" fontId="4" fillId="3" borderId="7" xfId="0" applyNumberFormat="1" applyFont="1" applyFill="1" applyBorder="1" applyAlignment="1" applyProtection="1">
      <alignment horizontal="left" vertical="center" wrapText="1" indent="2"/>
      <protection hidden="1"/>
    </xf>
    <xf numFmtId="3" fontId="4" fillId="3" borderId="8" xfId="0" applyNumberFormat="1" applyFont="1" applyFill="1" applyBorder="1" applyAlignment="1" applyProtection="1">
      <alignment vertical="center"/>
      <protection hidden="1"/>
    </xf>
    <xf numFmtId="3" fontId="4" fillId="3" borderId="9" xfId="0" applyNumberFormat="1" applyFont="1" applyFill="1" applyBorder="1" applyAlignment="1" applyProtection="1">
      <alignment vertical="center"/>
      <protection hidden="1"/>
    </xf>
    <xf numFmtId="0" fontId="5" fillId="2" borderId="10" xfId="0" applyNumberFormat="1" applyFont="1" applyFill="1" applyBorder="1" applyAlignment="1" applyProtection="1">
      <alignment horizontal="left" vertical="center" wrapText="1" indent="2"/>
      <protection hidden="1"/>
    </xf>
    <xf numFmtId="3" fontId="5" fillId="2" borderId="11" xfId="0" applyNumberFormat="1" applyFont="1" applyFill="1" applyBorder="1" applyAlignment="1" applyProtection="1">
      <alignment vertical="center"/>
      <protection hidden="1"/>
    </xf>
    <xf numFmtId="3" fontId="5" fillId="2" borderId="12" xfId="0" applyNumberFormat="1" applyFont="1" applyFill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4"/>
  <sheetViews>
    <sheetView showGridLines="0" tabSelected="1" topLeftCell="A139" workbookViewId="0">
      <selection activeCell="I147" sqref="I147"/>
    </sheetView>
  </sheetViews>
  <sheetFormatPr baseColWidth="10" defaultRowHeight="14.25" x14ac:dyDescent="0.2"/>
  <cols>
    <col min="1" max="1" width="2.140625" style="2" customWidth="1"/>
    <col min="2" max="2" width="25.140625" style="2" customWidth="1"/>
    <col min="3" max="3" width="61.140625" style="2" customWidth="1"/>
    <col min="4" max="9" width="13.7109375" style="4" customWidth="1"/>
    <col min="10" max="16384" width="11.42578125" style="2"/>
  </cols>
  <sheetData>
    <row r="1" spans="2:9" ht="18" x14ac:dyDescent="0.2">
      <c r="B1" s="1" t="s">
        <v>0</v>
      </c>
      <c r="C1" s="1"/>
      <c r="D1" s="1"/>
      <c r="E1" s="1"/>
      <c r="F1" s="1"/>
      <c r="G1" s="1"/>
      <c r="H1" s="1"/>
      <c r="I1" s="1"/>
    </row>
    <row r="2" spans="2:9" x14ac:dyDescent="0.2">
      <c r="B2" s="3" t="s">
        <v>1</v>
      </c>
      <c r="C2" s="3"/>
      <c r="D2" s="3"/>
      <c r="E2" s="3"/>
      <c r="F2" s="3"/>
      <c r="G2" s="3"/>
      <c r="H2" s="3"/>
      <c r="I2" s="3"/>
    </row>
    <row r="3" spans="2:9" ht="15" thickBot="1" x14ac:dyDescent="0.25"/>
    <row r="4" spans="2:9" ht="36.75" thickBot="1" x14ac:dyDescent="0.25"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8" t="s">
        <v>9</v>
      </c>
    </row>
    <row r="5" spans="2:9" x14ac:dyDescent="0.2">
      <c r="B5" s="9" t="s">
        <v>10</v>
      </c>
      <c r="C5" s="10" t="s">
        <v>11</v>
      </c>
      <c r="D5" s="11">
        <f>IFERROR(ROUND(G5*74.6268656716418%,0),0)</f>
        <v>8238806</v>
      </c>
      <c r="E5" s="11">
        <f>IFERROR(ROUND(G5*23.8805970149254%,0),0)</f>
        <v>2636418</v>
      </c>
      <c r="F5" s="11">
        <f>G5-D5-E5</f>
        <v>164776</v>
      </c>
      <c r="G5" s="11">
        <f>IFERROR(+I5/H5,0)</f>
        <v>11040000</v>
      </c>
      <c r="H5" s="12">
        <v>3</v>
      </c>
      <c r="I5" s="13">
        <v>33120000</v>
      </c>
    </row>
    <row r="6" spans="2:9" ht="36" x14ac:dyDescent="0.2">
      <c r="B6" s="14" t="s">
        <v>10</v>
      </c>
      <c r="C6" s="15" t="s">
        <v>12</v>
      </c>
      <c r="D6" s="16">
        <f t="shared" ref="D6:D69" si="0">IFERROR(ROUND(G6*74.6268656716418%,0),0)</f>
        <v>4119403</v>
      </c>
      <c r="E6" s="16">
        <f t="shared" ref="E6:E69" si="1">IFERROR(ROUND(G6*23.8805970149254%,0),0)</f>
        <v>1318209</v>
      </c>
      <c r="F6" s="16">
        <f t="shared" ref="F6:F69" si="2">G6-D6-E6</f>
        <v>82388</v>
      </c>
      <c r="G6" s="16">
        <f t="shared" ref="G6:G69" si="3">IFERROR(+I6/H6,0)</f>
        <v>5520000</v>
      </c>
      <c r="H6" s="17">
        <v>3</v>
      </c>
      <c r="I6" s="18">
        <v>16560000</v>
      </c>
    </row>
    <row r="7" spans="2:9" ht="36" x14ac:dyDescent="0.2">
      <c r="B7" s="14" t="s">
        <v>10</v>
      </c>
      <c r="C7" s="15" t="s">
        <v>13</v>
      </c>
      <c r="D7" s="16">
        <f t="shared" si="0"/>
        <v>8238806</v>
      </c>
      <c r="E7" s="16">
        <f t="shared" si="1"/>
        <v>2636418</v>
      </c>
      <c r="F7" s="16">
        <f t="shared" si="2"/>
        <v>164776</v>
      </c>
      <c r="G7" s="16">
        <f t="shared" si="3"/>
        <v>11040000</v>
      </c>
      <c r="H7" s="17">
        <v>3</v>
      </c>
      <c r="I7" s="18">
        <v>33120000</v>
      </c>
    </row>
    <row r="8" spans="2:9" ht="36" x14ac:dyDescent="0.2">
      <c r="B8" s="14" t="s">
        <v>10</v>
      </c>
      <c r="C8" s="15" t="s">
        <v>14</v>
      </c>
      <c r="D8" s="16">
        <f t="shared" si="0"/>
        <v>4119403</v>
      </c>
      <c r="E8" s="16">
        <f t="shared" si="1"/>
        <v>1318209</v>
      </c>
      <c r="F8" s="16">
        <f t="shared" si="2"/>
        <v>82388</v>
      </c>
      <c r="G8" s="16">
        <f t="shared" si="3"/>
        <v>5520000</v>
      </c>
      <c r="H8" s="17">
        <v>3</v>
      </c>
      <c r="I8" s="18">
        <v>16560000</v>
      </c>
    </row>
    <row r="9" spans="2:9" ht="36" x14ac:dyDescent="0.2">
      <c r="B9" s="14" t="s">
        <v>10</v>
      </c>
      <c r="C9" s="15" t="s">
        <v>15</v>
      </c>
      <c r="D9" s="16">
        <f t="shared" si="0"/>
        <v>4119403</v>
      </c>
      <c r="E9" s="16">
        <f t="shared" si="1"/>
        <v>1318209</v>
      </c>
      <c r="F9" s="16">
        <f t="shared" si="2"/>
        <v>82388</v>
      </c>
      <c r="G9" s="16">
        <f t="shared" si="3"/>
        <v>5520000</v>
      </c>
      <c r="H9" s="17">
        <v>3</v>
      </c>
      <c r="I9" s="18">
        <v>16560000</v>
      </c>
    </row>
    <row r="10" spans="2:9" x14ac:dyDescent="0.2">
      <c r="B10" s="14" t="s">
        <v>10</v>
      </c>
      <c r="C10" s="15" t="s">
        <v>16</v>
      </c>
      <c r="D10" s="16">
        <f t="shared" si="0"/>
        <v>7689552</v>
      </c>
      <c r="E10" s="16">
        <f t="shared" si="1"/>
        <v>2460657</v>
      </c>
      <c r="F10" s="16">
        <f t="shared" si="2"/>
        <v>153791</v>
      </c>
      <c r="G10" s="16">
        <f t="shared" si="3"/>
        <v>10304000</v>
      </c>
      <c r="H10" s="17">
        <v>3</v>
      </c>
      <c r="I10" s="18">
        <v>30912000</v>
      </c>
    </row>
    <row r="11" spans="2:9" ht="24" x14ac:dyDescent="0.2">
      <c r="B11" s="14" t="s">
        <v>10</v>
      </c>
      <c r="C11" s="15" t="s">
        <v>17</v>
      </c>
      <c r="D11" s="16">
        <f t="shared" si="0"/>
        <v>4943284</v>
      </c>
      <c r="E11" s="16">
        <f t="shared" si="1"/>
        <v>1581851</v>
      </c>
      <c r="F11" s="16">
        <f t="shared" si="2"/>
        <v>98865</v>
      </c>
      <c r="G11" s="16">
        <f t="shared" si="3"/>
        <v>6624000</v>
      </c>
      <c r="H11" s="17">
        <v>3</v>
      </c>
      <c r="I11" s="18">
        <v>19872000</v>
      </c>
    </row>
    <row r="12" spans="2:9" x14ac:dyDescent="0.2">
      <c r="B12" s="14" t="s">
        <v>10</v>
      </c>
      <c r="C12" s="15" t="s">
        <v>18</v>
      </c>
      <c r="D12" s="16">
        <f t="shared" si="0"/>
        <v>4119403</v>
      </c>
      <c r="E12" s="16">
        <f t="shared" si="1"/>
        <v>1318209</v>
      </c>
      <c r="F12" s="16">
        <f t="shared" si="2"/>
        <v>82388</v>
      </c>
      <c r="G12" s="16">
        <f t="shared" si="3"/>
        <v>5520000</v>
      </c>
      <c r="H12" s="17">
        <v>3</v>
      </c>
      <c r="I12" s="18">
        <v>16560000</v>
      </c>
    </row>
    <row r="13" spans="2:9" x14ac:dyDescent="0.2">
      <c r="B13" s="14" t="s">
        <v>10</v>
      </c>
      <c r="C13" s="15" t="s">
        <v>19</v>
      </c>
      <c r="D13" s="16">
        <f t="shared" si="0"/>
        <v>2197015</v>
      </c>
      <c r="E13" s="16">
        <f t="shared" si="1"/>
        <v>703045</v>
      </c>
      <c r="F13" s="16">
        <f t="shared" si="2"/>
        <v>43940</v>
      </c>
      <c r="G13" s="16">
        <f t="shared" si="3"/>
        <v>2944000</v>
      </c>
      <c r="H13" s="17">
        <v>3</v>
      </c>
      <c r="I13" s="18">
        <v>8832000</v>
      </c>
    </row>
    <row r="14" spans="2:9" ht="24" x14ac:dyDescent="0.2">
      <c r="B14" s="14" t="s">
        <v>10</v>
      </c>
      <c r="C14" s="15" t="s">
        <v>20</v>
      </c>
      <c r="D14" s="16">
        <f t="shared" si="0"/>
        <v>4668657</v>
      </c>
      <c r="E14" s="16">
        <f t="shared" si="1"/>
        <v>1493970</v>
      </c>
      <c r="F14" s="16">
        <f t="shared" si="2"/>
        <v>93373</v>
      </c>
      <c r="G14" s="16">
        <f t="shared" si="3"/>
        <v>6256000</v>
      </c>
      <c r="H14" s="17">
        <v>3</v>
      </c>
      <c r="I14" s="18">
        <v>18768000</v>
      </c>
    </row>
    <row r="15" spans="2:9" ht="24" x14ac:dyDescent="0.2">
      <c r="B15" s="14" t="s">
        <v>10</v>
      </c>
      <c r="C15" s="15" t="s">
        <v>21</v>
      </c>
      <c r="D15" s="16">
        <f t="shared" si="0"/>
        <v>4119403</v>
      </c>
      <c r="E15" s="16">
        <f t="shared" si="1"/>
        <v>1318209</v>
      </c>
      <c r="F15" s="16">
        <f t="shared" si="2"/>
        <v>82388</v>
      </c>
      <c r="G15" s="16">
        <f t="shared" si="3"/>
        <v>5520000</v>
      </c>
      <c r="H15" s="17">
        <v>15</v>
      </c>
      <c r="I15" s="18">
        <v>82800000</v>
      </c>
    </row>
    <row r="16" spans="2:9" ht="24" x14ac:dyDescent="0.2">
      <c r="B16" s="14" t="s">
        <v>10</v>
      </c>
      <c r="C16" s="15" t="s">
        <v>22</v>
      </c>
      <c r="D16" s="16">
        <f t="shared" si="0"/>
        <v>2197015</v>
      </c>
      <c r="E16" s="16">
        <f t="shared" si="1"/>
        <v>703045</v>
      </c>
      <c r="F16" s="16">
        <f t="shared" si="2"/>
        <v>43940</v>
      </c>
      <c r="G16" s="16">
        <f t="shared" si="3"/>
        <v>2944000</v>
      </c>
      <c r="H16" s="17">
        <v>12</v>
      </c>
      <c r="I16" s="18">
        <v>35328000</v>
      </c>
    </row>
    <row r="17" spans="2:9" ht="24" x14ac:dyDescent="0.2">
      <c r="B17" s="14" t="s">
        <v>10</v>
      </c>
      <c r="C17" s="15" t="s">
        <v>23</v>
      </c>
      <c r="D17" s="16">
        <f t="shared" si="0"/>
        <v>1647761</v>
      </c>
      <c r="E17" s="16">
        <f t="shared" si="1"/>
        <v>527284</v>
      </c>
      <c r="F17" s="16">
        <f t="shared" si="2"/>
        <v>32955</v>
      </c>
      <c r="G17" s="16">
        <f t="shared" si="3"/>
        <v>2208000</v>
      </c>
      <c r="H17" s="17">
        <v>3</v>
      </c>
      <c r="I17" s="18">
        <v>6624000</v>
      </c>
    </row>
    <row r="18" spans="2:9" x14ac:dyDescent="0.2">
      <c r="B18" s="14" t="s">
        <v>10</v>
      </c>
      <c r="C18" s="15" t="s">
        <v>24</v>
      </c>
      <c r="D18" s="16">
        <f t="shared" si="0"/>
        <v>5217910</v>
      </c>
      <c r="E18" s="16">
        <f t="shared" si="1"/>
        <v>1669731</v>
      </c>
      <c r="F18" s="16">
        <f t="shared" si="2"/>
        <v>104359</v>
      </c>
      <c r="G18" s="16">
        <f t="shared" si="3"/>
        <v>6992000</v>
      </c>
      <c r="H18" s="17">
        <v>3</v>
      </c>
      <c r="I18" s="18">
        <v>20976000</v>
      </c>
    </row>
    <row r="19" spans="2:9" ht="24" x14ac:dyDescent="0.2">
      <c r="B19" s="14" t="s">
        <v>10</v>
      </c>
      <c r="C19" s="15" t="s">
        <v>25</v>
      </c>
      <c r="D19" s="16">
        <f t="shared" si="0"/>
        <v>6316418</v>
      </c>
      <c r="E19" s="16">
        <f t="shared" si="1"/>
        <v>2021254</v>
      </c>
      <c r="F19" s="16">
        <f t="shared" si="2"/>
        <v>126328</v>
      </c>
      <c r="G19" s="16">
        <f t="shared" si="3"/>
        <v>8464000</v>
      </c>
      <c r="H19" s="17">
        <v>6</v>
      </c>
      <c r="I19" s="18">
        <v>50784000</v>
      </c>
    </row>
    <row r="20" spans="2:9" x14ac:dyDescent="0.2">
      <c r="B20" s="14" t="s">
        <v>10</v>
      </c>
      <c r="C20" s="15" t="s">
        <v>26</v>
      </c>
      <c r="D20" s="16">
        <f t="shared" si="0"/>
        <v>4119403</v>
      </c>
      <c r="E20" s="16">
        <f t="shared" si="1"/>
        <v>1318209</v>
      </c>
      <c r="F20" s="16">
        <f t="shared" si="2"/>
        <v>82388</v>
      </c>
      <c r="G20" s="16">
        <f t="shared" si="3"/>
        <v>5520000</v>
      </c>
      <c r="H20" s="17">
        <v>12</v>
      </c>
      <c r="I20" s="18">
        <v>66240000</v>
      </c>
    </row>
    <row r="21" spans="2:9" x14ac:dyDescent="0.2">
      <c r="B21" s="14" t="s">
        <v>10</v>
      </c>
      <c r="C21" s="15" t="s">
        <v>27</v>
      </c>
      <c r="D21" s="16">
        <f t="shared" si="0"/>
        <v>4668657</v>
      </c>
      <c r="E21" s="16">
        <f t="shared" si="1"/>
        <v>1493970</v>
      </c>
      <c r="F21" s="16">
        <f t="shared" si="2"/>
        <v>93373</v>
      </c>
      <c r="G21" s="16">
        <f t="shared" si="3"/>
        <v>6256000</v>
      </c>
      <c r="H21" s="17">
        <v>9</v>
      </c>
      <c r="I21" s="18">
        <v>56304000</v>
      </c>
    </row>
    <row r="22" spans="2:9" x14ac:dyDescent="0.2">
      <c r="B22" s="14" t="s">
        <v>10</v>
      </c>
      <c r="C22" s="15" t="s">
        <v>28</v>
      </c>
      <c r="D22" s="16">
        <f t="shared" si="0"/>
        <v>2197015</v>
      </c>
      <c r="E22" s="16">
        <f t="shared" si="1"/>
        <v>703045</v>
      </c>
      <c r="F22" s="16">
        <f t="shared" si="2"/>
        <v>43940</v>
      </c>
      <c r="G22" s="16">
        <f t="shared" si="3"/>
        <v>2944000</v>
      </c>
      <c r="H22" s="17">
        <v>231</v>
      </c>
      <c r="I22" s="18">
        <v>680064000</v>
      </c>
    </row>
    <row r="23" spans="2:9" x14ac:dyDescent="0.2">
      <c r="B23" s="14" t="s">
        <v>10</v>
      </c>
      <c r="C23" s="15" t="s">
        <v>29</v>
      </c>
      <c r="D23" s="16">
        <f t="shared" si="0"/>
        <v>1647761</v>
      </c>
      <c r="E23" s="16">
        <f t="shared" si="1"/>
        <v>527284</v>
      </c>
      <c r="F23" s="16">
        <f t="shared" si="2"/>
        <v>32955</v>
      </c>
      <c r="G23" s="16">
        <f t="shared" si="3"/>
        <v>2208000</v>
      </c>
      <c r="H23" s="17">
        <v>6</v>
      </c>
      <c r="I23" s="18">
        <v>13248000</v>
      </c>
    </row>
    <row r="24" spans="2:9" ht="24" x14ac:dyDescent="0.2">
      <c r="B24" s="14" t="s">
        <v>10</v>
      </c>
      <c r="C24" s="15" t="s">
        <v>30</v>
      </c>
      <c r="D24" s="16">
        <f t="shared" si="0"/>
        <v>0</v>
      </c>
      <c r="E24" s="16">
        <f t="shared" si="1"/>
        <v>0</v>
      </c>
      <c r="F24" s="16">
        <f t="shared" si="2"/>
        <v>0</v>
      </c>
      <c r="G24" s="16">
        <f t="shared" si="3"/>
        <v>0</v>
      </c>
      <c r="H24" s="17">
        <v>0</v>
      </c>
      <c r="I24" s="18">
        <v>0</v>
      </c>
    </row>
    <row r="25" spans="2:9" x14ac:dyDescent="0.2">
      <c r="B25" s="14" t="s">
        <v>10</v>
      </c>
      <c r="C25" s="15" t="s">
        <v>31</v>
      </c>
      <c r="D25" s="16">
        <f t="shared" si="0"/>
        <v>3820896</v>
      </c>
      <c r="E25" s="16">
        <f t="shared" si="1"/>
        <v>1222687</v>
      </c>
      <c r="F25" s="16">
        <f t="shared" si="2"/>
        <v>76417</v>
      </c>
      <c r="G25" s="16">
        <f t="shared" si="3"/>
        <v>5120000</v>
      </c>
      <c r="H25" s="17">
        <v>1</v>
      </c>
      <c r="I25" s="18">
        <v>5120000</v>
      </c>
    </row>
    <row r="26" spans="2:9" ht="24" x14ac:dyDescent="0.2">
      <c r="B26" s="14" t="s">
        <v>10</v>
      </c>
      <c r="C26" s="15" t="s">
        <v>32</v>
      </c>
      <c r="D26" s="16">
        <f t="shared" si="0"/>
        <v>0</v>
      </c>
      <c r="E26" s="16">
        <f t="shared" si="1"/>
        <v>0</v>
      </c>
      <c r="F26" s="16">
        <f t="shared" si="2"/>
        <v>0</v>
      </c>
      <c r="G26" s="16">
        <f t="shared" si="3"/>
        <v>0</v>
      </c>
      <c r="H26" s="17">
        <v>0</v>
      </c>
      <c r="I26" s="18">
        <v>0</v>
      </c>
    </row>
    <row r="27" spans="2:9" x14ac:dyDescent="0.2">
      <c r="B27" s="14" t="s">
        <v>10</v>
      </c>
      <c r="C27" s="15" t="s">
        <v>33</v>
      </c>
      <c r="D27" s="16">
        <f t="shared" si="0"/>
        <v>0</v>
      </c>
      <c r="E27" s="16">
        <f t="shared" si="1"/>
        <v>0</v>
      </c>
      <c r="F27" s="16">
        <f t="shared" si="2"/>
        <v>0</v>
      </c>
      <c r="G27" s="16">
        <f t="shared" si="3"/>
        <v>0</v>
      </c>
      <c r="H27" s="17">
        <v>0</v>
      </c>
      <c r="I27" s="18">
        <v>0</v>
      </c>
    </row>
    <row r="28" spans="2:9" ht="24" x14ac:dyDescent="0.2">
      <c r="B28" s="14" t="s">
        <v>10</v>
      </c>
      <c r="C28" s="15" t="s">
        <v>34</v>
      </c>
      <c r="D28" s="16">
        <f t="shared" si="0"/>
        <v>7414925</v>
      </c>
      <c r="E28" s="16">
        <f t="shared" si="1"/>
        <v>2372776</v>
      </c>
      <c r="F28" s="16">
        <f t="shared" si="2"/>
        <v>148299</v>
      </c>
      <c r="G28" s="16">
        <f t="shared" si="3"/>
        <v>9936000</v>
      </c>
      <c r="H28" s="17">
        <v>15</v>
      </c>
      <c r="I28" s="18">
        <v>149040000</v>
      </c>
    </row>
    <row r="29" spans="2:9" ht="36" x14ac:dyDescent="0.2">
      <c r="B29" s="14" t="s">
        <v>35</v>
      </c>
      <c r="C29" s="15" t="s">
        <v>36</v>
      </c>
      <c r="D29" s="16">
        <f t="shared" si="0"/>
        <v>9313433</v>
      </c>
      <c r="E29" s="16">
        <f t="shared" si="1"/>
        <v>2980299</v>
      </c>
      <c r="F29" s="16">
        <f t="shared" si="2"/>
        <v>186268</v>
      </c>
      <c r="G29" s="16">
        <f t="shared" si="3"/>
        <v>12480000</v>
      </c>
      <c r="H29" s="17">
        <v>18</v>
      </c>
      <c r="I29" s="18">
        <v>224640000</v>
      </c>
    </row>
    <row r="30" spans="2:9" x14ac:dyDescent="0.2">
      <c r="B30" s="14" t="s">
        <v>35</v>
      </c>
      <c r="C30" s="15" t="s">
        <v>37</v>
      </c>
      <c r="D30" s="16">
        <f t="shared" si="0"/>
        <v>4041791</v>
      </c>
      <c r="E30" s="16">
        <f t="shared" si="1"/>
        <v>1293373</v>
      </c>
      <c r="F30" s="16">
        <f t="shared" si="2"/>
        <v>80836</v>
      </c>
      <c r="G30" s="16">
        <f t="shared" si="3"/>
        <v>5416000</v>
      </c>
      <c r="H30" s="17">
        <v>18</v>
      </c>
      <c r="I30" s="18">
        <v>97488000</v>
      </c>
    </row>
    <row r="31" spans="2:9" x14ac:dyDescent="0.2">
      <c r="B31" s="14" t="s">
        <v>35</v>
      </c>
      <c r="C31" s="15" t="s">
        <v>38</v>
      </c>
      <c r="D31" s="16">
        <f t="shared" si="0"/>
        <v>3958209</v>
      </c>
      <c r="E31" s="16">
        <f t="shared" si="1"/>
        <v>1266627</v>
      </c>
      <c r="F31" s="16">
        <f t="shared" si="2"/>
        <v>79164</v>
      </c>
      <c r="G31" s="16">
        <f t="shared" si="3"/>
        <v>5304000</v>
      </c>
      <c r="H31" s="17">
        <v>18</v>
      </c>
      <c r="I31" s="18">
        <v>95472000</v>
      </c>
    </row>
    <row r="32" spans="2:9" ht="24" x14ac:dyDescent="0.2">
      <c r="B32" s="14" t="s">
        <v>35</v>
      </c>
      <c r="C32" s="15" t="s">
        <v>39</v>
      </c>
      <c r="D32" s="16">
        <f t="shared" si="0"/>
        <v>4656716</v>
      </c>
      <c r="E32" s="16">
        <f t="shared" si="1"/>
        <v>1490149</v>
      </c>
      <c r="F32" s="16">
        <f t="shared" si="2"/>
        <v>93135</v>
      </c>
      <c r="G32" s="16">
        <f t="shared" si="3"/>
        <v>6240000</v>
      </c>
      <c r="H32" s="17">
        <v>18</v>
      </c>
      <c r="I32" s="18">
        <v>112320000</v>
      </c>
    </row>
    <row r="33" spans="2:9" ht="24" x14ac:dyDescent="0.2">
      <c r="B33" s="14" t="s">
        <v>35</v>
      </c>
      <c r="C33" s="15" t="s">
        <v>40</v>
      </c>
      <c r="D33" s="16">
        <f t="shared" si="0"/>
        <v>7140299</v>
      </c>
      <c r="E33" s="16">
        <f t="shared" si="1"/>
        <v>2284896</v>
      </c>
      <c r="F33" s="16">
        <f t="shared" si="2"/>
        <v>142805</v>
      </c>
      <c r="G33" s="16">
        <f t="shared" si="3"/>
        <v>9568000</v>
      </c>
      <c r="H33" s="17">
        <v>3</v>
      </c>
      <c r="I33" s="18">
        <v>28704000</v>
      </c>
    </row>
    <row r="34" spans="2:9" x14ac:dyDescent="0.2">
      <c r="B34" s="14" t="s">
        <v>35</v>
      </c>
      <c r="C34" s="15" t="s">
        <v>41</v>
      </c>
      <c r="D34" s="16">
        <f t="shared" si="0"/>
        <v>8140299</v>
      </c>
      <c r="E34" s="16">
        <f t="shared" si="1"/>
        <v>2604896</v>
      </c>
      <c r="F34" s="16">
        <f t="shared" si="2"/>
        <v>162805</v>
      </c>
      <c r="G34" s="16">
        <f t="shared" si="3"/>
        <v>10908000</v>
      </c>
      <c r="H34" s="17">
        <v>3</v>
      </c>
      <c r="I34" s="18">
        <v>32724000</v>
      </c>
    </row>
    <row r="35" spans="2:9" x14ac:dyDescent="0.2">
      <c r="B35" s="14" t="s">
        <v>35</v>
      </c>
      <c r="C35" s="15" t="s">
        <v>42</v>
      </c>
      <c r="D35" s="16">
        <f t="shared" si="0"/>
        <v>4094030</v>
      </c>
      <c r="E35" s="16">
        <f t="shared" si="1"/>
        <v>1310090</v>
      </c>
      <c r="F35" s="16">
        <f t="shared" si="2"/>
        <v>81880</v>
      </c>
      <c r="G35" s="16">
        <f t="shared" si="3"/>
        <v>5486000</v>
      </c>
      <c r="H35" s="17">
        <v>3</v>
      </c>
      <c r="I35" s="18">
        <v>16458000</v>
      </c>
    </row>
    <row r="36" spans="2:9" x14ac:dyDescent="0.2">
      <c r="B36" s="14" t="s">
        <v>35</v>
      </c>
      <c r="C36" s="15" t="s">
        <v>43</v>
      </c>
      <c r="D36" s="16">
        <f t="shared" si="0"/>
        <v>0</v>
      </c>
      <c r="E36" s="16">
        <f t="shared" si="1"/>
        <v>0</v>
      </c>
      <c r="F36" s="16">
        <f t="shared" si="2"/>
        <v>0</v>
      </c>
      <c r="G36" s="16">
        <f t="shared" si="3"/>
        <v>0</v>
      </c>
      <c r="H36" s="17">
        <v>0</v>
      </c>
      <c r="I36" s="18">
        <v>0</v>
      </c>
    </row>
    <row r="37" spans="2:9" x14ac:dyDescent="0.2">
      <c r="B37" s="14" t="s">
        <v>35</v>
      </c>
      <c r="C37" s="15" t="s">
        <v>44</v>
      </c>
      <c r="D37" s="16">
        <f t="shared" si="0"/>
        <v>0</v>
      </c>
      <c r="E37" s="16">
        <f t="shared" si="1"/>
        <v>0</v>
      </c>
      <c r="F37" s="16">
        <f t="shared" si="2"/>
        <v>0</v>
      </c>
      <c r="G37" s="16">
        <f t="shared" si="3"/>
        <v>0</v>
      </c>
      <c r="H37" s="17">
        <v>0</v>
      </c>
      <c r="I37" s="18">
        <v>0</v>
      </c>
    </row>
    <row r="38" spans="2:9" x14ac:dyDescent="0.2">
      <c r="B38" s="14" t="s">
        <v>35</v>
      </c>
      <c r="C38" s="15" t="s">
        <v>45</v>
      </c>
      <c r="D38" s="16">
        <f t="shared" si="0"/>
        <v>0</v>
      </c>
      <c r="E38" s="16">
        <f t="shared" si="1"/>
        <v>0</v>
      </c>
      <c r="F38" s="16">
        <f t="shared" si="2"/>
        <v>0</v>
      </c>
      <c r="G38" s="16">
        <f t="shared" si="3"/>
        <v>0</v>
      </c>
      <c r="H38" s="17">
        <v>0</v>
      </c>
      <c r="I38" s="18">
        <v>0</v>
      </c>
    </row>
    <row r="39" spans="2:9" x14ac:dyDescent="0.2">
      <c r="B39" s="14" t="s">
        <v>35</v>
      </c>
      <c r="C39" s="15" t="s">
        <v>46</v>
      </c>
      <c r="D39" s="16">
        <f t="shared" si="0"/>
        <v>0</v>
      </c>
      <c r="E39" s="16">
        <f t="shared" si="1"/>
        <v>0</v>
      </c>
      <c r="F39" s="16">
        <f t="shared" si="2"/>
        <v>0</v>
      </c>
      <c r="G39" s="16">
        <f t="shared" si="3"/>
        <v>0</v>
      </c>
      <c r="H39" s="17">
        <v>0</v>
      </c>
      <c r="I39" s="18">
        <v>0</v>
      </c>
    </row>
    <row r="40" spans="2:9" x14ac:dyDescent="0.2">
      <c r="B40" s="14" t="s">
        <v>35</v>
      </c>
      <c r="C40" s="15" t="s">
        <v>47</v>
      </c>
      <c r="D40" s="16">
        <f t="shared" si="0"/>
        <v>9782090</v>
      </c>
      <c r="E40" s="16">
        <f t="shared" si="1"/>
        <v>3130269</v>
      </c>
      <c r="F40" s="16">
        <f t="shared" si="2"/>
        <v>195641</v>
      </c>
      <c r="G40" s="16">
        <f t="shared" si="3"/>
        <v>13108000</v>
      </c>
      <c r="H40" s="17">
        <v>3</v>
      </c>
      <c r="I40" s="18">
        <v>39324000</v>
      </c>
    </row>
    <row r="41" spans="2:9" x14ac:dyDescent="0.2">
      <c r="B41" s="14" t="s">
        <v>35</v>
      </c>
      <c r="C41" s="15" t="s">
        <v>48</v>
      </c>
      <c r="D41" s="16">
        <f t="shared" si="0"/>
        <v>24585075</v>
      </c>
      <c r="E41" s="16">
        <f t="shared" si="1"/>
        <v>7867224</v>
      </c>
      <c r="F41" s="16">
        <f t="shared" si="2"/>
        <v>491701</v>
      </c>
      <c r="G41" s="16">
        <f t="shared" si="3"/>
        <v>32944000</v>
      </c>
      <c r="H41" s="17">
        <v>3</v>
      </c>
      <c r="I41" s="18">
        <v>98832000</v>
      </c>
    </row>
    <row r="42" spans="2:9" x14ac:dyDescent="0.2">
      <c r="B42" s="14" t="s">
        <v>35</v>
      </c>
      <c r="C42" s="15" t="s">
        <v>49</v>
      </c>
      <c r="D42" s="16">
        <f t="shared" si="0"/>
        <v>13056716</v>
      </c>
      <c r="E42" s="16">
        <f t="shared" si="1"/>
        <v>4178149</v>
      </c>
      <c r="F42" s="16">
        <f t="shared" si="2"/>
        <v>261135</v>
      </c>
      <c r="G42" s="16">
        <f t="shared" si="3"/>
        <v>17496000</v>
      </c>
      <c r="H42" s="17">
        <v>3</v>
      </c>
      <c r="I42" s="18">
        <v>52488000</v>
      </c>
    </row>
    <row r="43" spans="2:9" x14ac:dyDescent="0.2">
      <c r="B43" s="14" t="s">
        <v>50</v>
      </c>
      <c r="C43" s="15" t="s">
        <v>51</v>
      </c>
      <c r="D43" s="16">
        <f t="shared" si="0"/>
        <v>53826866</v>
      </c>
      <c r="E43" s="16">
        <f t="shared" si="1"/>
        <v>17224597</v>
      </c>
      <c r="F43" s="16">
        <f t="shared" si="2"/>
        <v>1076537</v>
      </c>
      <c r="G43" s="16">
        <f t="shared" si="3"/>
        <v>72128000</v>
      </c>
      <c r="H43" s="17">
        <v>3</v>
      </c>
      <c r="I43" s="18">
        <v>216384000</v>
      </c>
    </row>
    <row r="44" spans="2:9" x14ac:dyDescent="0.2">
      <c r="B44" s="14" t="s">
        <v>50</v>
      </c>
      <c r="C44" s="15" t="s">
        <v>52</v>
      </c>
      <c r="D44" s="16">
        <f t="shared" si="0"/>
        <v>2197015</v>
      </c>
      <c r="E44" s="16">
        <f t="shared" si="1"/>
        <v>703045</v>
      </c>
      <c r="F44" s="16">
        <f t="shared" si="2"/>
        <v>43940</v>
      </c>
      <c r="G44" s="16">
        <f t="shared" si="3"/>
        <v>2944000</v>
      </c>
      <c r="H44" s="17">
        <v>30</v>
      </c>
      <c r="I44" s="18">
        <v>88320000</v>
      </c>
    </row>
    <row r="45" spans="2:9" x14ac:dyDescent="0.2">
      <c r="B45" s="14" t="s">
        <v>50</v>
      </c>
      <c r="C45" s="15" t="s">
        <v>53</v>
      </c>
      <c r="D45" s="16">
        <f t="shared" si="0"/>
        <v>3570149</v>
      </c>
      <c r="E45" s="16">
        <f t="shared" si="1"/>
        <v>1142448</v>
      </c>
      <c r="F45" s="16">
        <f t="shared" si="2"/>
        <v>71403</v>
      </c>
      <c r="G45" s="16">
        <f t="shared" si="3"/>
        <v>4784000</v>
      </c>
      <c r="H45" s="17">
        <v>135</v>
      </c>
      <c r="I45" s="18">
        <v>645840000</v>
      </c>
    </row>
    <row r="46" spans="2:9" ht="24" x14ac:dyDescent="0.2">
      <c r="B46" s="14" t="s">
        <v>50</v>
      </c>
      <c r="C46" s="15" t="s">
        <v>54</v>
      </c>
      <c r="D46" s="16">
        <f t="shared" si="0"/>
        <v>18674627</v>
      </c>
      <c r="E46" s="16">
        <f t="shared" si="1"/>
        <v>5975881</v>
      </c>
      <c r="F46" s="16">
        <f t="shared" si="2"/>
        <v>373492</v>
      </c>
      <c r="G46" s="16">
        <f t="shared" si="3"/>
        <v>25024000</v>
      </c>
      <c r="H46" s="17">
        <v>6</v>
      </c>
      <c r="I46" s="18">
        <v>150144000</v>
      </c>
    </row>
    <row r="47" spans="2:9" ht="24" x14ac:dyDescent="0.2">
      <c r="B47" s="14" t="s">
        <v>50</v>
      </c>
      <c r="C47" s="15" t="s">
        <v>55</v>
      </c>
      <c r="D47" s="16">
        <f t="shared" si="0"/>
        <v>17850746</v>
      </c>
      <c r="E47" s="16">
        <f t="shared" si="1"/>
        <v>5712239</v>
      </c>
      <c r="F47" s="16">
        <f t="shared" si="2"/>
        <v>357015</v>
      </c>
      <c r="G47" s="16">
        <f t="shared" si="3"/>
        <v>23920000</v>
      </c>
      <c r="H47" s="17">
        <v>3</v>
      </c>
      <c r="I47" s="18">
        <v>71760000</v>
      </c>
    </row>
    <row r="48" spans="2:9" ht="24" x14ac:dyDescent="0.2">
      <c r="B48" s="14" t="s">
        <v>50</v>
      </c>
      <c r="C48" s="15" t="s">
        <v>56</v>
      </c>
      <c r="D48" s="16">
        <f t="shared" si="0"/>
        <v>3570149</v>
      </c>
      <c r="E48" s="16">
        <f t="shared" si="1"/>
        <v>1142448</v>
      </c>
      <c r="F48" s="16">
        <f t="shared" si="2"/>
        <v>71403</v>
      </c>
      <c r="G48" s="16">
        <f t="shared" si="3"/>
        <v>4784000</v>
      </c>
      <c r="H48" s="17">
        <v>15</v>
      </c>
      <c r="I48" s="18">
        <v>71760000</v>
      </c>
    </row>
    <row r="49" spans="2:9" x14ac:dyDescent="0.2">
      <c r="B49" s="14" t="s">
        <v>50</v>
      </c>
      <c r="C49" s="15" t="s">
        <v>57</v>
      </c>
      <c r="D49" s="16">
        <f t="shared" si="0"/>
        <v>2197015</v>
      </c>
      <c r="E49" s="16">
        <f t="shared" si="1"/>
        <v>703045</v>
      </c>
      <c r="F49" s="16">
        <f t="shared" si="2"/>
        <v>43940</v>
      </c>
      <c r="G49" s="16">
        <f t="shared" si="3"/>
        <v>2944000</v>
      </c>
      <c r="H49" s="17">
        <v>15</v>
      </c>
      <c r="I49" s="18">
        <v>44160000</v>
      </c>
    </row>
    <row r="50" spans="2:9" x14ac:dyDescent="0.2">
      <c r="B50" s="14" t="s">
        <v>50</v>
      </c>
      <c r="C50" s="15" t="s">
        <v>58</v>
      </c>
      <c r="D50" s="16">
        <f t="shared" si="0"/>
        <v>1373134</v>
      </c>
      <c r="E50" s="16">
        <f t="shared" si="1"/>
        <v>439403</v>
      </c>
      <c r="F50" s="16">
        <f t="shared" si="2"/>
        <v>27463</v>
      </c>
      <c r="G50" s="16">
        <f t="shared" si="3"/>
        <v>1840000</v>
      </c>
      <c r="H50" s="17">
        <v>45</v>
      </c>
      <c r="I50" s="18">
        <v>82800000</v>
      </c>
    </row>
    <row r="51" spans="2:9" ht="24" x14ac:dyDescent="0.2">
      <c r="B51" s="14" t="s">
        <v>50</v>
      </c>
      <c r="C51" s="15" t="s">
        <v>59</v>
      </c>
      <c r="D51" s="16">
        <f t="shared" si="0"/>
        <v>3570149</v>
      </c>
      <c r="E51" s="16">
        <f t="shared" si="1"/>
        <v>1142448</v>
      </c>
      <c r="F51" s="16">
        <f t="shared" si="2"/>
        <v>71403</v>
      </c>
      <c r="G51" s="16">
        <f t="shared" si="3"/>
        <v>4784000</v>
      </c>
      <c r="H51" s="17">
        <v>12</v>
      </c>
      <c r="I51" s="18">
        <v>57408000</v>
      </c>
    </row>
    <row r="52" spans="2:9" ht="24" x14ac:dyDescent="0.2">
      <c r="B52" s="14" t="s">
        <v>50</v>
      </c>
      <c r="C52" s="15" t="s">
        <v>60</v>
      </c>
      <c r="D52" s="16">
        <f t="shared" si="0"/>
        <v>3570149</v>
      </c>
      <c r="E52" s="16">
        <f t="shared" si="1"/>
        <v>1142448</v>
      </c>
      <c r="F52" s="16">
        <f t="shared" si="2"/>
        <v>71403</v>
      </c>
      <c r="G52" s="16">
        <f t="shared" si="3"/>
        <v>4784000</v>
      </c>
      <c r="H52" s="17">
        <v>6</v>
      </c>
      <c r="I52" s="18">
        <v>28704000</v>
      </c>
    </row>
    <row r="53" spans="2:9" ht="24" x14ac:dyDescent="0.2">
      <c r="B53" s="14" t="s">
        <v>50</v>
      </c>
      <c r="C53" s="15" t="s">
        <v>61</v>
      </c>
      <c r="D53" s="16">
        <f t="shared" si="0"/>
        <v>0</v>
      </c>
      <c r="E53" s="16">
        <f t="shared" si="1"/>
        <v>0</v>
      </c>
      <c r="F53" s="16">
        <f t="shared" si="2"/>
        <v>0</v>
      </c>
      <c r="G53" s="16">
        <f t="shared" si="3"/>
        <v>0</v>
      </c>
      <c r="H53" s="17">
        <v>0</v>
      </c>
      <c r="I53" s="18">
        <v>0</v>
      </c>
    </row>
    <row r="54" spans="2:9" ht="24" x14ac:dyDescent="0.2">
      <c r="B54" s="14" t="s">
        <v>50</v>
      </c>
      <c r="C54" s="15" t="s">
        <v>62</v>
      </c>
      <c r="D54" s="16">
        <f t="shared" si="0"/>
        <v>3570149</v>
      </c>
      <c r="E54" s="16">
        <f t="shared" si="1"/>
        <v>1142448</v>
      </c>
      <c r="F54" s="16">
        <f t="shared" si="2"/>
        <v>71403</v>
      </c>
      <c r="G54" s="16">
        <f t="shared" si="3"/>
        <v>4784000</v>
      </c>
      <c r="H54" s="17">
        <v>36</v>
      </c>
      <c r="I54" s="18">
        <v>172224000</v>
      </c>
    </row>
    <row r="55" spans="2:9" x14ac:dyDescent="0.2">
      <c r="B55" s="14" t="s">
        <v>50</v>
      </c>
      <c r="C55" s="15" t="s">
        <v>63</v>
      </c>
      <c r="D55" s="16">
        <f t="shared" si="0"/>
        <v>0</v>
      </c>
      <c r="E55" s="16">
        <f t="shared" si="1"/>
        <v>0</v>
      </c>
      <c r="F55" s="16">
        <f t="shared" si="2"/>
        <v>0</v>
      </c>
      <c r="G55" s="16">
        <f t="shared" si="3"/>
        <v>0</v>
      </c>
      <c r="H55" s="17">
        <v>0</v>
      </c>
      <c r="I55" s="18">
        <v>0</v>
      </c>
    </row>
    <row r="56" spans="2:9" x14ac:dyDescent="0.2">
      <c r="B56" s="14" t="s">
        <v>50</v>
      </c>
      <c r="C56" s="15" t="s">
        <v>64</v>
      </c>
      <c r="D56" s="16">
        <f t="shared" si="0"/>
        <v>0</v>
      </c>
      <c r="E56" s="16">
        <f t="shared" si="1"/>
        <v>0</v>
      </c>
      <c r="F56" s="16">
        <f t="shared" si="2"/>
        <v>0</v>
      </c>
      <c r="G56" s="16">
        <f t="shared" si="3"/>
        <v>0</v>
      </c>
      <c r="H56" s="17">
        <v>0</v>
      </c>
      <c r="I56" s="18">
        <v>0</v>
      </c>
    </row>
    <row r="57" spans="2:9" x14ac:dyDescent="0.2">
      <c r="B57" s="14" t="s">
        <v>50</v>
      </c>
      <c r="C57" s="15" t="s">
        <v>65</v>
      </c>
      <c r="D57" s="16">
        <f t="shared" si="0"/>
        <v>0</v>
      </c>
      <c r="E57" s="16">
        <f t="shared" si="1"/>
        <v>0</v>
      </c>
      <c r="F57" s="16">
        <f t="shared" si="2"/>
        <v>0</v>
      </c>
      <c r="G57" s="16">
        <f t="shared" si="3"/>
        <v>0</v>
      </c>
      <c r="H57" s="17">
        <v>0</v>
      </c>
      <c r="I57" s="18">
        <v>0</v>
      </c>
    </row>
    <row r="58" spans="2:9" ht="24" x14ac:dyDescent="0.2">
      <c r="B58" s="14" t="s">
        <v>50</v>
      </c>
      <c r="C58" s="15" t="s">
        <v>66</v>
      </c>
      <c r="D58" s="16">
        <f t="shared" si="0"/>
        <v>0</v>
      </c>
      <c r="E58" s="16">
        <f t="shared" si="1"/>
        <v>0</v>
      </c>
      <c r="F58" s="16">
        <f t="shared" si="2"/>
        <v>0</v>
      </c>
      <c r="G58" s="16">
        <f t="shared" si="3"/>
        <v>0</v>
      </c>
      <c r="H58" s="17">
        <v>0</v>
      </c>
      <c r="I58" s="18">
        <v>0</v>
      </c>
    </row>
    <row r="59" spans="2:9" ht="24" x14ac:dyDescent="0.2">
      <c r="B59" s="14" t="s">
        <v>50</v>
      </c>
      <c r="C59" s="15" t="s">
        <v>67</v>
      </c>
      <c r="D59" s="16">
        <f t="shared" si="0"/>
        <v>0</v>
      </c>
      <c r="E59" s="16">
        <f t="shared" si="1"/>
        <v>0</v>
      </c>
      <c r="F59" s="16">
        <f t="shared" si="2"/>
        <v>0</v>
      </c>
      <c r="G59" s="16">
        <f t="shared" si="3"/>
        <v>0</v>
      </c>
      <c r="H59" s="17">
        <v>0</v>
      </c>
      <c r="I59" s="18">
        <v>0</v>
      </c>
    </row>
    <row r="60" spans="2:9" x14ac:dyDescent="0.2">
      <c r="B60" s="14" t="s">
        <v>50</v>
      </c>
      <c r="C60" s="15" t="s">
        <v>68</v>
      </c>
      <c r="D60" s="16">
        <f t="shared" si="0"/>
        <v>0</v>
      </c>
      <c r="E60" s="16">
        <f t="shared" si="1"/>
        <v>0</v>
      </c>
      <c r="F60" s="16">
        <f t="shared" si="2"/>
        <v>0</v>
      </c>
      <c r="G60" s="16">
        <f t="shared" si="3"/>
        <v>0</v>
      </c>
      <c r="H60" s="17">
        <v>0</v>
      </c>
      <c r="I60" s="18">
        <v>0</v>
      </c>
    </row>
    <row r="61" spans="2:9" ht="24" x14ac:dyDescent="0.2">
      <c r="B61" s="14" t="s">
        <v>50</v>
      </c>
      <c r="C61" s="15" t="s">
        <v>69</v>
      </c>
      <c r="D61" s="16">
        <f t="shared" si="0"/>
        <v>0</v>
      </c>
      <c r="E61" s="16">
        <f t="shared" si="1"/>
        <v>0</v>
      </c>
      <c r="F61" s="16">
        <f t="shared" si="2"/>
        <v>0</v>
      </c>
      <c r="G61" s="16">
        <f t="shared" si="3"/>
        <v>0</v>
      </c>
      <c r="H61" s="17">
        <v>0</v>
      </c>
      <c r="I61" s="18">
        <v>0</v>
      </c>
    </row>
    <row r="62" spans="2:9" ht="24" x14ac:dyDescent="0.2">
      <c r="B62" s="14" t="s">
        <v>50</v>
      </c>
      <c r="C62" s="15" t="s">
        <v>70</v>
      </c>
      <c r="D62" s="16">
        <f t="shared" si="0"/>
        <v>0</v>
      </c>
      <c r="E62" s="16">
        <f t="shared" si="1"/>
        <v>0</v>
      </c>
      <c r="F62" s="16">
        <f t="shared" si="2"/>
        <v>0</v>
      </c>
      <c r="G62" s="16">
        <f t="shared" si="3"/>
        <v>0</v>
      </c>
      <c r="H62" s="17">
        <v>0</v>
      </c>
      <c r="I62" s="18">
        <v>0</v>
      </c>
    </row>
    <row r="63" spans="2:9" ht="24" x14ac:dyDescent="0.2">
      <c r="B63" s="14" t="s">
        <v>50</v>
      </c>
      <c r="C63" s="15" t="s">
        <v>71</v>
      </c>
      <c r="D63" s="16">
        <f t="shared" si="0"/>
        <v>0</v>
      </c>
      <c r="E63" s="16">
        <f t="shared" si="1"/>
        <v>0</v>
      </c>
      <c r="F63" s="16">
        <f t="shared" si="2"/>
        <v>0</v>
      </c>
      <c r="G63" s="16">
        <f t="shared" si="3"/>
        <v>0</v>
      </c>
      <c r="H63" s="17">
        <v>0</v>
      </c>
      <c r="I63" s="18">
        <v>0</v>
      </c>
    </row>
    <row r="64" spans="2:9" ht="24" x14ac:dyDescent="0.2">
      <c r="B64" s="14" t="s">
        <v>72</v>
      </c>
      <c r="C64" s="15" t="s">
        <v>73</v>
      </c>
      <c r="D64" s="16">
        <f t="shared" si="0"/>
        <v>3570149</v>
      </c>
      <c r="E64" s="16">
        <f t="shared" si="1"/>
        <v>1142448</v>
      </c>
      <c r="F64" s="16">
        <f t="shared" si="2"/>
        <v>71403</v>
      </c>
      <c r="G64" s="16">
        <f t="shared" si="3"/>
        <v>4784000</v>
      </c>
      <c r="H64" s="17">
        <v>6</v>
      </c>
      <c r="I64" s="18">
        <v>28704000</v>
      </c>
    </row>
    <row r="65" spans="2:9" ht="24" x14ac:dyDescent="0.2">
      <c r="B65" s="14" t="s">
        <v>72</v>
      </c>
      <c r="C65" s="15" t="s">
        <v>74</v>
      </c>
      <c r="D65" s="16">
        <f t="shared" si="0"/>
        <v>3570149</v>
      </c>
      <c r="E65" s="16">
        <f t="shared" si="1"/>
        <v>1142448</v>
      </c>
      <c r="F65" s="16">
        <f t="shared" si="2"/>
        <v>71403</v>
      </c>
      <c r="G65" s="16">
        <f t="shared" si="3"/>
        <v>4784000</v>
      </c>
      <c r="H65" s="17">
        <v>45</v>
      </c>
      <c r="I65" s="18">
        <v>215280000</v>
      </c>
    </row>
    <row r="66" spans="2:9" x14ac:dyDescent="0.2">
      <c r="B66" s="14" t="s">
        <v>72</v>
      </c>
      <c r="C66" s="15" t="s">
        <v>75</v>
      </c>
      <c r="D66" s="16">
        <f t="shared" si="0"/>
        <v>3570149</v>
      </c>
      <c r="E66" s="16">
        <f t="shared" si="1"/>
        <v>1142448</v>
      </c>
      <c r="F66" s="16">
        <f t="shared" si="2"/>
        <v>71403</v>
      </c>
      <c r="G66" s="16">
        <f t="shared" si="3"/>
        <v>4784000</v>
      </c>
      <c r="H66" s="17">
        <v>9</v>
      </c>
      <c r="I66" s="18">
        <v>43056000</v>
      </c>
    </row>
    <row r="67" spans="2:9" x14ac:dyDescent="0.2">
      <c r="B67" s="14" t="s">
        <v>72</v>
      </c>
      <c r="C67" s="15" t="s">
        <v>76</v>
      </c>
      <c r="D67" s="16">
        <f t="shared" si="0"/>
        <v>8238806</v>
      </c>
      <c r="E67" s="16">
        <f t="shared" si="1"/>
        <v>2636418</v>
      </c>
      <c r="F67" s="16">
        <f t="shared" si="2"/>
        <v>164776</v>
      </c>
      <c r="G67" s="16">
        <f t="shared" si="3"/>
        <v>11040000</v>
      </c>
      <c r="H67" s="17">
        <v>12</v>
      </c>
      <c r="I67" s="18">
        <v>132480000</v>
      </c>
    </row>
    <row r="68" spans="2:9" ht="24" x14ac:dyDescent="0.2">
      <c r="B68" s="14" t="s">
        <v>72</v>
      </c>
      <c r="C68" s="15" t="s">
        <v>77</v>
      </c>
      <c r="D68" s="16">
        <f t="shared" si="0"/>
        <v>3570149</v>
      </c>
      <c r="E68" s="16">
        <f t="shared" si="1"/>
        <v>1142448</v>
      </c>
      <c r="F68" s="16">
        <f t="shared" si="2"/>
        <v>71403</v>
      </c>
      <c r="G68" s="16">
        <f t="shared" si="3"/>
        <v>4784000</v>
      </c>
      <c r="H68" s="17">
        <v>12</v>
      </c>
      <c r="I68" s="18">
        <v>57408000</v>
      </c>
    </row>
    <row r="69" spans="2:9" x14ac:dyDescent="0.2">
      <c r="B69" s="14" t="s">
        <v>72</v>
      </c>
      <c r="C69" s="15" t="s">
        <v>78</v>
      </c>
      <c r="D69" s="16">
        <f t="shared" si="0"/>
        <v>3570149</v>
      </c>
      <c r="E69" s="16">
        <f t="shared" si="1"/>
        <v>1142448</v>
      </c>
      <c r="F69" s="16">
        <f t="shared" si="2"/>
        <v>71403</v>
      </c>
      <c r="G69" s="16">
        <f t="shared" si="3"/>
        <v>4784000</v>
      </c>
      <c r="H69" s="17">
        <v>6</v>
      </c>
      <c r="I69" s="18">
        <v>28704000</v>
      </c>
    </row>
    <row r="70" spans="2:9" ht="24" x14ac:dyDescent="0.2">
      <c r="B70" s="14" t="s">
        <v>79</v>
      </c>
      <c r="C70" s="15" t="s">
        <v>80</v>
      </c>
      <c r="D70" s="16">
        <f t="shared" ref="D70:D133" si="4">IFERROR(ROUND(G70*74.6268656716418%,0),0)</f>
        <v>20871642</v>
      </c>
      <c r="E70" s="16">
        <f t="shared" ref="E70:E133" si="5">IFERROR(ROUND(G70*23.8805970149254%,0),0)</f>
        <v>6678925</v>
      </c>
      <c r="F70" s="16">
        <f t="shared" ref="F70:F133" si="6">G70-D70-E70</f>
        <v>417433</v>
      </c>
      <c r="G70" s="16">
        <f t="shared" ref="G70:G133" si="7">IFERROR(+I70/H70,0)</f>
        <v>27968000</v>
      </c>
      <c r="H70" s="17">
        <v>3</v>
      </c>
      <c r="I70" s="18">
        <v>83904000</v>
      </c>
    </row>
    <row r="71" spans="2:9" ht="36" x14ac:dyDescent="0.2">
      <c r="B71" s="14" t="s">
        <v>79</v>
      </c>
      <c r="C71" s="15" t="s">
        <v>81</v>
      </c>
      <c r="D71" s="16">
        <f t="shared" si="4"/>
        <v>5217910</v>
      </c>
      <c r="E71" s="16">
        <f t="shared" si="5"/>
        <v>1669731</v>
      </c>
      <c r="F71" s="16">
        <f t="shared" si="6"/>
        <v>104359</v>
      </c>
      <c r="G71" s="16">
        <f t="shared" si="7"/>
        <v>6992000</v>
      </c>
      <c r="H71" s="17">
        <v>3</v>
      </c>
      <c r="I71" s="18">
        <v>20976000</v>
      </c>
    </row>
    <row r="72" spans="2:9" ht="24" x14ac:dyDescent="0.2">
      <c r="B72" s="14" t="s">
        <v>79</v>
      </c>
      <c r="C72" s="15" t="s">
        <v>82</v>
      </c>
      <c r="D72" s="16">
        <f t="shared" si="4"/>
        <v>3570149</v>
      </c>
      <c r="E72" s="16">
        <f t="shared" si="5"/>
        <v>1142448</v>
      </c>
      <c r="F72" s="16">
        <f t="shared" si="6"/>
        <v>71403</v>
      </c>
      <c r="G72" s="16">
        <f t="shared" si="7"/>
        <v>4784000</v>
      </c>
      <c r="H72" s="17">
        <v>3</v>
      </c>
      <c r="I72" s="18">
        <v>14352000</v>
      </c>
    </row>
    <row r="73" spans="2:9" ht="36" x14ac:dyDescent="0.2">
      <c r="B73" s="14" t="s">
        <v>79</v>
      </c>
      <c r="C73" s="15" t="s">
        <v>83</v>
      </c>
      <c r="D73" s="16">
        <f t="shared" si="4"/>
        <v>14761194</v>
      </c>
      <c r="E73" s="16">
        <f t="shared" si="5"/>
        <v>4723582</v>
      </c>
      <c r="F73" s="16">
        <f t="shared" si="6"/>
        <v>295224</v>
      </c>
      <c r="G73" s="16">
        <f t="shared" si="7"/>
        <v>19780000</v>
      </c>
      <c r="H73" s="17">
        <v>3</v>
      </c>
      <c r="I73" s="18">
        <v>59340000</v>
      </c>
    </row>
    <row r="74" spans="2:9" ht="24" x14ac:dyDescent="0.2">
      <c r="B74" s="14" t="s">
        <v>79</v>
      </c>
      <c r="C74" s="15" t="s">
        <v>84</v>
      </c>
      <c r="D74" s="16">
        <f t="shared" si="4"/>
        <v>440597</v>
      </c>
      <c r="E74" s="16">
        <f t="shared" si="5"/>
        <v>140991</v>
      </c>
      <c r="F74" s="16">
        <f t="shared" si="6"/>
        <v>8812</v>
      </c>
      <c r="G74" s="16">
        <f t="shared" si="7"/>
        <v>590400</v>
      </c>
      <c r="H74" s="17">
        <v>3</v>
      </c>
      <c r="I74" s="18">
        <v>1771200</v>
      </c>
    </row>
    <row r="75" spans="2:9" ht="24" x14ac:dyDescent="0.2">
      <c r="B75" s="14" t="s">
        <v>79</v>
      </c>
      <c r="C75" s="15" t="s">
        <v>85</v>
      </c>
      <c r="D75" s="16">
        <f t="shared" si="4"/>
        <v>12907463</v>
      </c>
      <c r="E75" s="16">
        <f t="shared" si="5"/>
        <v>4130388</v>
      </c>
      <c r="F75" s="16">
        <f t="shared" si="6"/>
        <v>258149</v>
      </c>
      <c r="G75" s="16">
        <f t="shared" si="7"/>
        <v>17296000</v>
      </c>
      <c r="H75" s="17">
        <v>3</v>
      </c>
      <c r="I75" s="18">
        <v>51888000</v>
      </c>
    </row>
    <row r="76" spans="2:9" x14ac:dyDescent="0.2">
      <c r="B76" s="14" t="s">
        <v>79</v>
      </c>
      <c r="C76" s="15" t="s">
        <v>86</v>
      </c>
      <c r="D76" s="16">
        <f t="shared" si="4"/>
        <v>42017910</v>
      </c>
      <c r="E76" s="16">
        <f t="shared" si="5"/>
        <v>13445731</v>
      </c>
      <c r="F76" s="16">
        <f t="shared" si="6"/>
        <v>840359</v>
      </c>
      <c r="G76" s="16">
        <f t="shared" si="7"/>
        <v>56304000</v>
      </c>
      <c r="H76" s="17">
        <v>3</v>
      </c>
      <c r="I76" s="18">
        <v>168912000</v>
      </c>
    </row>
    <row r="77" spans="2:9" x14ac:dyDescent="0.2">
      <c r="B77" s="14" t="s">
        <v>87</v>
      </c>
      <c r="C77" s="15" t="s">
        <v>88</v>
      </c>
      <c r="D77" s="16">
        <f t="shared" si="4"/>
        <v>0</v>
      </c>
      <c r="E77" s="16">
        <f t="shared" si="5"/>
        <v>0</v>
      </c>
      <c r="F77" s="16">
        <f t="shared" si="6"/>
        <v>0</v>
      </c>
      <c r="G77" s="16">
        <f t="shared" si="7"/>
        <v>0</v>
      </c>
      <c r="H77" s="17">
        <v>0</v>
      </c>
      <c r="I77" s="18">
        <v>0</v>
      </c>
    </row>
    <row r="78" spans="2:9" ht="24" x14ac:dyDescent="0.2">
      <c r="B78" s="14" t="s">
        <v>87</v>
      </c>
      <c r="C78" s="15" t="s">
        <v>89</v>
      </c>
      <c r="D78" s="16">
        <f t="shared" si="4"/>
        <v>19403</v>
      </c>
      <c r="E78" s="16">
        <f t="shared" si="5"/>
        <v>6209</v>
      </c>
      <c r="F78" s="16">
        <f t="shared" si="6"/>
        <v>388</v>
      </c>
      <c r="G78" s="16">
        <f t="shared" si="7"/>
        <v>26000</v>
      </c>
      <c r="H78" s="17">
        <v>1104</v>
      </c>
      <c r="I78" s="18">
        <v>28704000</v>
      </c>
    </row>
    <row r="79" spans="2:9" x14ac:dyDescent="0.2">
      <c r="B79" s="14" t="s">
        <v>87</v>
      </c>
      <c r="C79" s="15" t="s">
        <v>90</v>
      </c>
      <c r="D79" s="16">
        <f t="shared" si="4"/>
        <v>4668657</v>
      </c>
      <c r="E79" s="16">
        <f t="shared" si="5"/>
        <v>1493970</v>
      </c>
      <c r="F79" s="16">
        <f t="shared" si="6"/>
        <v>93373</v>
      </c>
      <c r="G79" s="16">
        <f t="shared" si="7"/>
        <v>6256000</v>
      </c>
      <c r="H79" s="17">
        <v>3</v>
      </c>
      <c r="I79" s="18">
        <v>18768000</v>
      </c>
    </row>
    <row r="80" spans="2:9" x14ac:dyDescent="0.2">
      <c r="B80" s="14" t="s">
        <v>87</v>
      </c>
      <c r="C80" s="15" t="s">
        <v>91</v>
      </c>
      <c r="D80" s="16">
        <f t="shared" si="4"/>
        <v>0</v>
      </c>
      <c r="E80" s="16">
        <f t="shared" si="5"/>
        <v>0</v>
      </c>
      <c r="F80" s="16">
        <f t="shared" si="6"/>
        <v>0</v>
      </c>
      <c r="G80" s="16">
        <f t="shared" si="7"/>
        <v>0</v>
      </c>
      <c r="H80" s="17">
        <v>0</v>
      </c>
      <c r="I80" s="18">
        <v>0</v>
      </c>
    </row>
    <row r="81" spans="2:9" ht="24" x14ac:dyDescent="0.2">
      <c r="B81" s="14" t="s">
        <v>87</v>
      </c>
      <c r="C81" s="15" t="s">
        <v>92</v>
      </c>
      <c r="D81" s="16">
        <f t="shared" si="4"/>
        <v>3570149</v>
      </c>
      <c r="E81" s="16">
        <f t="shared" si="5"/>
        <v>1142448</v>
      </c>
      <c r="F81" s="16">
        <f t="shared" si="6"/>
        <v>71403</v>
      </c>
      <c r="G81" s="16">
        <f t="shared" si="7"/>
        <v>4784000</v>
      </c>
      <c r="H81" s="17">
        <v>18</v>
      </c>
      <c r="I81" s="18">
        <v>86112000</v>
      </c>
    </row>
    <row r="82" spans="2:9" x14ac:dyDescent="0.2">
      <c r="B82" s="14" t="s">
        <v>87</v>
      </c>
      <c r="C82" s="15" t="s">
        <v>93</v>
      </c>
      <c r="D82" s="16">
        <f t="shared" si="4"/>
        <v>0</v>
      </c>
      <c r="E82" s="16">
        <f t="shared" si="5"/>
        <v>0</v>
      </c>
      <c r="F82" s="16">
        <f t="shared" si="6"/>
        <v>0</v>
      </c>
      <c r="G82" s="16">
        <f t="shared" si="7"/>
        <v>0</v>
      </c>
      <c r="H82" s="17">
        <v>0</v>
      </c>
      <c r="I82" s="18">
        <v>0</v>
      </c>
    </row>
    <row r="83" spans="2:9" x14ac:dyDescent="0.2">
      <c r="B83" s="14" t="s">
        <v>87</v>
      </c>
      <c r="C83" s="15" t="s">
        <v>94</v>
      </c>
      <c r="D83" s="16">
        <f t="shared" si="4"/>
        <v>36250746</v>
      </c>
      <c r="E83" s="16">
        <f t="shared" si="5"/>
        <v>11600239</v>
      </c>
      <c r="F83" s="16">
        <f t="shared" si="6"/>
        <v>725015</v>
      </c>
      <c r="G83" s="16">
        <f t="shared" si="7"/>
        <v>48576000</v>
      </c>
      <c r="H83" s="17">
        <v>3</v>
      </c>
      <c r="I83" s="18">
        <v>145728000</v>
      </c>
    </row>
    <row r="84" spans="2:9" ht="24" x14ac:dyDescent="0.2">
      <c r="B84" s="14" t="s">
        <v>87</v>
      </c>
      <c r="C84" s="15" t="s">
        <v>95</v>
      </c>
      <c r="D84" s="16">
        <f t="shared" si="4"/>
        <v>44776</v>
      </c>
      <c r="E84" s="16">
        <f t="shared" si="5"/>
        <v>14328</v>
      </c>
      <c r="F84" s="16">
        <f t="shared" si="6"/>
        <v>896</v>
      </c>
      <c r="G84" s="16">
        <f t="shared" si="7"/>
        <v>60000</v>
      </c>
      <c r="H84" s="17">
        <v>1104</v>
      </c>
      <c r="I84" s="18">
        <v>66240000</v>
      </c>
    </row>
    <row r="85" spans="2:9" x14ac:dyDescent="0.2">
      <c r="B85" s="14" t="s">
        <v>87</v>
      </c>
      <c r="C85" s="15" t="s">
        <v>96</v>
      </c>
      <c r="D85" s="16">
        <f t="shared" si="4"/>
        <v>14555224</v>
      </c>
      <c r="E85" s="16">
        <f t="shared" si="5"/>
        <v>4657672</v>
      </c>
      <c r="F85" s="16">
        <f t="shared" si="6"/>
        <v>291104</v>
      </c>
      <c r="G85" s="16">
        <f t="shared" si="7"/>
        <v>19504000</v>
      </c>
      <c r="H85" s="17">
        <v>30</v>
      </c>
      <c r="I85" s="18">
        <v>585120000</v>
      </c>
    </row>
    <row r="86" spans="2:9" ht="24" x14ac:dyDescent="0.2">
      <c r="B86" s="14" t="s">
        <v>87</v>
      </c>
      <c r="C86" s="15" t="s">
        <v>97</v>
      </c>
      <c r="D86" s="16">
        <f t="shared" si="4"/>
        <v>38722388</v>
      </c>
      <c r="E86" s="16">
        <f t="shared" si="5"/>
        <v>12391164</v>
      </c>
      <c r="F86" s="16">
        <f t="shared" si="6"/>
        <v>774448</v>
      </c>
      <c r="G86" s="16">
        <f t="shared" si="7"/>
        <v>51888000</v>
      </c>
      <c r="H86" s="17">
        <v>3</v>
      </c>
      <c r="I86" s="18">
        <v>155664000</v>
      </c>
    </row>
    <row r="87" spans="2:9" x14ac:dyDescent="0.2">
      <c r="B87" s="14" t="s">
        <v>87</v>
      </c>
      <c r="C87" s="15" t="s">
        <v>98</v>
      </c>
      <c r="D87" s="16">
        <f t="shared" si="4"/>
        <v>15653731</v>
      </c>
      <c r="E87" s="16">
        <f t="shared" si="5"/>
        <v>5009194</v>
      </c>
      <c r="F87" s="16">
        <f t="shared" si="6"/>
        <v>313075</v>
      </c>
      <c r="G87" s="16">
        <f t="shared" si="7"/>
        <v>20976000</v>
      </c>
      <c r="H87" s="17">
        <v>5</v>
      </c>
      <c r="I87" s="18">
        <v>104880000</v>
      </c>
    </row>
    <row r="88" spans="2:9" ht="24" x14ac:dyDescent="0.2">
      <c r="B88" s="14" t="s">
        <v>99</v>
      </c>
      <c r="C88" s="15" t="s">
        <v>100</v>
      </c>
      <c r="D88" s="16">
        <f t="shared" si="4"/>
        <v>20346269</v>
      </c>
      <c r="E88" s="16">
        <f t="shared" si="5"/>
        <v>6510806</v>
      </c>
      <c r="F88" s="16">
        <f t="shared" si="6"/>
        <v>406925</v>
      </c>
      <c r="G88" s="16">
        <f t="shared" si="7"/>
        <v>27264000</v>
      </c>
      <c r="H88" s="17">
        <v>3</v>
      </c>
      <c r="I88" s="18">
        <v>81792000</v>
      </c>
    </row>
    <row r="89" spans="2:9" x14ac:dyDescent="0.2">
      <c r="B89" s="14" t="s">
        <v>99</v>
      </c>
      <c r="C89" s="15" t="s">
        <v>101</v>
      </c>
      <c r="D89" s="16">
        <f t="shared" si="4"/>
        <v>13467164</v>
      </c>
      <c r="E89" s="16">
        <f t="shared" si="5"/>
        <v>4309493</v>
      </c>
      <c r="F89" s="16">
        <f t="shared" si="6"/>
        <v>269343</v>
      </c>
      <c r="G89" s="16">
        <f t="shared" si="7"/>
        <v>18046000</v>
      </c>
      <c r="H89" s="17">
        <v>3</v>
      </c>
      <c r="I89" s="18">
        <v>54138000</v>
      </c>
    </row>
    <row r="90" spans="2:9" ht="24" x14ac:dyDescent="0.2">
      <c r="B90" s="14" t="s">
        <v>99</v>
      </c>
      <c r="C90" s="15" t="s">
        <v>102</v>
      </c>
      <c r="D90" s="16">
        <f t="shared" si="4"/>
        <v>13540299</v>
      </c>
      <c r="E90" s="16">
        <f t="shared" si="5"/>
        <v>4332896</v>
      </c>
      <c r="F90" s="16">
        <f t="shared" si="6"/>
        <v>270805</v>
      </c>
      <c r="G90" s="16">
        <f t="shared" si="7"/>
        <v>18144000</v>
      </c>
      <c r="H90" s="17">
        <v>3</v>
      </c>
      <c r="I90" s="18">
        <v>54432000</v>
      </c>
    </row>
    <row r="91" spans="2:9" x14ac:dyDescent="0.2">
      <c r="B91" s="14" t="s">
        <v>99</v>
      </c>
      <c r="C91" s="15" t="s">
        <v>33</v>
      </c>
      <c r="D91" s="16">
        <f t="shared" si="4"/>
        <v>7964179</v>
      </c>
      <c r="E91" s="16">
        <f t="shared" si="5"/>
        <v>2548537</v>
      </c>
      <c r="F91" s="16">
        <f t="shared" si="6"/>
        <v>159284</v>
      </c>
      <c r="G91" s="16">
        <f t="shared" si="7"/>
        <v>10672000</v>
      </c>
      <c r="H91" s="17">
        <v>3</v>
      </c>
      <c r="I91" s="18">
        <v>32016000</v>
      </c>
    </row>
    <row r="92" spans="2:9" ht="24" x14ac:dyDescent="0.2">
      <c r="B92" s="14" t="s">
        <v>99</v>
      </c>
      <c r="C92" s="15" t="s">
        <v>103</v>
      </c>
      <c r="D92" s="16">
        <f t="shared" si="4"/>
        <v>13731343</v>
      </c>
      <c r="E92" s="16">
        <f t="shared" si="5"/>
        <v>4394030</v>
      </c>
      <c r="F92" s="16">
        <f t="shared" si="6"/>
        <v>274627</v>
      </c>
      <c r="G92" s="16">
        <f t="shared" si="7"/>
        <v>18400000</v>
      </c>
      <c r="H92" s="17">
        <v>3</v>
      </c>
      <c r="I92" s="18">
        <v>55200000</v>
      </c>
    </row>
    <row r="93" spans="2:9" ht="24" x14ac:dyDescent="0.2">
      <c r="B93" s="14" t="s">
        <v>99</v>
      </c>
      <c r="C93" s="15" t="s">
        <v>104</v>
      </c>
      <c r="D93" s="16">
        <f t="shared" si="4"/>
        <v>16202985</v>
      </c>
      <c r="E93" s="16">
        <f t="shared" si="5"/>
        <v>5184955</v>
      </c>
      <c r="F93" s="16">
        <f t="shared" si="6"/>
        <v>324060</v>
      </c>
      <c r="G93" s="16">
        <f t="shared" si="7"/>
        <v>21712000</v>
      </c>
      <c r="H93" s="17">
        <v>3</v>
      </c>
      <c r="I93" s="18">
        <v>65136000</v>
      </c>
    </row>
    <row r="94" spans="2:9" x14ac:dyDescent="0.2">
      <c r="B94" s="14" t="s">
        <v>99</v>
      </c>
      <c r="C94" s="15" t="s">
        <v>105</v>
      </c>
      <c r="D94" s="16">
        <f t="shared" si="4"/>
        <v>21343284</v>
      </c>
      <c r="E94" s="16">
        <f t="shared" si="5"/>
        <v>6829851</v>
      </c>
      <c r="F94" s="16">
        <f t="shared" si="6"/>
        <v>426865</v>
      </c>
      <c r="G94" s="16">
        <f t="shared" si="7"/>
        <v>28600000</v>
      </c>
      <c r="H94" s="17">
        <v>3</v>
      </c>
      <c r="I94" s="18">
        <v>85800000</v>
      </c>
    </row>
    <row r="95" spans="2:9" x14ac:dyDescent="0.2">
      <c r="B95" s="14" t="s">
        <v>99</v>
      </c>
      <c r="C95" s="15" t="s">
        <v>106</v>
      </c>
      <c r="D95" s="16">
        <f t="shared" si="4"/>
        <v>3653731</v>
      </c>
      <c r="E95" s="16">
        <f t="shared" si="5"/>
        <v>1169194</v>
      </c>
      <c r="F95" s="16">
        <f t="shared" si="6"/>
        <v>73075</v>
      </c>
      <c r="G95" s="16">
        <f t="shared" si="7"/>
        <v>4896000</v>
      </c>
      <c r="H95" s="17">
        <v>15</v>
      </c>
      <c r="I95" s="18">
        <v>73440000</v>
      </c>
    </row>
    <row r="96" spans="2:9" ht="24" x14ac:dyDescent="0.2">
      <c r="B96" s="14" t="s">
        <v>99</v>
      </c>
      <c r="C96" s="15" t="s">
        <v>107</v>
      </c>
      <c r="D96" s="16">
        <f t="shared" si="4"/>
        <v>14579104</v>
      </c>
      <c r="E96" s="16">
        <f t="shared" si="5"/>
        <v>4665313</v>
      </c>
      <c r="F96" s="16">
        <f t="shared" si="6"/>
        <v>291583</v>
      </c>
      <c r="G96" s="16">
        <f t="shared" si="7"/>
        <v>19536000</v>
      </c>
      <c r="H96" s="17">
        <v>3</v>
      </c>
      <c r="I96" s="18">
        <v>58608000</v>
      </c>
    </row>
    <row r="97" spans="2:9" x14ac:dyDescent="0.2">
      <c r="B97" s="14" t="s">
        <v>108</v>
      </c>
      <c r="C97" s="15" t="s">
        <v>109</v>
      </c>
      <c r="D97" s="16">
        <f t="shared" si="4"/>
        <v>0</v>
      </c>
      <c r="E97" s="16">
        <f t="shared" si="5"/>
        <v>0</v>
      </c>
      <c r="F97" s="16">
        <f t="shared" si="6"/>
        <v>0</v>
      </c>
      <c r="G97" s="16">
        <f t="shared" si="7"/>
        <v>0</v>
      </c>
      <c r="H97" s="17">
        <v>0</v>
      </c>
      <c r="I97" s="18">
        <v>0</v>
      </c>
    </row>
    <row r="98" spans="2:9" x14ac:dyDescent="0.2">
      <c r="B98" s="14" t="s">
        <v>108</v>
      </c>
      <c r="C98" s="15" t="s">
        <v>110</v>
      </c>
      <c r="D98" s="16">
        <f t="shared" si="4"/>
        <v>0</v>
      </c>
      <c r="E98" s="16">
        <f t="shared" si="5"/>
        <v>0</v>
      </c>
      <c r="F98" s="16">
        <f t="shared" si="6"/>
        <v>0</v>
      </c>
      <c r="G98" s="16">
        <f t="shared" si="7"/>
        <v>0</v>
      </c>
      <c r="H98" s="17">
        <v>0</v>
      </c>
      <c r="I98" s="18">
        <v>0</v>
      </c>
    </row>
    <row r="99" spans="2:9" x14ac:dyDescent="0.2">
      <c r="B99" s="14" t="s">
        <v>108</v>
      </c>
      <c r="C99" s="15" t="s">
        <v>111</v>
      </c>
      <c r="D99" s="16">
        <f t="shared" si="4"/>
        <v>0</v>
      </c>
      <c r="E99" s="16">
        <f t="shared" si="5"/>
        <v>0</v>
      </c>
      <c r="F99" s="16">
        <f t="shared" si="6"/>
        <v>0</v>
      </c>
      <c r="G99" s="16">
        <f t="shared" si="7"/>
        <v>0</v>
      </c>
      <c r="H99" s="17">
        <v>0</v>
      </c>
      <c r="I99" s="18">
        <v>0</v>
      </c>
    </row>
    <row r="100" spans="2:9" x14ac:dyDescent="0.2">
      <c r="B100" s="14" t="s">
        <v>99</v>
      </c>
      <c r="C100" s="15" t="s">
        <v>112</v>
      </c>
      <c r="D100" s="16">
        <f t="shared" si="4"/>
        <v>19300000</v>
      </c>
      <c r="E100" s="16">
        <f t="shared" si="5"/>
        <v>6176000</v>
      </c>
      <c r="F100" s="16">
        <f t="shared" si="6"/>
        <v>386000</v>
      </c>
      <c r="G100" s="16">
        <f t="shared" si="7"/>
        <v>25862000</v>
      </c>
      <c r="H100" s="17">
        <v>3</v>
      </c>
      <c r="I100" s="18">
        <v>77586000</v>
      </c>
    </row>
    <row r="101" spans="2:9" x14ac:dyDescent="0.2">
      <c r="B101" s="14" t="s">
        <v>99</v>
      </c>
      <c r="C101" s="15" t="s">
        <v>113</v>
      </c>
      <c r="D101" s="16">
        <f t="shared" si="4"/>
        <v>10028358</v>
      </c>
      <c r="E101" s="16">
        <f t="shared" si="5"/>
        <v>3209075</v>
      </c>
      <c r="F101" s="16">
        <f t="shared" si="6"/>
        <v>200567</v>
      </c>
      <c r="G101" s="16">
        <f t="shared" si="7"/>
        <v>13438000</v>
      </c>
      <c r="H101" s="17">
        <v>3</v>
      </c>
      <c r="I101" s="18">
        <v>40314000</v>
      </c>
    </row>
    <row r="102" spans="2:9" x14ac:dyDescent="0.2">
      <c r="B102" s="14" t="s">
        <v>99</v>
      </c>
      <c r="C102" s="15" t="s">
        <v>114</v>
      </c>
      <c r="D102" s="16">
        <f t="shared" si="4"/>
        <v>9282090</v>
      </c>
      <c r="E102" s="16">
        <f t="shared" si="5"/>
        <v>2970269</v>
      </c>
      <c r="F102" s="16">
        <f t="shared" si="6"/>
        <v>185641</v>
      </c>
      <c r="G102" s="16">
        <f t="shared" si="7"/>
        <v>12438000</v>
      </c>
      <c r="H102" s="17">
        <v>3</v>
      </c>
      <c r="I102" s="18">
        <v>37314000</v>
      </c>
    </row>
    <row r="103" spans="2:9" x14ac:dyDescent="0.2">
      <c r="B103" s="14" t="s">
        <v>108</v>
      </c>
      <c r="C103" s="15" t="s">
        <v>115</v>
      </c>
      <c r="D103" s="16">
        <f t="shared" si="4"/>
        <v>0</v>
      </c>
      <c r="E103" s="16">
        <f t="shared" si="5"/>
        <v>0</v>
      </c>
      <c r="F103" s="16">
        <f t="shared" si="6"/>
        <v>0</v>
      </c>
      <c r="G103" s="16">
        <f t="shared" si="7"/>
        <v>0</v>
      </c>
      <c r="H103" s="17">
        <v>0</v>
      </c>
      <c r="I103" s="18">
        <v>0</v>
      </c>
    </row>
    <row r="104" spans="2:9" ht="24" x14ac:dyDescent="0.2">
      <c r="B104" s="14" t="s">
        <v>108</v>
      </c>
      <c r="C104" s="15" t="s">
        <v>116</v>
      </c>
      <c r="D104" s="16">
        <f t="shared" si="4"/>
        <v>0</v>
      </c>
      <c r="E104" s="16">
        <f t="shared" si="5"/>
        <v>0</v>
      </c>
      <c r="F104" s="16">
        <f t="shared" si="6"/>
        <v>0</v>
      </c>
      <c r="G104" s="16">
        <f t="shared" si="7"/>
        <v>0</v>
      </c>
      <c r="H104" s="17">
        <v>0</v>
      </c>
      <c r="I104" s="18">
        <v>0</v>
      </c>
    </row>
    <row r="105" spans="2:9" ht="24" x14ac:dyDescent="0.2">
      <c r="B105" s="14" t="s">
        <v>108</v>
      </c>
      <c r="C105" s="15" t="s">
        <v>117</v>
      </c>
      <c r="D105" s="16">
        <f t="shared" si="4"/>
        <v>0</v>
      </c>
      <c r="E105" s="16">
        <f t="shared" si="5"/>
        <v>0</v>
      </c>
      <c r="F105" s="16">
        <f t="shared" si="6"/>
        <v>0</v>
      </c>
      <c r="G105" s="16">
        <f t="shared" si="7"/>
        <v>0</v>
      </c>
      <c r="H105" s="17">
        <v>0</v>
      </c>
      <c r="I105" s="18">
        <v>0</v>
      </c>
    </row>
    <row r="106" spans="2:9" ht="24" x14ac:dyDescent="0.2">
      <c r="B106" s="14" t="s">
        <v>108</v>
      </c>
      <c r="C106" s="15" t="s">
        <v>118</v>
      </c>
      <c r="D106" s="16">
        <f t="shared" si="4"/>
        <v>0</v>
      </c>
      <c r="E106" s="16">
        <f t="shared" si="5"/>
        <v>0</v>
      </c>
      <c r="F106" s="16">
        <f t="shared" si="6"/>
        <v>0</v>
      </c>
      <c r="G106" s="16">
        <f t="shared" si="7"/>
        <v>0</v>
      </c>
      <c r="H106" s="17">
        <v>0</v>
      </c>
      <c r="I106" s="18">
        <v>0</v>
      </c>
    </row>
    <row r="107" spans="2:9" ht="36" x14ac:dyDescent="0.2">
      <c r="B107" s="14" t="s">
        <v>108</v>
      </c>
      <c r="C107" s="15" t="s">
        <v>119</v>
      </c>
      <c r="D107" s="16">
        <f t="shared" si="4"/>
        <v>0</v>
      </c>
      <c r="E107" s="16">
        <f t="shared" si="5"/>
        <v>0</v>
      </c>
      <c r="F107" s="16">
        <f t="shared" si="6"/>
        <v>0</v>
      </c>
      <c r="G107" s="16">
        <f t="shared" si="7"/>
        <v>0</v>
      </c>
      <c r="H107" s="17">
        <v>0</v>
      </c>
      <c r="I107" s="18">
        <v>0</v>
      </c>
    </row>
    <row r="108" spans="2:9" ht="36" x14ac:dyDescent="0.2">
      <c r="B108" s="14" t="s">
        <v>108</v>
      </c>
      <c r="C108" s="15" t="s">
        <v>120</v>
      </c>
      <c r="D108" s="16">
        <f t="shared" si="4"/>
        <v>0</v>
      </c>
      <c r="E108" s="16">
        <f t="shared" si="5"/>
        <v>0</v>
      </c>
      <c r="F108" s="16">
        <f t="shared" si="6"/>
        <v>0</v>
      </c>
      <c r="G108" s="16">
        <f t="shared" si="7"/>
        <v>0</v>
      </c>
      <c r="H108" s="17">
        <v>0</v>
      </c>
      <c r="I108" s="18">
        <v>0</v>
      </c>
    </row>
    <row r="109" spans="2:9" x14ac:dyDescent="0.2">
      <c r="B109" s="14" t="s">
        <v>108</v>
      </c>
      <c r="C109" s="15" t="s">
        <v>121</v>
      </c>
      <c r="D109" s="16">
        <f t="shared" si="4"/>
        <v>0</v>
      </c>
      <c r="E109" s="16">
        <f t="shared" si="5"/>
        <v>0</v>
      </c>
      <c r="F109" s="16">
        <f t="shared" si="6"/>
        <v>0</v>
      </c>
      <c r="G109" s="16">
        <f t="shared" si="7"/>
        <v>0</v>
      </c>
      <c r="H109" s="17">
        <v>0</v>
      </c>
      <c r="I109" s="18">
        <v>0</v>
      </c>
    </row>
    <row r="110" spans="2:9" ht="24" x14ac:dyDescent="0.2">
      <c r="B110" s="14" t="s">
        <v>108</v>
      </c>
      <c r="C110" s="15" t="s">
        <v>122</v>
      </c>
      <c r="D110" s="16">
        <f t="shared" si="4"/>
        <v>0</v>
      </c>
      <c r="E110" s="16">
        <f t="shared" si="5"/>
        <v>0</v>
      </c>
      <c r="F110" s="16">
        <f t="shared" si="6"/>
        <v>0</v>
      </c>
      <c r="G110" s="16">
        <f t="shared" si="7"/>
        <v>0</v>
      </c>
      <c r="H110" s="17">
        <v>0</v>
      </c>
      <c r="I110" s="18">
        <v>0</v>
      </c>
    </row>
    <row r="111" spans="2:9" x14ac:dyDescent="0.2">
      <c r="B111" s="14" t="s">
        <v>108</v>
      </c>
      <c r="C111" s="15" t="s">
        <v>123</v>
      </c>
      <c r="D111" s="16">
        <f t="shared" si="4"/>
        <v>0</v>
      </c>
      <c r="E111" s="16">
        <f t="shared" si="5"/>
        <v>0</v>
      </c>
      <c r="F111" s="16">
        <f t="shared" si="6"/>
        <v>0</v>
      </c>
      <c r="G111" s="16">
        <f t="shared" si="7"/>
        <v>0</v>
      </c>
      <c r="H111" s="17">
        <v>0</v>
      </c>
      <c r="I111" s="18">
        <v>0</v>
      </c>
    </row>
    <row r="112" spans="2:9" x14ac:dyDescent="0.2">
      <c r="B112" s="14" t="s">
        <v>108</v>
      </c>
      <c r="C112" s="15" t="s">
        <v>124</v>
      </c>
      <c r="D112" s="16">
        <f t="shared" si="4"/>
        <v>0</v>
      </c>
      <c r="E112" s="16">
        <f t="shared" si="5"/>
        <v>0</v>
      </c>
      <c r="F112" s="16">
        <f t="shared" si="6"/>
        <v>0</v>
      </c>
      <c r="G112" s="16">
        <f t="shared" si="7"/>
        <v>0</v>
      </c>
      <c r="H112" s="17">
        <v>0</v>
      </c>
      <c r="I112" s="18">
        <v>0</v>
      </c>
    </row>
    <row r="113" spans="2:9" x14ac:dyDescent="0.2">
      <c r="B113" s="14" t="s">
        <v>108</v>
      </c>
      <c r="C113" s="15" t="s">
        <v>125</v>
      </c>
      <c r="D113" s="16">
        <f t="shared" si="4"/>
        <v>0</v>
      </c>
      <c r="E113" s="16">
        <f t="shared" si="5"/>
        <v>0</v>
      </c>
      <c r="F113" s="16">
        <f t="shared" si="6"/>
        <v>0</v>
      </c>
      <c r="G113" s="16">
        <f t="shared" si="7"/>
        <v>0</v>
      </c>
      <c r="H113" s="17">
        <v>0</v>
      </c>
      <c r="I113" s="18">
        <v>0</v>
      </c>
    </row>
    <row r="114" spans="2:9" ht="24" x14ac:dyDescent="0.2">
      <c r="B114" s="14" t="s">
        <v>126</v>
      </c>
      <c r="C114" s="15" t="s">
        <v>116</v>
      </c>
      <c r="D114" s="16">
        <f t="shared" si="4"/>
        <v>126866</v>
      </c>
      <c r="E114" s="16">
        <f t="shared" si="5"/>
        <v>40597</v>
      </c>
      <c r="F114" s="16">
        <f t="shared" si="6"/>
        <v>2537</v>
      </c>
      <c r="G114" s="16">
        <f t="shared" si="7"/>
        <v>170000</v>
      </c>
      <c r="H114" s="17">
        <v>155</v>
      </c>
      <c r="I114" s="18">
        <v>26350000</v>
      </c>
    </row>
    <row r="115" spans="2:9" ht="24" x14ac:dyDescent="0.2">
      <c r="B115" s="14" t="s">
        <v>126</v>
      </c>
      <c r="C115" s="15" t="s">
        <v>117</v>
      </c>
      <c r="D115" s="16">
        <f t="shared" si="4"/>
        <v>304478</v>
      </c>
      <c r="E115" s="16">
        <f t="shared" si="5"/>
        <v>97433</v>
      </c>
      <c r="F115" s="16">
        <f t="shared" si="6"/>
        <v>6089</v>
      </c>
      <c r="G115" s="16">
        <f t="shared" si="7"/>
        <v>408000</v>
      </c>
      <c r="H115" s="17">
        <v>46</v>
      </c>
      <c r="I115" s="18">
        <v>18768000</v>
      </c>
    </row>
    <row r="116" spans="2:9" ht="24" x14ac:dyDescent="0.2">
      <c r="B116" s="14" t="s">
        <v>126</v>
      </c>
      <c r="C116" s="15" t="s">
        <v>127</v>
      </c>
      <c r="D116" s="16">
        <f t="shared" si="4"/>
        <v>4668657</v>
      </c>
      <c r="E116" s="16">
        <f t="shared" si="5"/>
        <v>1493970</v>
      </c>
      <c r="F116" s="16">
        <f t="shared" si="6"/>
        <v>93373</v>
      </c>
      <c r="G116" s="16">
        <f t="shared" si="7"/>
        <v>6256000</v>
      </c>
      <c r="H116" s="17">
        <v>1.5</v>
      </c>
      <c r="I116" s="18">
        <v>9384000</v>
      </c>
    </row>
    <row r="117" spans="2:9" ht="24" x14ac:dyDescent="0.2">
      <c r="B117" s="14" t="s">
        <v>126</v>
      </c>
      <c r="C117" s="15" t="s">
        <v>128</v>
      </c>
      <c r="D117" s="16">
        <f t="shared" si="4"/>
        <v>4119403</v>
      </c>
      <c r="E117" s="16">
        <f t="shared" si="5"/>
        <v>1318209</v>
      </c>
      <c r="F117" s="16">
        <f t="shared" si="6"/>
        <v>82388</v>
      </c>
      <c r="G117" s="16">
        <f t="shared" si="7"/>
        <v>5520000</v>
      </c>
      <c r="H117" s="17">
        <v>4.5</v>
      </c>
      <c r="I117" s="18">
        <v>24840000</v>
      </c>
    </row>
    <row r="118" spans="2:9" ht="24" x14ac:dyDescent="0.2">
      <c r="B118" s="14" t="s">
        <v>126</v>
      </c>
      <c r="C118" s="15" t="s">
        <v>129</v>
      </c>
      <c r="D118" s="16">
        <f t="shared" si="4"/>
        <v>3570149</v>
      </c>
      <c r="E118" s="16">
        <f t="shared" si="5"/>
        <v>1142448</v>
      </c>
      <c r="F118" s="16">
        <f t="shared" si="6"/>
        <v>71403</v>
      </c>
      <c r="G118" s="16">
        <f t="shared" si="7"/>
        <v>4784000</v>
      </c>
      <c r="H118" s="17">
        <v>1.5</v>
      </c>
      <c r="I118" s="18">
        <v>7176000</v>
      </c>
    </row>
    <row r="119" spans="2:9" ht="24" x14ac:dyDescent="0.2">
      <c r="B119" s="14" t="s">
        <v>126</v>
      </c>
      <c r="C119" s="15" t="s">
        <v>118</v>
      </c>
      <c r="D119" s="16">
        <f t="shared" si="4"/>
        <v>77612</v>
      </c>
      <c r="E119" s="16">
        <f t="shared" si="5"/>
        <v>24836</v>
      </c>
      <c r="F119" s="16">
        <f t="shared" si="6"/>
        <v>1552</v>
      </c>
      <c r="G119" s="16">
        <f t="shared" si="7"/>
        <v>104000</v>
      </c>
      <c r="H119" s="17">
        <v>50</v>
      </c>
      <c r="I119" s="18">
        <v>5200000</v>
      </c>
    </row>
    <row r="120" spans="2:9" ht="24" x14ac:dyDescent="0.2">
      <c r="B120" s="14" t="s">
        <v>126</v>
      </c>
      <c r="C120" s="15" t="s">
        <v>130</v>
      </c>
      <c r="D120" s="16">
        <f t="shared" si="4"/>
        <v>77612</v>
      </c>
      <c r="E120" s="16">
        <f t="shared" si="5"/>
        <v>24836</v>
      </c>
      <c r="F120" s="16">
        <f t="shared" si="6"/>
        <v>1552</v>
      </c>
      <c r="G120" s="16">
        <f t="shared" si="7"/>
        <v>104000</v>
      </c>
      <c r="H120" s="17">
        <v>66</v>
      </c>
      <c r="I120" s="18">
        <v>6864000</v>
      </c>
    </row>
    <row r="121" spans="2:9" ht="24" x14ac:dyDescent="0.2">
      <c r="B121" s="14" t="s">
        <v>126</v>
      </c>
      <c r="C121" s="15" t="s">
        <v>131</v>
      </c>
      <c r="D121" s="16">
        <f t="shared" si="4"/>
        <v>58209</v>
      </c>
      <c r="E121" s="16">
        <f t="shared" si="5"/>
        <v>18627</v>
      </c>
      <c r="F121" s="16">
        <f t="shared" si="6"/>
        <v>1164</v>
      </c>
      <c r="G121" s="16">
        <f t="shared" si="7"/>
        <v>78000</v>
      </c>
      <c r="H121" s="17">
        <v>8</v>
      </c>
      <c r="I121" s="18">
        <v>624000</v>
      </c>
    </row>
    <row r="122" spans="2:9" x14ac:dyDescent="0.2">
      <c r="B122" s="14" t="s">
        <v>126</v>
      </c>
      <c r="C122" s="15" t="s">
        <v>132</v>
      </c>
      <c r="D122" s="16">
        <f t="shared" si="4"/>
        <v>156537313</v>
      </c>
      <c r="E122" s="16">
        <f t="shared" si="5"/>
        <v>50091940</v>
      </c>
      <c r="F122" s="16">
        <f t="shared" si="6"/>
        <v>3130747</v>
      </c>
      <c r="G122" s="16">
        <f t="shared" si="7"/>
        <v>209760000</v>
      </c>
      <c r="H122" s="17">
        <v>3</v>
      </c>
      <c r="I122" s="18">
        <v>629280000</v>
      </c>
    </row>
    <row r="123" spans="2:9" ht="24" x14ac:dyDescent="0.2">
      <c r="B123" s="14" t="s">
        <v>126</v>
      </c>
      <c r="C123" s="15" t="s">
        <v>133</v>
      </c>
      <c r="D123" s="16">
        <f t="shared" si="4"/>
        <v>0</v>
      </c>
      <c r="E123" s="16">
        <f t="shared" si="5"/>
        <v>0</v>
      </c>
      <c r="F123" s="16">
        <f t="shared" si="6"/>
        <v>0</v>
      </c>
      <c r="G123" s="16">
        <f t="shared" si="7"/>
        <v>0</v>
      </c>
      <c r="H123" s="17">
        <v>0</v>
      </c>
      <c r="I123" s="18">
        <v>0</v>
      </c>
    </row>
    <row r="124" spans="2:9" x14ac:dyDescent="0.2">
      <c r="B124" s="14" t="s">
        <v>126</v>
      </c>
      <c r="C124" s="15" t="s">
        <v>134</v>
      </c>
      <c r="D124" s="16">
        <f t="shared" si="4"/>
        <v>17576119</v>
      </c>
      <c r="E124" s="16">
        <f t="shared" si="5"/>
        <v>5624358</v>
      </c>
      <c r="F124" s="16">
        <f t="shared" si="6"/>
        <v>351523</v>
      </c>
      <c r="G124" s="16">
        <f t="shared" si="7"/>
        <v>23552000</v>
      </c>
      <c r="H124" s="17">
        <v>3</v>
      </c>
      <c r="I124" s="18">
        <v>70656000</v>
      </c>
    </row>
    <row r="125" spans="2:9" x14ac:dyDescent="0.2">
      <c r="B125" s="14" t="s">
        <v>126</v>
      </c>
      <c r="C125" s="15" t="s">
        <v>121</v>
      </c>
      <c r="D125" s="16">
        <f t="shared" si="4"/>
        <v>1014925</v>
      </c>
      <c r="E125" s="16">
        <f t="shared" si="5"/>
        <v>324776</v>
      </c>
      <c r="F125" s="16">
        <f t="shared" si="6"/>
        <v>20299</v>
      </c>
      <c r="G125" s="16">
        <f t="shared" si="7"/>
        <v>1360000</v>
      </c>
      <c r="H125" s="17">
        <v>18</v>
      </c>
      <c r="I125" s="18">
        <v>24480000</v>
      </c>
    </row>
    <row r="126" spans="2:9" ht="24" x14ac:dyDescent="0.2">
      <c r="B126" s="14" t="s">
        <v>126</v>
      </c>
      <c r="C126" s="15" t="s">
        <v>122</v>
      </c>
      <c r="D126" s="16">
        <f t="shared" si="4"/>
        <v>30597</v>
      </c>
      <c r="E126" s="16">
        <f t="shared" si="5"/>
        <v>9791</v>
      </c>
      <c r="F126" s="16">
        <f t="shared" si="6"/>
        <v>612</v>
      </c>
      <c r="G126" s="16">
        <f t="shared" si="7"/>
        <v>41000</v>
      </c>
      <c r="H126" s="17">
        <v>690</v>
      </c>
      <c r="I126" s="18">
        <v>28290000</v>
      </c>
    </row>
    <row r="127" spans="2:9" ht="24" x14ac:dyDescent="0.2">
      <c r="B127" s="14" t="s">
        <v>126</v>
      </c>
      <c r="C127" s="15" t="s">
        <v>135</v>
      </c>
      <c r="D127" s="16">
        <f t="shared" si="4"/>
        <v>0</v>
      </c>
      <c r="E127" s="16">
        <f t="shared" si="5"/>
        <v>0</v>
      </c>
      <c r="F127" s="16">
        <f t="shared" si="6"/>
        <v>0</v>
      </c>
      <c r="G127" s="16">
        <f t="shared" si="7"/>
        <v>0</v>
      </c>
      <c r="H127" s="17">
        <v>0</v>
      </c>
      <c r="I127" s="18">
        <v>0</v>
      </c>
    </row>
    <row r="128" spans="2:9" ht="24" x14ac:dyDescent="0.2">
      <c r="B128" s="14" t="s">
        <v>126</v>
      </c>
      <c r="C128" s="15" t="s">
        <v>136</v>
      </c>
      <c r="D128" s="16">
        <f t="shared" si="4"/>
        <v>6865672</v>
      </c>
      <c r="E128" s="16">
        <f t="shared" si="5"/>
        <v>2197015</v>
      </c>
      <c r="F128" s="16">
        <f t="shared" si="6"/>
        <v>137313</v>
      </c>
      <c r="G128" s="16">
        <f t="shared" si="7"/>
        <v>9200000</v>
      </c>
      <c r="H128" s="17">
        <v>3</v>
      </c>
      <c r="I128" s="18">
        <v>27600000</v>
      </c>
    </row>
    <row r="129" spans="2:9" ht="24" x14ac:dyDescent="0.2">
      <c r="B129" s="14" t="s">
        <v>126</v>
      </c>
      <c r="C129" s="15" t="s">
        <v>137</v>
      </c>
      <c r="D129" s="16">
        <f t="shared" si="4"/>
        <v>14005970</v>
      </c>
      <c r="E129" s="16">
        <f t="shared" si="5"/>
        <v>4481910</v>
      </c>
      <c r="F129" s="16">
        <f t="shared" si="6"/>
        <v>280120</v>
      </c>
      <c r="G129" s="16">
        <f t="shared" si="7"/>
        <v>18768000</v>
      </c>
      <c r="H129" s="17">
        <v>18</v>
      </c>
      <c r="I129" s="18">
        <v>337824000</v>
      </c>
    </row>
    <row r="130" spans="2:9" x14ac:dyDescent="0.2">
      <c r="B130" s="14" t="s">
        <v>126</v>
      </c>
      <c r="C130" s="15" t="s">
        <v>123</v>
      </c>
      <c r="D130" s="16">
        <f t="shared" si="4"/>
        <v>152239</v>
      </c>
      <c r="E130" s="16">
        <f t="shared" si="5"/>
        <v>48716</v>
      </c>
      <c r="F130" s="16">
        <f t="shared" si="6"/>
        <v>3045</v>
      </c>
      <c r="G130" s="16">
        <f t="shared" si="7"/>
        <v>204000</v>
      </c>
      <c r="H130" s="17">
        <v>1788</v>
      </c>
      <c r="I130" s="18">
        <v>364752000</v>
      </c>
    </row>
    <row r="131" spans="2:9" x14ac:dyDescent="0.2">
      <c r="B131" s="14" t="s">
        <v>126</v>
      </c>
      <c r="C131" s="15" t="s">
        <v>124</v>
      </c>
      <c r="D131" s="16">
        <f t="shared" si="4"/>
        <v>97015</v>
      </c>
      <c r="E131" s="16">
        <f t="shared" si="5"/>
        <v>31045</v>
      </c>
      <c r="F131" s="16">
        <f t="shared" si="6"/>
        <v>1940</v>
      </c>
      <c r="G131" s="16">
        <f t="shared" si="7"/>
        <v>130000</v>
      </c>
      <c r="H131" s="17">
        <v>12806</v>
      </c>
      <c r="I131" s="18">
        <v>1664780000</v>
      </c>
    </row>
    <row r="132" spans="2:9" ht="48" x14ac:dyDescent="0.2">
      <c r="B132" s="14" t="s">
        <v>126</v>
      </c>
      <c r="C132" s="15" t="s">
        <v>138</v>
      </c>
      <c r="D132" s="16">
        <f t="shared" si="4"/>
        <v>0</v>
      </c>
      <c r="E132" s="16">
        <f t="shared" si="5"/>
        <v>0</v>
      </c>
      <c r="F132" s="16">
        <f t="shared" si="6"/>
        <v>0</v>
      </c>
      <c r="G132" s="16">
        <f t="shared" si="7"/>
        <v>0</v>
      </c>
      <c r="H132" s="17">
        <v>0</v>
      </c>
      <c r="I132" s="18">
        <v>0</v>
      </c>
    </row>
    <row r="133" spans="2:9" x14ac:dyDescent="0.2">
      <c r="B133" s="14" t="s">
        <v>126</v>
      </c>
      <c r="C133" s="15" t="s">
        <v>139</v>
      </c>
      <c r="D133" s="16">
        <f t="shared" si="4"/>
        <v>532836</v>
      </c>
      <c r="E133" s="16">
        <f t="shared" si="5"/>
        <v>170507</v>
      </c>
      <c r="F133" s="16">
        <f t="shared" si="6"/>
        <v>10657</v>
      </c>
      <c r="G133" s="16">
        <f t="shared" si="7"/>
        <v>714000</v>
      </c>
      <c r="H133" s="17">
        <v>6</v>
      </c>
      <c r="I133" s="18">
        <v>4284000</v>
      </c>
    </row>
    <row r="134" spans="2:9" ht="24" x14ac:dyDescent="0.2">
      <c r="B134" s="14" t="s">
        <v>126</v>
      </c>
      <c r="C134" s="15" t="s">
        <v>140</v>
      </c>
      <c r="D134" s="16">
        <f t="shared" ref="D134:D152" si="8">IFERROR(ROUND(G134*74.6268656716418%,0),0)</f>
        <v>253731</v>
      </c>
      <c r="E134" s="16">
        <f t="shared" ref="E134:E152" si="9">IFERROR(ROUND(G134*23.8805970149254%,0),0)</f>
        <v>81194</v>
      </c>
      <c r="F134" s="16">
        <f t="shared" ref="F134:F152" si="10">G134-D134-E134</f>
        <v>5075</v>
      </c>
      <c r="G134" s="16">
        <f t="shared" ref="G134:G142" si="11">IFERROR(+I134/H134,0)</f>
        <v>340000</v>
      </c>
      <c r="H134" s="17">
        <v>42</v>
      </c>
      <c r="I134" s="18">
        <v>14280000</v>
      </c>
    </row>
    <row r="135" spans="2:9" ht="24" x14ac:dyDescent="0.2">
      <c r="B135" s="14" t="s">
        <v>126</v>
      </c>
      <c r="C135" s="15" t="s">
        <v>141</v>
      </c>
      <c r="D135" s="16">
        <f t="shared" si="8"/>
        <v>447761</v>
      </c>
      <c r="E135" s="16">
        <f t="shared" si="9"/>
        <v>143284</v>
      </c>
      <c r="F135" s="16">
        <f t="shared" si="10"/>
        <v>8955</v>
      </c>
      <c r="G135" s="16">
        <f t="shared" si="11"/>
        <v>600000</v>
      </c>
      <c r="H135" s="17">
        <v>9</v>
      </c>
      <c r="I135" s="18">
        <v>5400000</v>
      </c>
    </row>
    <row r="136" spans="2:9" ht="24" x14ac:dyDescent="0.2">
      <c r="B136" s="14" t="s">
        <v>126</v>
      </c>
      <c r="C136" s="15" t="s">
        <v>142</v>
      </c>
      <c r="D136" s="16">
        <f t="shared" si="8"/>
        <v>0</v>
      </c>
      <c r="E136" s="16">
        <f t="shared" si="9"/>
        <v>0</v>
      </c>
      <c r="F136" s="16">
        <f t="shared" si="10"/>
        <v>0</v>
      </c>
      <c r="G136" s="16">
        <f t="shared" si="11"/>
        <v>0</v>
      </c>
      <c r="H136" s="17">
        <v>0</v>
      </c>
      <c r="I136" s="18">
        <v>0</v>
      </c>
    </row>
    <row r="137" spans="2:9" ht="24" x14ac:dyDescent="0.2">
      <c r="B137" s="14" t="s">
        <v>126</v>
      </c>
      <c r="C137" s="15" t="s">
        <v>143</v>
      </c>
      <c r="D137" s="16">
        <f t="shared" si="8"/>
        <v>0</v>
      </c>
      <c r="E137" s="16">
        <f t="shared" si="9"/>
        <v>0</v>
      </c>
      <c r="F137" s="16">
        <f t="shared" si="10"/>
        <v>0</v>
      </c>
      <c r="G137" s="16">
        <f t="shared" si="11"/>
        <v>0</v>
      </c>
      <c r="H137" s="17">
        <v>0</v>
      </c>
      <c r="I137" s="18">
        <v>0</v>
      </c>
    </row>
    <row r="138" spans="2:9" ht="24" x14ac:dyDescent="0.2">
      <c r="B138" s="14" t="s">
        <v>126</v>
      </c>
      <c r="C138" s="15" t="s">
        <v>144</v>
      </c>
      <c r="D138" s="16">
        <f t="shared" si="8"/>
        <v>0</v>
      </c>
      <c r="E138" s="16">
        <f t="shared" si="9"/>
        <v>0</v>
      </c>
      <c r="F138" s="16">
        <f t="shared" si="10"/>
        <v>0</v>
      </c>
      <c r="G138" s="16">
        <f t="shared" si="11"/>
        <v>0</v>
      </c>
      <c r="H138" s="17">
        <v>0</v>
      </c>
      <c r="I138" s="18">
        <v>0</v>
      </c>
    </row>
    <row r="139" spans="2:9" ht="24" x14ac:dyDescent="0.2">
      <c r="B139" s="14" t="s">
        <v>126</v>
      </c>
      <c r="C139" s="15" t="s">
        <v>145</v>
      </c>
      <c r="D139" s="16">
        <f t="shared" si="8"/>
        <v>10710448</v>
      </c>
      <c r="E139" s="16">
        <f t="shared" si="9"/>
        <v>3427343</v>
      </c>
      <c r="F139" s="16">
        <f t="shared" si="10"/>
        <v>214209</v>
      </c>
      <c r="G139" s="16">
        <f t="shared" si="11"/>
        <v>14352000</v>
      </c>
      <c r="H139" s="17">
        <v>3</v>
      </c>
      <c r="I139" s="18">
        <v>43056000</v>
      </c>
    </row>
    <row r="140" spans="2:9" x14ac:dyDescent="0.2">
      <c r="B140" s="14" t="s">
        <v>126</v>
      </c>
      <c r="C140" s="15" t="s">
        <v>146</v>
      </c>
      <c r="D140" s="16">
        <f t="shared" si="8"/>
        <v>2197015</v>
      </c>
      <c r="E140" s="16">
        <f t="shared" si="9"/>
        <v>703045</v>
      </c>
      <c r="F140" s="16">
        <f t="shared" si="10"/>
        <v>43940</v>
      </c>
      <c r="G140" s="16">
        <f t="shared" si="11"/>
        <v>2944000</v>
      </c>
      <c r="H140" s="17">
        <v>180</v>
      </c>
      <c r="I140" s="18">
        <v>529920000</v>
      </c>
    </row>
    <row r="141" spans="2:9" x14ac:dyDescent="0.2">
      <c r="B141" s="14" t="s">
        <v>126</v>
      </c>
      <c r="C141" s="15" t="s">
        <v>147</v>
      </c>
      <c r="D141" s="16">
        <f t="shared" si="8"/>
        <v>9337313</v>
      </c>
      <c r="E141" s="16">
        <f t="shared" si="9"/>
        <v>2987940</v>
      </c>
      <c r="F141" s="16">
        <f t="shared" si="10"/>
        <v>186747</v>
      </c>
      <c r="G141" s="16">
        <f t="shared" si="11"/>
        <v>12512000</v>
      </c>
      <c r="H141" s="17">
        <v>6</v>
      </c>
      <c r="I141" s="18">
        <v>75072000</v>
      </c>
    </row>
    <row r="142" spans="2:9" x14ac:dyDescent="0.2">
      <c r="B142" s="14" t="s">
        <v>126</v>
      </c>
      <c r="C142" s="15" t="s">
        <v>125</v>
      </c>
      <c r="D142" s="16">
        <f t="shared" si="8"/>
        <v>35821</v>
      </c>
      <c r="E142" s="16">
        <f t="shared" si="9"/>
        <v>11463</v>
      </c>
      <c r="F142" s="16">
        <f t="shared" si="10"/>
        <v>716</v>
      </c>
      <c r="G142" s="16">
        <f t="shared" si="11"/>
        <v>48000</v>
      </c>
      <c r="H142" s="17">
        <v>72</v>
      </c>
      <c r="I142" s="18">
        <v>3456000</v>
      </c>
    </row>
    <row r="143" spans="2:9" x14ac:dyDescent="0.2">
      <c r="B143" s="14" t="s">
        <v>148</v>
      </c>
      <c r="C143" s="15" t="s">
        <v>149</v>
      </c>
      <c r="D143" s="16">
        <f t="shared" si="8"/>
        <v>16065672</v>
      </c>
      <c r="E143" s="16">
        <f t="shared" si="9"/>
        <v>5141015</v>
      </c>
      <c r="F143" s="16">
        <f t="shared" si="10"/>
        <v>321313</v>
      </c>
      <c r="G143" s="16">
        <f>+I143</f>
        <v>21528000</v>
      </c>
      <c r="H143" s="17"/>
      <c r="I143" s="18">
        <v>21528000</v>
      </c>
    </row>
    <row r="144" spans="2:9" x14ac:dyDescent="0.2">
      <c r="B144" s="14" t="s">
        <v>148</v>
      </c>
      <c r="C144" s="15" t="s">
        <v>150</v>
      </c>
      <c r="D144" s="16">
        <f t="shared" si="8"/>
        <v>85958209</v>
      </c>
      <c r="E144" s="16">
        <f t="shared" si="9"/>
        <v>27506627</v>
      </c>
      <c r="F144" s="16">
        <f t="shared" si="10"/>
        <v>1719164</v>
      </c>
      <c r="G144" s="16">
        <f t="shared" ref="G144:G152" si="12">+I144</f>
        <v>115184000</v>
      </c>
      <c r="H144" s="17"/>
      <c r="I144" s="18">
        <v>115184000</v>
      </c>
    </row>
    <row r="145" spans="2:9" x14ac:dyDescent="0.2">
      <c r="B145" s="14" t="s">
        <v>148</v>
      </c>
      <c r="C145" s="15" t="s">
        <v>151</v>
      </c>
      <c r="D145" s="16">
        <f t="shared" si="8"/>
        <v>943794030</v>
      </c>
      <c r="E145" s="16">
        <f t="shared" si="9"/>
        <v>302014090</v>
      </c>
      <c r="F145" s="16">
        <f t="shared" si="10"/>
        <v>18875880</v>
      </c>
      <c r="G145" s="16">
        <f t="shared" si="12"/>
        <v>1264684000</v>
      </c>
      <c r="H145" s="17"/>
      <c r="I145" s="18">
        <v>1264684000</v>
      </c>
    </row>
    <row r="146" spans="2:9" x14ac:dyDescent="0.2">
      <c r="B146" s="14" t="s">
        <v>148</v>
      </c>
      <c r="C146" s="15" t="s">
        <v>152</v>
      </c>
      <c r="D146" s="16">
        <f t="shared" si="8"/>
        <v>814925</v>
      </c>
      <c r="E146" s="16">
        <f t="shared" si="9"/>
        <v>260776</v>
      </c>
      <c r="F146" s="16">
        <f t="shared" si="10"/>
        <v>16299</v>
      </c>
      <c r="G146" s="16">
        <f t="shared" si="12"/>
        <v>1092000</v>
      </c>
      <c r="H146" s="17"/>
      <c r="I146" s="18">
        <v>1092000</v>
      </c>
    </row>
    <row r="147" spans="2:9" x14ac:dyDescent="0.2">
      <c r="B147" s="14" t="s">
        <v>148</v>
      </c>
      <c r="C147" s="15" t="s">
        <v>153</v>
      </c>
      <c r="D147" s="16">
        <f t="shared" si="8"/>
        <v>269820896</v>
      </c>
      <c r="E147" s="16">
        <f t="shared" si="9"/>
        <v>86342687</v>
      </c>
      <c r="F147" s="16">
        <f t="shared" si="10"/>
        <v>5396417</v>
      </c>
      <c r="G147" s="16">
        <f t="shared" si="12"/>
        <v>361560000</v>
      </c>
      <c r="H147" s="17"/>
      <c r="I147" s="18">
        <v>361560000</v>
      </c>
    </row>
    <row r="148" spans="2:9" x14ac:dyDescent="0.2">
      <c r="B148" s="14" t="s">
        <v>148</v>
      </c>
      <c r="C148" s="15" t="s">
        <v>154</v>
      </c>
      <c r="D148" s="16">
        <f t="shared" si="8"/>
        <v>4268657</v>
      </c>
      <c r="E148" s="16">
        <f t="shared" si="9"/>
        <v>1365970</v>
      </c>
      <c r="F148" s="16">
        <f t="shared" si="10"/>
        <v>85373</v>
      </c>
      <c r="G148" s="16">
        <f t="shared" si="12"/>
        <v>5720000</v>
      </c>
      <c r="H148" s="17"/>
      <c r="I148" s="18">
        <v>5720000</v>
      </c>
    </row>
    <row r="149" spans="2:9" x14ac:dyDescent="0.2">
      <c r="B149" s="14" t="s">
        <v>148</v>
      </c>
      <c r="C149" s="15" t="s">
        <v>155</v>
      </c>
      <c r="D149" s="16">
        <f t="shared" si="8"/>
        <v>27940299</v>
      </c>
      <c r="E149" s="16">
        <f t="shared" si="9"/>
        <v>8940896</v>
      </c>
      <c r="F149" s="16">
        <f t="shared" si="10"/>
        <v>558805</v>
      </c>
      <c r="G149" s="16">
        <f t="shared" si="12"/>
        <v>37440000</v>
      </c>
      <c r="H149" s="17"/>
      <c r="I149" s="18">
        <v>37440000</v>
      </c>
    </row>
    <row r="150" spans="2:9" x14ac:dyDescent="0.2">
      <c r="B150" s="14" t="s">
        <v>148</v>
      </c>
      <c r="C150" s="15" t="s">
        <v>156</v>
      </c>
      <c r="D150" s="16">
        <f t="shared" si="8"/>
        <v>78167164</v>
      </c>
      <c r="E150" s="16">
        <f t="shared" si="9"/>
        <v>25013493</v>
      </c>
      <c r="F150" s="16">
        <f t="shared" si="10"/>
        <v>1563343</v>
      </c>
      <c r="G150" s="16">
        <f t="shared" si="12"/>
        <v>104744000</v>
      </c>
      <c r="H150" s="17"/>
      <c r="I150" s="18">
        <v>104744000</v>
      </c>
    </row>
    <row r="151" spans="2:9" x14ac:dyDescent="0.2">
      <c r="B151" s="14" t="s">
        <v>148</v>
      </c>
      <c r="C151" s="15" t="s">
        <v>157</v>
      </c>
      <c r="D151" s="16">
        <f t="shared" si="8"/>
        <v>108949254</v>
      </c>
      <c r="E151" s="16">
        <f t="shared" si="9"/>
        <v>34863761</v>
      </c>
      <c r="F151" s="16">
        <f t="shared" si="10"/>
        <v>2178985</v>
      </c>
      <c r="G151" s="16">
        <f t="shared" si="12"/>
        <v>145992000</v>
      </c>
      <c r="H151" s="17"/>
      <c r="I151" s="18">
        <v>145992000</v>
      </c>
    </row>
    <row r="152" spans="2:9" ht="15" thickBot="1" x14ac:dyDescent="0.25">
      <c r="B152" s="19" t="s">
        <v>148</v>
      </c>
      <c r="C152" s="20" t="s">
        <v>158</v>
      </c>
      <c r="D152" s="21">
        <f t="shared" si="8"/>
        <v>137023133</v>
      </c>
      <c r="E152" s="21">
        <f t="shared" si="9"/>
        <v>43847403</v>
      </c>
      <c r="F152" s="21">
        <f t="shared" si="10"/>
        <v>2740462</v>
      </c>
      <c r="G152" s="21">
        <f t="shared" si="12"/>
        <v>183610998</v>
      </c>
      <c r="H152" s="22"/>
      <c r="I152" s="23">
        <v>183610998</v>
      </c>
    </row>
    <row r="153" spans="2:9" ht="15" thickBot="1" x14ac:dyDescent="0.25"/>
    <row r="154" spans="2:9" x14ac:dyDescent="0.2">
      <c r="C154" s="24" t="s">
        <v>99</v>
      </c>
      <c r="D154" s="25">
        <f>SUMIF($B$5:$B$152,$C154,D$5:D$152)</f>
        <v>163438806</v>
      </c>
      <c r="E154" s="25">
        <f t="shared" ref="E154:I154" si="13">SUMIF($B$5:$B$152,$C154,E$5:E$152)</f>
        <v>52300419</v>
      </c>
      <c r="F154" s="25">
        <f t="shared" si="13"/>
        <v>3268775</v>
      </c>
      <c r="G154" s="25">
        <f t="shared" si="13"/>
        <v>219008000</v>
      </c>
      <c r="H154" s="25"/>
      <c r="I154" s="26">
        <f t="shared" si="13"/>
        <v>715776000</v>
      </c>
    </row>
    <row r="155" spans="2:9" x14ac:dyDescent="0.2">
      <c r="C155" s="27" t="s">
        <v>72</v>
      </c>
      <c r="D155" s="28">
        <f t="shared" ref="D155:I163" si="14">SUMIF($B$5:$B$152,$C155,D$5:D$152)</f>
        <v>26089551</v>
      </c>
      <c r="E155" s="28">
        <f t="shared" si="14"/>
        <v>8348658</v>
      </c>
      <c r="F155" s="28">
        <f t="shared" si="14"/>
        <v>521791</v>
      </c>
      <c r="G155" s="28">
        <f t="shared" si="14"/>
        <v>34960000</v>
      </c>
      <c r="H155" s="28"/>
      <c r="I155" s="29">
        <f t="shared" si="14"/>
        <v>505632000</v>
      </c>
    </row>
    <row r="156" spans="2:9" x14ac:dyDescent="0.2">
      <c r="C156" s="27" t="s">
        <v>10</v>
      </c>
      <c r="D156" s="28">
        <f t="shared" si="14"/>
        <v>95820896</v>
      </c>
      <c r="E156" s="28">
        <f t="shared" si="14"/>
        <v>30662689</v>
      </c>
      <c r="F156" s="28">
        <f t="shared" si="14"/>
        <v>1916415</v>
      </c>
      <c r="G156" s="28">
        <f t="shared" si="14"/>
        <v>128400000</v>
      </c>
      <c r="H156" s="28"/>
      <c r="I156" s="29">
        <f t="shared" si="14"/>
        <v>1377392000</v>
      </c>
    </row>
    <row r="157" spans="2:9" x14ac:dyDescent="0.2">
      <c r="C157" s="27" t="s">
        <v>35</v>
      </c>
      <c r="D157" s="28">
        <f t="shared" si="14"/>
        <v>88768658</v>
      </c>
      <c r="E157" s="28">
        <f t="shared" si="14"/>
        <v>28405972</v>
      </c>
      <c r="F157" s="28">
        <f t="shared" si="14"/>
        <v>1775370</v>
      </c>
      <c r="G157" s="28">
        <f t="shared" si="14"/>
        <v>118950000</v>
      </c>
      <c r="H157" s="28"/>
      <c r="I157" s="29">
        <f t="shared" si="14"/>
        <v>798450000</v>
      </c>
    </row>
    <row r="158" spans="2:9" x14ac:dyDescent="0.2">
      <c r="C158" s="27" t="s">
        <v>87</v>
      </c>
      <c r="D158" s="28">
        <f t="shared" si="14"/>
        <v>113485074</v>
      </c>
      <c r="E158" s="28">
        <f t="shared" si="14"/>
        <v>36315224</v>
      </c>
      <c r="F158" s="28">
        <f t="shared" si="14"/>
        <v>2269702</v>
      </c>
      <c r="G158" s="28">
        <f t="shared" si="14"/>
        <v>152070000</v>
      </c>
      <c r="H158" s="28"/>
      <c r="I158" s="29">
        <f t="shared" si="14"/>
        <v>1191216000</v>
      </c>
    </row>
    <row r="159" spans="2:9" x14ac:dyDescent="0.2">
      <c r="C159" s="27" t="s">
        <v>108</v>
      </c>
      <c r="D159" s="28">
        <f t="shared" si="14"/>
        <v>0</v>
      </c>
      <c r="E159" s="28">
        <f t="shared" si="14"/>
        <v>0</v>
      </c>
      <c r="F159" s="28">
        <f t="shared" si="14"/>
        <v>0</v>
      </c>
      <c r="G159" s="28">
        <f t="shared" si="14"/>
        <v>0</v>
      </c>
      <c r="H159" s="28"/>
      <c r="I159" s="29">
        <f t="shared" si="14"/>
        <v>0</v>
      </c>
    </row>
    <row r="160" spans="2:9" x14ac:dyDescent="0.2">
      <c r="C160" s="27" t="s">
        <v>79</v>
      </c>
      <c r="D160" s="28">
        <f t="shared" si="14"/>
        <v>99786865</v>
      </c>
      <c r="E160" s="28">
        <f t="shared" si="14"/>
        <v>31931796</v>
      </c>
      <c r="F160" s="28">
        <f t="shared" si="14"/>
        <v>1995739</v>
      </c>
      <c r="G160" s="28">
        <f t="shared" si="14"/>
        <v>133714400</v>
      </c>
      <c r="H160" s="28"/>
      <c r="I160" s="29">
        <f t="shared" si="14"/>
        <v>401143200</v>
      </c>
    </row>
    <row r="161" spans="3:9" x14ac:dyDescent="0.2">
      <c r="C161" s="27" t="s">
        <v>126</v>
      </c>
      <c r="D161" s="28">
        <f t="shared" si="14"/>
        <v>232797761</v>
      </c>
      <c r="E161" s="28">
        <f t="shared" si="14"/>
        <v>74495283</v>
      </c>
      <c r="F161" s="28">
        <f t="shared" si="14"/>
        <v>4655956</v>
      </c>
      <c r="G161" s="28">
        <f t="shared" si="14"/>
        <v>311949000</v>
      </c>
      <c r="H161" s="28"/>
      <c r="I161" s="29">
        <f t="shared" si="14"/>
        <v>3922336000</v>
      </c>
    </row>
    <row r="162" spans="3:9" x14ac:dyDescent="0.2">
      <c r="C162" s="27" t="s">
        <v>50</v>
      </c>
      <c r="D162" s="28">
        <f t="shared" si="14"/>
        <v>113970148</v>
      </c>
      <c r="E162" s="28">
        <f t="shared" si="14"/>
        <v>36470450</v>
      </c>
      <c r="F162" s="28">
        <f t="shared" si="14"/>
        <v>2279402</v>
      </c>
      <c r="G162" s="28">
        <f t="shared" si="14"/>
        <v>152720000</v>
      </c>
      <c r="H162" s="28"/>
      <c r="I162" s="29">
        <f t="shared" si="14"/>
        <v>1629504000</v>
      </c>
    </row>
    <row r="163" spans="3:9" x14ac:dyDescent="0.2">
      <c r="C163" s="27" t="s">
        <v>148</v>
      </c>
      <c r="D163" s="28">
        <f t="shared" si="14"/>
        <v>1672802239</v>
      </c>
      <c r="E163" s="28">
        <f t="shared" si="14"/>
        <v>535296718</v>
      </c>
      <c r="F163" s="28">
        <f t="shared" si="14"/>
        <v>33456041</v>
      </c>
      <c r="G163" s="28">
        <f t="shared" si="14"/>
        <v>2241554998</v>
      </c>
      <c r="H163" s="28"/>
      <c r="I163" s="29">
        <f t="shared" si="14"/>
        <v>2241554998</v>
      </c>
    </row>
    <row r="164" spans="3:9" ht="15" thickBot="1" x14ac:dyDescent="0.25">
      <c r="C164" s="30" t="s">
        <v>159</v>
      </c>
      <c r="D164" s="31">
        <f>SUM(D154:D163)</f>
        <v>2606959998</v>
      </c>
      <c r="E164" s="31">
        <f t="shared" ref="E164:I164" si="15">SUM(E154:E163)</f>
        <v>834227209</v>
      </c>
      <c r="F164" s="31">
        <f t="shared" si="15"/>
        <v>52139191</v>
      </c>
      <c r="G164" s="31">
        <f t="shared" si="15"/>
        <v>3493326398</v>
      </c>
      <c r="H164" s="31">
        <f t="shared" si="15"/>
        <v>0</v>
      </c>
      <c r="I164" s="32">
        <f t="shared" si="15"/>
        <v>12783004198</v>
      </c>
    </row>
  </sheetData>
  <autoFilter ref="B4:I152"/>
  <mergeCells count="2">
    <mergeCell ref="B1:I1"/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Centro Oriente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HSC-COR-003</dc:creator>
  <cp:lastModifiedBy>HSC-COR-003</cp:lastModifiedBy>
  <dcterms:created xsi:type="dcterms:W3CDTF">2020-05-19T15:37:48Z</dcterms:created>
  <dcterms:modified xsi:type="dcterms:W3CDTF">2020-05-19T15:38:11Z</dcterms:modified>
</cp:coreProperties>
</file>