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emmarchena\Documents\ARCHIVO DE ACTIVIDADES REALIZADAS\ABRIL\FUMIGACION\"/>
    </mc:Choice>
  </mc:AlternateContent>
  <xr:revisionPtr revIDLastSave="0" documentId="13_ncr:1_{BA531C30-CEFD-4E5D-A494-ABD66676C7A9}" xr6:coauthVersionLast="47" xr6:coauthVersionMax="47" xr10:uidLastSave="{00000000-0000-0000-0000-000000000000}"/>
  <bookViews>
    <workbookView xWindow="-120" yWindow="-120" windowWidth="29040" windowHeight="15840" xr2:uid="{2BF7F3E5-1169-4FAC-ADA1-CA864B0E6E02}"/>
  </bookViews>
  <sheets>
    <sheet name="E.MERCADO FUMIGACION" sheetId="1" r:id="rId1"/>
  </sheets>
  <externalReferences>
    <externalReference r:id="rId2"/>
    <externalReference r:id="rId3"/>
    <externalReference r:id="rId4"/>
    <externalReference r:id="rId5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7" i="1" l="1"/>
  <c r="G8" i="1"/>
  <c r="G9" i="1"/>
  <c r="G10" i="1"/>
  <c r="G11" i="1"/>
  <c r="G12" i="1"/>
  <c r="H7" i="1"/>
  <c r="H8" i="1"/>
  <c r="H9" i="1"/>
  <c r="H10" i="1"/>
  <c r="H11" i="1"/>
  <c r="H12" i="1"/>
  <c r="K7" i="1" l="1"/>
  <c r="K8" i="1"/>
  <c r="K9" i="1"/>
  <c r="K10" i="1"/>
  <c r="K11" i="1"/>
  <c r="K12" i="1"/>
  <c r="L7" i="1"/>
  <c r="L8" i="1"/>
  <c r="L9" i="1"/>
  <c r="L10" i="1"/>
  <c r="L11" i="1"/>
  <c r="L12" i="1"/>
  <c r="I7" i="1" l="1"/>
  <c r="I8" i="1"/>
  <c r="I9" i="1"/>
  <c r="I10" i="1"/>
  <c r="I11" i="1"/>
  <c r="I12" i="1"/>
  <c r="J7" i="1"/>
  <c r="J8" i="1"/>
  <c r="J9" i="1"/>
  <c r="J10" i="1"/>
  <c r="J11" i="1"/>
  <c r="J12" i="1"/>
  <c r="N7" i="1" l="1"/>
  <c r="N8" i="1"/>
  <c r="N9" i="1"/>
  <c r="N10" i="1"/>
  <c r="N11" i="1"/>
  <c r="O11" i="1" s="1"/>
  <c r="P11" i="1" s="1"/>
  <c r="N12" i="1"/>
  <c r="O12" i="1" s="1"/>
  <c r="P12" i="1" s="1"/>
  <c r="M7" i="1"/>
  <c r="M8" i="1"/>
  <c r="M9" i="1"/>
  <c r="M10" i="1"/>
  <c r="M11" i="1"/>
  <c r="M12" i="1"/>
  <c r="F7" i="1"/>
  <c r="F8" i="1"/>
  <c r="F9" i="1"/>
  <c r="F10" i="1"/>
  <c r="F11" i="1"/>
  <c r="F12" i="1"/>
  <c r="E7" i="1"/>
  <c r="E8" i="1"/>
  <c r="E9" i="1"/>
  <c r="E10" i="1"/>
  <c r="E11" i="1"/>
  <c r="E12" i="1"/>
  <c r="D7" i="1"/>
  <c r="D8" i="1"/>
  <c r="D9" i="1"/>
  <c r="D10" i="1"/>
  <c r="D11" i="1"/>
  <c r="D12" i="1"/>
  <c r="C7" i="1"/>
  <c r="C8" i="1"/>
  <c r="C9" i="1"/>
  <c r="C10" i="1"/>
  <c r="C11" i="1"/>
  <c r="C12" i="1"/>
  <c r="B7" i="1"/>
  <c r="B8" i="1"/>
  <c r="B9" i="1"/>
  <c r="B10" i="1"/>
  <c r="B11" i="1"/>
  <c r="B12" i="1"/>
  <c r="O10" i="1"/>
  <c r="P10" i="1" s="1"/>
  <c r="O9" i="1"/>
  <c r="P9" i="1" s="1"/>
  <c r="O8" i="1"/>
  <c r="P8" i="1" s="1"/>
  <c r="O7" i="1"/>
  <c r="P7" i="1" s="1"/>
  <c r="P13" i="1" l="1"/>
  <c r="K13" i="1"/>
  <c r="G13" i="1"/>
  <c r="I13" i="1"/>
  <c r="M13" i="1" l="1"/>
</calcChain>
</file>

<file path=xl/sharedStrings.xml><?xml version="1.0" encoding="utf-8"?>
<sst xmlns="http://schemas.openxmlformats.org/spreadsheetml/2006/main" count="26" uniqueCount="20">
  <si>
    <t>ITEM</t>
  </si>
  <si>
    <t>CODIGO UNSPC</t>
  </si>
  <si>
    <t>NOMBRE DEL EQUIPO</t>
  </si>
  <si>
    <t>(DENOMINACION TECNICA</t>
  </si>
  <si>
    <t>DEL BIEN O SERVICIO)</t>
  </si>
  <si>
    <t>DESCRIPCION TÉCNICA DEL PRODUCTO (IDENTIFICACION</t>
  </si>
  <si>
    <t>ADICIONAL REQUERIDA)</t>
  </si>
  <si>
    <t>UNIDAD DE MEDIDA</t>
  </si>
  <si>
    <t xml:space="preserve">CANTIDAD </t>
  </si>
  <si>
    <t>JOTA LLANOS S.A.S</t>
  </si>
  <si>
    <t>VR. UNITARIO PROMEDIO</t>
  </si>
  <si>
    <t>VALOR TOTAL</t>
  </si>
  <si>
    <t>VR. UNITARIO</t>
  </si>
  <si>
    <r>
      <t xml:space="preserve">ESTUDIO DE MERCADO </t>
    </r>
    <r>
      <rPr>
        <sz val="10"/>
        <color rgb="FF000000"/>
        <rFont val="Calibri"/>
        <family val="2"/>
        <scheme val="minor"/>
      </rPr>
      <t xml:space="preserve"> </t>
    </r>
  </si>
  <si>
    <t>VALOR UNITARIO</t>
  </si>
  <si>
    <t>VR. TOTAL</t>
  </si>
  <si>
    <t xml:space="preserve"> INVERSIONES R&amp;P S.A.S</t>
  </si>
  <si>
    <t xml:space="preserve"> INVERSIONES Y SOLUCIONES MAAS S.A.S</t>
  </si>
  <si>
    <r>
      <t>“</t>
    </r>
    <r>
      <rPr>
        <b/>
        <sz val="10"/>
        <color rgb="FF000000"/>
        <rFont val="Calibri"/>
        <family val="2"/>
        <scheme val="minor"/>
      </rPr>
      <t>SERVICIO DE FUMIGACIÓN Y CONTROL DE PLAGAS PARA EL MANTENIMIENTO DEL CENTRO DE GESTIÓN Y DESARROLLO AGROINDUSTRIAL DE ARAUCA”</t>
    </r>
  </si>
  <si>
    <t xml:space="preserve"> CONSULTORIAS Y SUMINISTROS GOMEZ RINCON SAS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</si>
</sst>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$-240A]\ #,##0.00"/>
  </numFmts>
  <fonts count="10" x14ac:knownFonts="1">
    <font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0"/>
      <color rgb="FF000000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rgb="FF000000"/>
      <name val="Calibri"/>
      <family val="2"/>
      <scheme val="minor"/>
    </font>
    <font>
      <sz val="8"/>
      <name val="Calibri"/>
      <family val="2"/>
      <scheme val="minor"/>
    </font>
    <font>
      <sz val="8"/>
      <color rgb="FF000000"/>
      <name val="Calibri"/>
      <family val="2"/>
    </font>
    <font>
      <b/>
      <sz val="8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8"/>
      <color rgb="FF00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E7E6E6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59999389629810485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60">
    <xf numFmtId="0" fontId="0" fillId="0" borderId="0" xfId="0"/>
    <xf numFmtId="0" fontId="1" fillId="2" borderId="8" xfId="0" applyFont="1" applyFill="1" applyBorder="1" applyAlignment="1">
      <alignment vertical="center" wrapText="1"/>
    </xf>
    <xf numFmtId="0" fontId="1" fillId="2" borderId="9" xfId="0" applyFont="1" applyFill="1" applyBorder="1" applyAlignment="1">
      <alignment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1" fillId="2" borderId="9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vertical="top" wrapText="1"/>
    </xf>
    <xf numFmtId="0" fontId="3" fillId="2" borderId="7" xfId="0" applyFont="1" applyFill="1" applyBorder="1" applyAlignment="1">
      <alignment vertical="top" wrapText="1"/>
    </xf>
    <xf numFmtId="0" fontId="3" fillId="2" borderId="6" xfId="0" applyFont="1" applyFill="1" applyBorder="1" applyAlignment="1">
      <alignment vertical="top" wrapText="1"/>
    </xf>
    <xf numFmtId="0" fontId="2" fillId="2" borderId="6" xfId="0" applyFont="1" applyFill="1" applyBorder="1" applyAlignment="1">
      <alignment horizontal="center" vertical="center" wrapText="1"/>
    </xf>
    <xf numFmtId="0" fontId="1" fillId="0" borderId="7" xfId="0" applyFont="1" applyBorder="1" applyAlignment="1">
      <alignment vertical="center" wrapText="1"/>
    </xf>
    <xf numFmtId="0" fontId="3" fillId="0" borderId="6" xfId="0" applyFont="1" applyBorder="1" applyAlignment="1">
      <alignment vertical="center" wrapText="1"/>
    </xf>
    <xf numFmtId="0" fontId="3" fillId="0" borderId="6" xfId="0" applyFont="1" applyBorder="1" applyAlignment="1">
      <alignment horizontal="justify" vertical="center" wrapText="1"/>
    </xf>
    <xf numFmtId="0" fontId="1" fillId="2" borderId="8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top" wrapText="1"/>
    </xf>
    <xf numFmtId="2" fontId="0" fillId="0" borderId="0" xfId="0" applyNumberFormat="1"/>
    <xf numFmtId="0" fontId="2" fillId="2" borderId="5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justify" vertical="center" wrapText="1"/>
    </xf>
    <xf numFmtId="0" fontId="6" fillId="5" borderId="11" xfId="0" applyFont="1" applyFill="1" applyBorder="1" applyAlignment="1">
      <alignment horizontal="justify" vertical="center" wrapText="1"/>
    </xf>
    <xf numFmtId="0" fontId="2" fillId="2" borderId="11" xfId="0" applyFont="1" applyFill="1" applyBorder="1" applyAlignment="1">
      <alignment horizontal="center" vertical="center" wrapText="1"/>
    </xf>
    <xf numFmtId="0" fontId="7" fillId="4" borderId="7" xfId="0" applyFont="1" applyFill="1" applyBorder="1" applyAlignment="1">
      <alignment vertical="center" wrapText="1"/>
    </xf>
    <xf numFmtId="0" fontId="8" fillId="4" borderId="6" xfId="0" applyFont="1" applyFill="1" applyBorder="1" applyAlignment="1">
      <alignment vertical="center" wrapText="1"/>
    </xf>
    <xf numFmtId="0" fontId="7" fillId="5" borderId="7" xfId="0" applyFont="1" applyFill="1" applyBorder="1" applyAlignment="1">
      <alignment vertical="center" wrapText="1"/>
    </xf>
    <xf numFmtId="0" fontId="8" fillId="5" borderId="6" xfId="0" applyFont="1" applyFill="1" applyBorder="1" applyAlignment="1">
      <alignment vertical="center" wrapText="1"/>
    </xf>
    <xf numFmtId="0" fontId="8" fillId="4" borderId="6" xfId="0" applyFont="1" applyFill="1" applyBorder="1" applyAlignment="1">
      <alignment horizontal="center" vertical="center" wrapText="1"/>
    </xf>
    <xf numFmtId="0" fontId="8" fillId="5" borderId="6" xfId="0" applyFont="1" applyFill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164" fontId="8" fillId="4" borderId="6" xfId="0" applyNumberFormat="1" applyFont="1" applyFill="1" applyBorder="1" applyAlignment="1">
      <alignment horizontal="right" vertical="center" wrapText="1"/>
    </xf>
    <xf numFmtId="164" fontId="8" fillId="4" borderId="5" xfId="0" applyNumberFormat="1" applyFont="1" applyFill="1" applyBorder="1" applyAlignment="1">
      <alignment horizontal="right" vertical="center" wrapText="1"/>
    </xf>
    <xf numFmtId="164" fontId="8" fillId="4" borderId="11" xfId="0" applyNumberFormat="1" applyFont="1" applyFill="1" applyBorder="1" applyAlignment="1">
      <alignment horizontal="right" vertical="center" wrapText="1"/>
    </xf>
    <xf numFmtId="164" fontId="8" fillId="4" borderId="13" xfId="0" applyNumberFormat="1" applyFont="1" applyFill="1" applyBorder="1" applyAlignment="1">
      <alignment horizontal="right" vertical="center" wrapText="1"/>
    </xf>
    <xf numFmtId="164" fontId="9" fillId="4" borderId="11" xfId="0" applyNumberFormat="1" applyFont="1" applyFill="1" applyBorder="1" applyAlignment="1">
      <alignment horizontal="right" vertical="center"/>
    </xf>
    <xf numFmtId="164" fontId="8" fillId="4" borderId="12" xfId="0" applyNumberFormat="1" applyFont="1" applyFill="1" applyBorder="1" applyAlignment="1">
      <alignment horizontal="right" vertical="center" wrapText="1"/>
    </xf>
    <xf numFmtId="164" fontId="8" fillId="5" borderId="6" xfId="0" applyNumberFormat="1" applyFont="1" applyFill="1" applyBorder="1" applyAlignment="1">
      <alignment horizontal="right" vertical="center" wrapText="1"/>
    </xf>
    <xf numFmtId="164" fontId="8" fillId="5" borderId="5" xfId="0" applyNumberFormat="1" applyFont="1" applyFill="1" applyBorder="1" applyAlignment="1">
      <alignment horizontal="right" vertical="center" wrapText="1"/>
    </xf>
    <xf numFmtId="164" fontId="8" fillId="5" borderId="11" xfId="0" applyNumberFormat="1" applyFont="1" applyFill="1" applyBorder="1" applyAlignment="1">
      <alignment horizontal="right" vertical="center" wrapText="1"/>
    </xf>
    <xf numFmtId="164" fontId="8" fillId="5" borderId="8" xfId="0" applyNumberFormat="1" applyFont="1" applyFill="1" applyBorder="1" applyAlignment="1">
      <alignment horizontal="right" vertical="center" wrapText="1"/>
    </xf>
    <xf numFmtId="164" fontId="8" fillId="0" borderId="6" xfId="0" applyNumberFormat="1" applyFont="1" applyBorder="1" applyAlignment="1">
      <alignment horizontal="right" vertical="center" wrapText="1"/>
    </xf>
    <xf numFmtId="164" fontId="8" fillId="0" borderId="5" xfId="0" applyNumberFormat="1" applyFont="1" applyBorder="1" applyAlignment="1">
      <alignment horizontal="right" vertical="center" wrapText="1"/>
    </xf>
    <xf numFmtId="164" fontId="9" fillId="5" borderId="11" xfId="0" applyNumberFormat="1" applyFont="1" applyFill="1" applyBorder="1" applyAlignment="1">
      <alignment horizontal="right" vertical="center"/>
    </xf>
    <xf numFmtId="164" fontId="8" fillId="0" borderId="11" xfId="0" applyNumberFormat="1" applyFont="1" applyBorder="1" applyAlignment="1">
      <alignment horizontal="right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2" borderId="0" xfId="0" applyFont="1" applyFill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1" fillId="3" borderId="4" xfId="0" applyFont="1" applyFill="1" applyBorder="1" applyAlignment="1">
      <alignment horizontal="center" vertical="center" wrapText="1"/>
    </xf>
    <xf numFmtId="0" fontId="1" fillId="3" borderId="6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wrapText="1"/>
    </xf>
    <xf numFmtId="0" fontId="2" fillId="3" borderId="10" xfId="0" applyFont="1" applyFill="1" applyBorder="1" applyAlignment="1">
      <alignment horizontal="center" vertical="center" wrapText="1"/>
    </xf>
    <xf numFmtId="0" fontId="2" fillId="3" borderId="9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 wrapText="1"/>
    </xf>
    <xf numFmtId="0" fontId="2" fillId="3" borderId="6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 wrapText="1"/>
    </xf>
    <xf numFmtId="0" fontId="1" fillId="3" borderId="10" xfId="0" applyFont="1" applyFill="1" applyBorder="1" applyAlignment="1">
      <alignment horizontal="center" vertical="center" wrapText="1"/>
    </xf>
    <xf numFmtId="0" fontId="1" fillId="3" borderId="9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externalLink" Target="externalLinks/externalLink2.xml"/><Relationship Id="rId7" Type="http://schemas.openxmlformats.org/officeDocument/2006/relationships/styles" Target="style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4.xml"/><Relationship Id="rId4" Type="http://schemas.openxmlformats.org/officeDocument/2006/relationships/externalLink" Target="externalLinks/externalLink3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emmarchena\Documents\ARCHIVO%20DE%20ACTIVIDADES%20REALIZADAS\ABRIL\FUMIGACION\COTIZACIONES\ESTUDIO%20DE%20MERCADO%20FUMIGACION.xlsx" TargetMode="External"/><Relationship Id="rId1" Type="http://schemas.openxmlformats.org/officeDocument/2006/relationships/externalLinkPath" Target="COTIZACIONES/ESTUDIO%20DE%20MERCADO%20FUMIGACION.xlsx" TargetMode="External"/></Relationships>
</file>

<file path=xl/externalLinks/_rels/externalLink2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emmarchena\AppData\Local\Temp\Temp1_CO1_RANL_6508438_20240430210612.zip\Cotizaci&#243;n%20Fumigaci&#243;n%20J%20llanos.xlsx" TargetMode="External"/><Relationship Id="rId1" Type="http://schemas.openxmlformats.org/officeDocument/2006/relationships/externalLinkPath" Target="/Users/emmarchena/AppData/Local/Temp/Temp1_CO1_RANL_6508438_20240430210612.zip/Cotizaci&#243;n%20Fumigaci&#243;n%20J%20llanos.xlsx" TargetMode="External"/></Relationships>
</file>

<file path=xl/externalLinks/_rels/externalLink3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emmarchena\AppData\Local\Temp\Temp1_CO1_RANL_6507524_20240430191647.zip\Ficha_T&#233;cnica_Fumigaci&#243;n_R&amp;P.xlsx" TargetMode="External"/><Relationship Id="rId1" Type="http://schemas.openxmlformats.org/officeDocument/2006/relationships/externalLinkPath" Target="/Users/emmarchena/AppData/Local/Temp/Temp1_CO1_RANL_6507524_20240430191647.zip/Ficha_T&#233;cnica_Fumigaci&#243;n_R&amp;P.xlsx" TargetMode="External"/></Relationships>
</file>

<file path=xl/externalLinks/_rels/externalLink4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emmarchena\AppData\Local\Temp\Temp1_CO1_RANL_6507640_20240430210229.zip\FICHA%20T&#201;CNICA_FUMIGACION_%202024.xlsx" TargetMode="External"/><Relationship Id="rId1" Type="http://schemas.openxmlformats.org/officeDocument/2006/relationships/externalLinkPath" Target="/Users/emmarchena/AppData/Local/Temp/Temp1_CO1_RANL_6507640_20240430210229.zip/FICHA%20T&#201;CNICA_FUMIGACION_%202024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E.MERCADO PODAS"/>
    </sheetNames>
    <sheetDataSet>
      <sheetData sheetId="0">
        <row r="7">
          <cell r="B7" t="str">
            <v xml:space="preserve">72102103
</v>
          </cell>
          <cell r="C7" t="str">
            <v>Fumigación y control integral de plagas voladoras y rastreras</v>
          </cell>
          <cell r="D7" t="str">
            <v>Realizar Fumigación control de plagas mediante metodos quimicos, fisicos y biologicos para la exterminacion de insectos terrestres y aéreos (cucarachas, arañas, hormigas, ácaros, garrapatas, pulgas, mosquitos, zancudos, moscas domestica, polillas, comején, termitas, avispas, alacranes, y escorpiones) 
-Periodicidad semestral  
Nota: Solo podrán utilizar plaguicidas registrados y permitidos por el Ministerio de Salud y Protección Social, los cuales, a excepción de los rodenticidas, fumigantes de granos e inmunizantes de madera en ningún otro caso podrán ser de categoría toxicológica I y II. Art 114 Decreto 1843 de 1991</v>
          </cell>
          <cell r="E7" t="str">
            <v xml:space="preserve">GLOBAL  </v>
          </cell>
          <cell r="L7">
            <v>12</v>
          </cell>
          <cell r="O7">
            <v>8936818.7563199997</v>
          </cell>
          <cell r="P7">
            <v>744734.89636000001</v>
          </cell>
        </row>
        <row r="8">
          <cell r="B8">
            <v>72102106</v>
          </cell>
          <cell r="C8" t="str">
            <v>Control de roedores</v>
          </cell>
          <cell r="D8" t="str">
            <v xml:space="preserve">Realizar Fumigación control de plagas mediante los siguientes metodos: 
-Quimicos:  Uso de rodenticidas de segunda generación "dosis múltiple",  que no causen muerte al roedor en el interior de las instalaciones.
-Fisicos: Estaciones de cebado y monitoreo 
(Se Incluye la gestion de los residuos en caso de muerte del animal dentro de las instalaciones) 
-Periodicidad semestral </v>
          </cell>
          <cell r="E8" t="str">
            <v xml:space="preserve">GLOBAL  </v>
          </cell>
          <cell r="L8">
            <v>12</v>
          </cell>
          <cell r="O8">
            <v>2939709.36</v>
          </cell>
          <cell r="P8">
            <v>244975.78</v>
          </cell>
        </row>
        <row r="9">
          <cell r="B9">
            <v>72102101</v>
          </cell>
          <cell r="C9" t="str">
            <v>Control de Aves</v>
          </cell>
          <cell r="D9" t="str">
            <v xml:space="preserve">Control de presencia de aves por medio de metodos quimicos y  fisicos
Metodos quimicos: Aplicación repelente líquido de aves orgánico
Meotodo fisicos: Instalacion de repelentes ultrasonicos/Pinchos antipajaros
Periodicidad semestral </v>
          </cell>
          <cell r="E9" t="str">
            <v xml:space="preserve">GLOBAL  </v>
          </cell>
          <cell r="L9">
            <v>2</v>
          </cell>
          <cell r="O9">
            <v>755741.98700000008</v>
          </cell>
          <cell r="P9">
            <v>377870.99350000004</v>
          </cell>
        </row>
        <row r="10">
          <cell r="B10" t="str">
            <v xml:space="preserve">72102103
</v>
          </cell>
          <cell r="C10" t="str">
            <v>Control de Serpientes</v>
          </cell>
          <cell r="D10" t="str">
            <v xml:space="preserve">Realizar control serpientes mediante los siguientes metodos: 
-Quimicos:  Uso de Repelente orgánico líquido de serpientes 
-Fisicos: Instalacion y mantenimiento de repelentes repelentes ultrasonicos interior /exteriores  (cobertura  hasta 700m2, 100% resistente al agua, vibraciones de 400 a 1000 Hz, de forma aleatoria)
-Periodicidad semestral </v>
          </cell>
          <cell r="E10" t="str">
            <v xml:space="preserve">GLOBAL  </v>
          </cell>
          <cell r="L10">
            <v>6</v>
          </cell>
          <cell r="O10">
            <v>2264410.1734799999</v>
          </cell>
          <cell r="P10">
            <v>377401.69558</v>
          </cell>
        </row>
        <row r="11">
          <cell r="B11">
            <v>72102102</v>
          </cell>
          <cell r="C11" t="str">
            <v xml:space="preserve">Control de Termitas y comejen </v>
          </cell>
          <cell r="D11" t="str">
            <v xml:space="preserve">Control de plagas especializado en la remoción, exterminacion y destrucción de los nidos de comején  y termitas mediante metodos fisicos y quimicos en las areas criticas de la infraestructura
-  Inmunizacion de superficies de madera y paredes para la erradicacion al interior de la infraestructura.  
-Periodicidad semestral </v>
          </cell>
          <cell r="E11" t="str">
            <v xml:space="preserve">GLOBAL  </v>
          </cell>
          <cell r="L11">
            <v>6</v>
          </cell>
          <cell r="O11">
            <v>4766970.0132600004</v>
          </cell>
          <cell r="P11">
            <v>794495.00221000006</v>
          </cell>
        </row>
        <row r="12">
          <cell r="B12" t="str">
            <v xml:space="preserve">72102103
</v>
          </cell>
          <cell r="C12" t="str">
            <v>Control de Murcielagos</v>
          </cell>
          <cell r="D12" t="str">
            <v xml:space="preserve">Realizar control serpientes mediante los siguientes metodos: 
-Quimicos:  Uso de repelentes de murciélagos orgánico
-Fisicos:  Mediante la exclusión adecuacion de “salidas unidireccionales”/  Instalacion y mantenimiento de repelentes repelentes ultrasonicos interior /exteriores (cobertura de 150 m² hasta 500m², 100% resistente al agua, frecuencia: 18- 32 kHz +/- 10%, aprox. 78 dB de forma continuada, indicador LED
-Periodicidad semestral </v>
          </cell>
          <cell r="E12" t="str">
            <v xml:space="preserve">GLOBAL  </v>
          </cell>
          <cell r="L12">
            <v>4</v>
          </cell>
          <cell r="O12">
            <v>3619651.56</v>
          </cell>
          <cell r="P12">
            <v>904912.89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Hoja1"/>
    </sheetNames>
    <sheetDataSet>
      <sheetData sheetId="0">
        <row r="2">
          <cell r="R2">
            <v>896070</v>
          </cell>
          <cell r="S2">
            <v>10752840</v>
          </cell>
        </row>
        <row r="3">
          <cell r="R3">
            <v>833320</v>
          </cell>
          <cell r="S3">
            <v>9999840</v>
          </cell>
        </row>
        <row r="4">
          <cell r="R4">
            <v>763040</v>
          </cell>
          <cell r="S4">
            <v>1526080</v>
          </cell>
        </row>
        <row r="5">
          <cell r="R5">
            <v>823280</v>
          </cell>
          <cell r="S5">
            <v>4939680</v>
          </cell>
        </row>
        <row r="6">
          <cell r="R6">
            <v>552200</v>
          </cell>
          <cell r="S6">
            <v>3313200</v>
          </cell>
        </row>
        <row r="7">
          <cell r="R7">
            <v>722880</v>
          </cell>
          <cell r="S7">
            <v>2891520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Hoja1"/>
    </sheetNames>
    <sheetDataSet>
      <sheetData sheetId="0">
        <row r="2">
          <cell r="R2">
            <v>896962.5</v>
          </cell>
          <cell r="S2">
            <v>10763550</v>
          </cell>
        </row>
        <row r="3">
          <cell r="R3">
            <v>834150</v>
          </cell>
          <cell r="S3">
            <v>10009800</v>
          </cell>
        </row>
        <row r="4">
          <cell r="R4">
            <v>763800</v>
          </cell>
          <cell r="S4">
            <v>1527600</v>
          </cell>
        </row>
        <row r="5">
          <cell r="R5">
            <v>824100.00000000012</v>
          </cell>
          <cell r="S5">
            <v>4944600.0000000009</v>
          </cell>
        </row>
        <row r="6">
          <cell r="R6">
            <v>552750</v>
          </cell>
          <cell r="S6">
            <v>3316500</v>
          </cell>
        </row>
        <row r="7">
          <cell r="R7">
            <v>723600</v>
          </cell>
          <cell r="S7">
            <v>2894400</v>
          </cell>
        </row>
      </sheetData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Ficha Técnica (2)"/>
    </sheetNames>
    <sheetDataSet>
      <sheetData sheetId="0">
        <row r="2">
          <cell r="R2">
            <v>875000.00000000012</v>
          </cell>
          <cell r="S2">
            <v>10500000.000000002</v>
          </cell>
        </row>
        <row r="3">
          <cell r="R3">
            <v>830000</v>
          </cell>
          <cell r="S3">
            <v>9960000</v>
          </cell>
        </row>
        <row r="4">
          <cell r="R4">
            <v>760000</v>
          </cell>
          <cell r="S4">
            <v>1520000</v>
          </cell>
        </row>
        <row r="5">
          <cell r="R5">
            <v>820000</v>
          </cell>
          <cell r="S5">
            <v>4920000</v>
          </cell>
        </row>
        <row r="6">
          <cell r="R6">
            <v>550000</v>
          </cell>
          <cell r="S6">
            <v>3300000</v>
          </cell>
        </row>
        <row r="7">
          <cell r="R7">
            <v>720000</v>
          </cell>
          <cell r="S7">
            <v>2880000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778991-ECE7-4C25-BD20-7CF51FF23907}">
  <dimension ref="A1:P14"/>
  <sheetViews>
    <sheetView tabSelected="1" topLeftCell="A7" workbookViewId="0">
      <selection activeCell="Q8" sqref="Q8"/>
    </sheetView>
  </sheetViews>
  <sheetFormatPr baseColWidth="10" defaultRowHeight="15" x14ac:dyDescent="0.25"/>
  <cols>
    <col min="2" max="2" width="18.5703125" customWidth="1"/>
    <col min="3" max="3" width="17.5703125" customWidth="1"/>
    <col min="4" max="4" width="36.5703125" customWidth="1"/>
    <col min="5" max="5" width="17.140625" customWidth="1"/>
    <col min="6" max="6" width="12.28515625" customWidth="1"/>
    <col min="7" max="7" width="13.140625" customWidth="1"/>
    <col min="8" max="12" width="12" customWidth="1"/>
    <col min="13" max="13" width="12.85546875" customWidth="1"/>
    <col min="14" max="14" width="12.5703125" customWidth="1"/>
    <col min="15" max="15" width="11.140625" customWidth="1"/>
    <col min="16" max="16" width="12.42578125" customWidth="1"/>
  </cols>
  <sheetData>
    <row r="1" spans="1:16" x14ac:dyDescent="0.25">
      <c r="A1" s="41" t="s">
        <v>13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  <c r="P1" s="43"/>
    </row>
    <row r="2" spans="1:16" ht="15.75" thickBot="1" x14ac:dyDescent="0.3">
      <c r="A2" s="44" t="s">
        <v>18</v>
      </c>
      <c r="B2" s="45"/>
      <c r="C2" s="45"/>
      <c r="D2" s="45"/>
      <c r="E2" s="45"/>
      <c r="F2" s="45"/>
      <c r="G2" s="45"/>
      <c r="H2" s="45"/>
      <c r="I2" s="46"/>
      <c r="J2" s="46"/>
      <c r="K2" s="46"/>
      <c r="L2" s="46"/>
      <c r="M2" s="45"/>
      <c r="N2" s="45"/>
      <c r="O2" s="45"/>
      <c r="P2" s="47"/>
    </row>
    <row r="3" spans="1:16" ht="63.75" customHeight="1" x14ac:dyDescent="0.25">
      <c r="A3" s="1"/>
      <c r="B3" s="2"/>
      <c r="C3" s="3" t="s">
        <v>2</v>
      </c>
      <c r="D3" s="4"/>
      <c r="E3" s="4"/>
      <c r="F3" s="2"/>
      <c r="G3" s="50" t="s">
        <v>9</v>
      </c>
      <c r="H3" s="51"/>
      <c r="I3" s="50" t="s">
        <v>16</v>
      </c>
      <c r="J3" s="51"/>
      <c r="K3" s="56" t="s">
        <v>19</v>
      </c>
      <c r="L3" s="57"/>
      <c r="M3" s="50" t="s">
        <v>17</v>
      </c>
      <c r="N3" s="51"/>
      <c r="O3" s="4"/>
      <c r="P3" s="2"/>
    </row>
    <row r="4" spans="1:16" ht="37.5" customHeight="1" thickBot="1" x14ac:dyDescent="0.3">
      <c r="A4" s="12"/>
      <c r="B4" s="3" t="s">
        <v>1</v>
      </c>
      <c r="C4" s="3" t="s">
        <v>3</v>
      </c>
      <c r="D4" s="3" t="s">
        <v>5</v>
      </c>
      <c r="E4" s="3" t="s">
        <v>7</v>
      </c>
      <c r="F4" s="4" t="s">
        <v>8</v>
      </c>
      <c r="G4" s="54"/>
      <c r="H4" s="55"/>
      <c r="I4" s="52"/>
      <c r="J4" s="53"/>
      <c r="K4" s="58"/>
      <c r="L4" s="59"/>
      <c r="M4" s="52"/>
      <c r="N4" s="53"/>
      <c r="O4" s="3" t="s">
        <v>10</v>
      </c>
      <c r="P4" s="3" t="s">
        <v>11</v>
      </c>
    </row>
    <row r="5" spans="1:16" ht="26.25" hidden="1" customHeight="1" thickBot="1" x14ac:dyDescent="0.3">
      <c r="A5" s="13" t="s">
        <v>0</v>
      </c>
      <c r="B5" s="14"/>
      <c r="C5" s="3" t="s">
        <v>4</v>
      </c>
      <c r="D5" s="3" t="s">
        <v>6</v>
      </c>
      <c r="E5" s="14"/>
      <c r="F5" s="3" t="s">
        <v>8</v>
      </c>
      <c r="G5" s="48"/>
      <c r="H5" s="49"/>
      <c r="I5" s="54"/>
      <c r="J5" s="55"/>
      <c r="K5" s="48"/>
      <c r="L5" s="49"/>
      <c r="M5" s="54"/>
      <c r="N5" s="55"/>
      <c r="O5" s="5"/>
      <c r="P5" s="5"/>
    </row>
    <row r="6" spans="1:16" ht="26.25" thickBot="1" x14ac:dyDescent="0.3">
      <c r="A6" s="6"/>
      <c r="B6" s="7"/>
      <c r="C6" s="7"/>
      <c r="D6" s="7"/>
      <c r="E6" s="7"/>
      <c r="F6" s="7"/>
      <c r="G6" s="8" t="s">
        <v>11</v>
      </c>
      <c r="H6" s="16" t="s">
        <v>12</v>
      </c>
      <c r="I6" s="19" t="s">
        <v>11</v>
      </c>
      <c r="J6" s="19" t="s">
        <v>12</v>
      </c>
      <c r="K6" s="19" t="s">
        <v>15</v>
      </c>
      <c r="L6" s="19" t="s">
        <v>14</v>
      </c>
      <c r="M6" s="19" t="s">
        <v>15</v>
      </c>
      <c r="N6" s="19" t="s">
        <v>14</v>
      </c>
      <c r="O6" s="5"/>
      <c r="P6" s="7"/>
    </row>
    <row r="7" spans="1:16" ht="178.5" customHeight="1" thickBot="1" x14ac:dyDescent="0.3">
      <c r="A7" s="20">
        <v>1</v>
      </c>
      <c r="B7" s="24" t="str">
        <f>'[1]E.MERCADO PODAS'!B7</f>
        <v xml:space="preserve">72102103
</v>
      </c>
      <c r="C7" s="21" t="str">
        <f>'[1]E.MERCADO PODAS'!C7</f>
        <v>Fumigación y control integral de plagas voladoras y rastreras</v>
      </c>
      <c r="D7" s="17" t="str">
        <f>'[1]E.MERCADO PODAS'!D7</f>
        <v>Realizar Fumigación control de plagas mediante metodos quimicos, fisicos y biologicos para la exterminacion de insectos terrestres y aéreos (cucarachas, arañas, hormigas, ácaros, garrapatas, pulgas, mosquitos, zancudos, moscas domestica, polillas, comején, termitas, avispas, alacranes, y escorpiones) 
-Periodicidad semestral  
Nota: Solo podrán utilizar plaguicidas registrados y permitidos por el Ministerio de Salud y Protección Social, los cuales, a excepción de los rodenticidas, fumigantes de granos e inmunizantes de madera en ningún otro caso podrán ser de categoría toxicológica I y II. Art 114 Decreto 1843 de 1991</v>
      </c>
      <c r="E7" s="24" t="str">
        <f>'[1]E.MERCADO PODAS'!E7</f>
        <v xml:space="preserve">GLOBAL  </v>
      </c>
      <c r="F7" s="24">
        <f>'[1]E.MERCADO PODAS'!L7</f>
        <v>12</v>
      </c>
      <c r="G7" s="27">
        <f>[2]Hoja1!S2</f>
        <v>10752840</v>
      </c>
      <c r="H7" s="28">
        <f>[2]Hoja1!R2</f>
        <v>896070</v>
      </c>
      <c r="I7" s="29">
        <f>[3]Hoja1!S2</f>
        <v>10763550</v>
      </c>
      <c r="J7" s="29">
        <f>[3]Hoja1!R2</f>
        <v>896962.5</v>
      </c>
      <c r="K7" s="29">
        <f>'[4]Ficha Técnica (2)'!S2</f>
        <v>10500000.000000002</v>
      </c>
      <c r="L7" s="29">
        <f>'[4]Ficha Técnica (2)'!R2</f>
        <v>875000.00000000012</v>
      </c>
      <c r="M7" s="27">
        <f>'[1]E.MERCADO PODAS'!O7</f>
        <v>8936818.7563199997</v>
      </c>
      <c r="N7" s="28">
        <f>'[1]E.MERCADO PODAS'!P7</f>
        <v>744734.89636000001</v>
      </c>
      <c r="O7" s="31">
        <f>SUM(H7+J7+L7+N7)/4</f>
        <v>853191.84909000003</v>
      </c>
      <c r="P7" s="27">
        <f t="shared" ref="P7:P12" si="0">SUM(O7*F7)</f>
        <v>10238302.18908</v>
      </c>
    </row>
    <row r="8" spans="1:16" ht="123" customHeight="1" thickBot="1" x14ac:dyDescent="0.3">
      <c r="A8" s="20">
        <v>2</v>
      </c>
      <c r="B8" s="24">
        <f>'[1]E.MERCADO PODAS'!B8</f>
        <v>72102106</v>
      </c>
      <c r="C8" s="21" t="str">
        <f>'[1]E.MERCADO PODAS'!C8</f>
        <v>Control de roedores</v>
      </c>
      <c r="D8" s="17" t="str">
        <f>'[1]E.MERCADO PODAS'!D8</f>
        <v xml:space="preserve">Realizar Fumigación control de plagas mediante los siguientes metodos: 
-Quimicos:  Uso de rodenticidas de segunda generación "dosis múltiple",  que no causen muerte al roedor en el interior de las instalaciones.
-Fisicos: Estaciones de cebado y monitoreo 
(Se Incluye la gestion de los residuos en caso de muerte del animal dentro de las instalaciones) 
-Periodicidad semestral </v>
      </c>
      <c r="E8" s="24" t="str">
        <f>'[1]E.MERCADO PODAS'!E8</f>
        <v xml:space="preserve">GLOBAL  </v>
      </c>
      <c r="F8" s="24">
        <f>'[1]E.MERCADO PODAS'!L8</f>
        <v>12</v>
      </c>
      <c r="G8" s="27">
        <f>[2]Hoja1!S3</f>
        <v>9999840</v>
      </c>
      <c r="H8" s="28">
        <f>[2]Hoja1!R3</f>
        <v>833320</v>
      </c>
      <c r="I8" s="29">
        <f>[3]Hoja1!S3</f>
        <v>10009800</v>
      </c>
      <c r="J8" s="30">
        <f>[3]Hoja1!R3</f>
        <v>834150</v>
      </c>
      <c r="K8" s="29">
        <f>'[4]Ficha Técnica (2)'!S3</f>
        <v>9960000</v>
      </c>
      <c r="L8" s="29">
        <f>'[4]Ficha Técnica (2)'!R3</f>
        <v>830000</v>
      </c>
      <c r="M8" s="27">
        <f>'[1]E.MERCADO PODAS'!O8</f>
        <v>2939709.36</v>
      </c>
      <c r="N8" s="29">
        <f>'[1]E.MERCADO PODAS'!P8</f>
        <v>244975.78</v>
      </c>
      <c r="O8" s="31">
        <f t="shared" ref="O8:O12" si="1">SUM(H8+J8+L8+N8)/4</f>
        <v>685611.44499999995</v>
      </c>
      <c r="P8" s="27">
        <f t="shared" si="0"/>
        <v>8227337.3399999999</v>
      </c>
    </row>
    <row r="9" spans="1:16" ht="102" customHeight="1" thickBot="1" x14ac:dyDescent="0.3">
      <c r="A9" s="20">
        <v>3</v>
      </c>
      <c r="B9" s="24">
        <f>'[1]E.MERCADO PODAS'!B9</f>
        <v>72102101</v>
      </c>
      <c r="C9" s="21" t="str">
        <f>'[1]E.MERCADO PODAS'!C9</f>
        <v>Control de Aves</v>
      </c>
      <c r="D9" s="17" t="str">
        <f>'[1]E.MERCADO PODAS'!D9</f>
        <v xml:space="preserve">Control de presencia de aves por medio de metodos quimicos y  fisicos
Metodos quimicos: Aplicación repelente líquido de aves orgánico
Meotodo fisicos: Instalacion de repelentes ultrasonicos/Pinchos antipajaros
Periodicidad semestral </v>
      </c>
      <c r="E9" s="24" t="str">
        <f>'[1]E.MERCADO PODAS'!E9</f>
        <v xml:space="preserve">GLOBAL  </v>
      </c>
      <c r="F9" s="24">
        <f>'[1]E.MERCADO PODAS'!L9</f>
        <v>2</v>
      </c>
      <c r="G9" s="27">
        <f>[2]Hoja1!S4</f>
        <v>1526080</v>
      </c>
      <c r="H9" s="28">
        <f>[2]Hoja1!R4</f>
        <v>763040</v>
      </c>
      <c r="I9" s="29">
        <f>[3]Hoja1!S4</f>
        <v>1527600</v>
      </c>
      <c r="J9" s="32">
        <f>[3]Hoja1!R4</f>
        <v>763800</v>
      </c>
      <c r="K9" s="29">
        <f>'[4]Ficha Técnica (2)'!S4</f>
        <v>1520000</v>
      </c>
      <c r="L9" s="29">
        <f>'[4]Ficha Técnica (2)'!R4</f>
        <v>760000</v>
      </c>
      <c r="M9" s="27">
        <f>'[1]E.MERCADO PODAS'!O9</f>
        <v>755741.98700000008</v>
      </c>
      <c r="N9" s="28">
        <f>'[1]E.MERCADO PODAS'!P9</f>
        <v>377870.99350000004</v>
      </c>
      <c r="O9" s="31">
        <f t="shared" si="1"/>
        <v>666177.74837499997</v>
      </c>
      <c r="P9" s="27">
        <f t="shared" si="0"/>
        <v>1332355.4967499999</v>
      </c>
    </row>
    <row r="10" spans="1:16" ht="122.25" customHeight="1" thickBot="1" x14ac:dyDescent="0.3">
      <c r="A10" s="22">
        <v>4</v>
      </c>
      <c r="B10" s="25" t="str">
        <f>'[1]E.MERCADO PODAS'!B10</f>
        <v xml:space="preserve">72102103
</v>
      </c>
      <c r="C10" s="23" t="str">
        <f>'[1]E.MERCADO PODAS'!C10</f>
        <v>Control de Serpientes</v>
      </c>
      <c r="D10" s="18" t="str">
        <f>'[1]E.MERCADO PODAS'!D10</f>
        <v xml:space="preserve">Realizar control serpientes mediante los siguientes metodos: 
-Quimicos:  Uso de Repelente orgánico líquido de serpientes 
-Fisicos: Instalacion y mantenimiento de repelentes repelentes ultrasonicos interior /exteriores  (cobertura  hasta 700m2, 100% resistente al agua, vibraciones de 400 a 1000 Hz, de forma aleatoria)
-Periodicidad semestral </v>
      </c>
      <c r="E10" s="25" t="str">
        <f>'[1]E.MERCADO PODAS'!E10</f>
        <v xml:space="preserve">GLOBAL  </v>
      </c>
      <c r="F10" s="25">
        <f>'[1]E.MERCADO PODAS'!L10</f>
        <v>6</v>
      </c>
      <c r="G10" s="33">
        <f>[2]Hoja1!S5</f>
        <v>4939680</v>
      </c>
      <c r="H10" s="34">
        <f>[2]Hoja1!R5</f>
        <v>823280</v>
      </c>
      <c r="I10" s="35">
        <f>[3]Hoja1!S5</f>
        <v>4944600.0000000009</v>
      </c>
      <c r="J10" s="35">
        <f>[3]Hoja1!R5</f>
        <v>824100.00000000012</v>
      </c>
      <c r="K10" s="36">
        <f>'[4]Ficha Técnica (2)'!S5</f>
        <v>4920000</v>
      </c>
      <c r="L10" s="35">
        <f>'[4]Ficha Técnica (2)'!R5</f>
        <v>820000</v>
      </c>
      <c r="M10" s="33">
        <f>'[1]E.MERCADO PODAS'!O10</f>
        <v>2264410.1734799999</v>
      </c>
      <c r="N10" s="34">
        <f>'[1]E.MERCADO PODAS'!P10</f>
        <v>377401.69558</v>
      </c>
      <c r="O10" s="39">
        <f t="shared" si="1"/>
        <v>711195.42389500001</v>
      </c>
      <c r="P10" s="33">
        <f t="shared" si="0"/>
        <v>4267172.5433700001</v>
      </c>
    </row>
    <row r="11" spans="1:16" ht="90" customHeight="1" thickBot="1" x14ac:dyDescent="0.3">
      <c r="A11" s="22">
        <v>5</v>
      </c>
      <c r="B11" s="25">
        <f>'[1]E.MERCADO PODAS'!B11</f>
        <v>72102102</v>
      </c>
      <c r="C11" s="23" t="str">
        <f>'[1]E.MERCADO PODAS'!C11</f>
        <v xml:space="preserve">Control de Termitas y comejen </v>
      </c>
      <c r="D11" s="18" t="str">
        <f>'[1]E.MERCADO PODAS'!D11</f>
        <v xml:space="preserve">Control de plagas especializado en la remoción, exterminacion y destrucción de los nidos de comején  y termitas mediante metodos fisicos y quimicos en las areas criticas de la infraestructura
-  Inmunizacion de superficies de madera y paredes para la erradicacion al interior de la infraestructura.  
-Periodicidad semestral </v>
      </c>
      <c r="E11" s="25" t="str">
        <f>'[1]E.MERCADO PODAS'!E11</f>
        <v xml:space="preserve">GLOBAL  </v>
      </c>
      <c r="F11" s="25">
        <f>'[1]E.MERCADO PODAS'!L11</f>
        <v>6</v>
      </c>
      <c r="G11" s="33">
        <f>[2]Hoja1!S6</f>
        <v>3313200</v>
      </c>
      <c r="H11" s="34">
        <f>[2]Hoja1!R6</f>
        <v>552200</v>
      </c>
      <c r="I11" s="35">
        <f>[3]Hoja1!S6</f>
        <v>3316500</v>
      </c>
      <c r="J11" s="35">
        <f>[3]Hoja1!R6</f>
        <v>552750</v>
      </c>
      <c r="K11" s="35">
        <f>'[4]Ficha Técnica (2)'!S6</f>
        <v>3300000</v>
      </c>
      <c r="L11" s="35">
        <f>'[4]Ficha Técnica (2)'!R6</f>
        <v>550000</v>
      </c>
      <c r="M11" s="33">
        <f>'[1]E.MERCADO PODAS'!O11</f>
        <v>4766970.0132600004</v>
      </c>
      <c r="N11" s="34">
        <f>'[1]E.MERCADO PODAS'!P11</f>
        <v>794495.00221000006</v>
      </c>
      <c r="O11" s="39">
        <f t="shared" si="1"/>
        <v>612361.25055250002</v>
      </c>
      <c r="P11" s="33">
        <f t="shared" si="0"/>
        <v>3674167.5033149999</v>
      </c>
    </row>
    <row r="12" spans="1:16" ht="147" customHeight="1" thickBot="1" x14ac:dyDescent="0.3">
      <c r="A12" s="22">
        <v>6</v>
      </c>
      <c r="B12" s="25" t="str">
        <f>'[1]E.MERCADO PODAS'!B12</f>
        <v xml:space="preserve">72102103
</v>
      </c>
      <c r="C12" s="23" t="str">
        <f>'[1]E.MERCADO PODAS'!C12</f>
        <v>Control de Murcielagos</v>
      </c>
      <c r="D12" s="18" t="str">
        <f>'[1]E.MERCADO PODAS'!D12</f>
        <v xml:space="preserve">Realizar control serpientes mediante los siguientes metodos: 
-Quimicos:  Uso de repelentes de murciélagos orgánico
-Fisicos:  Mediante la exclusión adecuacion de “salidas unidireccionales”/  Instalacion y mantenimiento de repelentes repelentes ultrasonicos interior /exteriores (cobertura de 150 m² hasta 500m², 100% resistente al agua, frecuencia: 18- 32 kHz +/- 10%, aprox. 78 dB de forma continuada, indicador LED
-Periodicidad semestral </v>
      </c>
      <c r="E12" s="25" t="str">
        <f>'[1]E.MERCADO PODAS'!E12</f>
        <v xml:space="preserve">GLOBAL  </v>
      </c>
      <c r="F12" s="25">
        <f>'[1]E.MERCADO PODAS'!L12</f>
        <v>4</v>
      </c>
      <c r="G12" s="33">
        <f>[2]Hoja1!S7</f>
        <v>2891520</v>
      </c>
      <c r="H12" s="34">
        <f>[2]Hoja1!R7</f>
        <v>722880</v>
      </c>
      <c r="I12" s="35">
        <f>[3]Hoja1!S7</f>
        <v>2894400</v>
      </c>
      <c r="J12" s="35">
        <f>[3]Hoja1!R7</f>
        <v>723600</v>
      </c>
      <c r="K12" s="35">
        <f>'[4]Ficha Técnica (2)'!S7</f>
        <v>2880000</v>
      </c>
      <c r="L12" s="35">
        <f>'[4]Ficha Técnica (2)'!R7</f>
        <v>720000</v>
      </c>
      <c r="M12" s="33">
        <f>'[1]E.MERCADO PODAS'!O12</f>
        <v>3619651.56</v>
      </c>
      <c r="N12" s="34">
        <f>'[1]E.MERCADO PODAS'!P12</f>
        <v>904912.89</v>
      </c>
      <c r="O12" s="39">
        <f t="shared" si="1"/>
        <v>767848.22250000003</v>
      </c>
      <c r="P12" s="33">
        <f t="shared" si="0"/>
        <v>3071392.89</v>
      </c>
    </row>
    <row r="13" spans="1:16" ht="15.75" thickBot="1" x14ac:dyDescent="0.3">
      <c r="A13" s="9"/>
      <c r="B13" s="10"/>
      <c r="C13" s="10"/>
      <c r="D13" s="11"/>
      <c r="E13" s="26"/>
      <c r="F13" s="26"/>
      <c r="G13" s="37">
        <f>SUM(G7:G12)</f>
        <v>33423160</v>
      </c>
      <c r="H13" s="37"/>
      <c r="I13" s="37">
        <f>SUM(I7:I12)</f>
        <v>33456450</v>
      </c>
      <c r="J13" s="37"/>
      <c r="K13" s="37">
        <f>SUM(K7:K12)</f>
        <v>33080000</v>
      </c>
      <c r="L13" s="37"/>
      <c r="M13" s="37">
        <f>SUM(M7:M12)</f>
        <v>23283301.850059997</v>
      </c>
      <c r="N13" s="38"/>
      <c r="O13" s="40"/>
      <c r="P13" s="37">
        <f>SUM(P7:P12)</f>
        <v>30810727.962515004</v>
      </c>
    </row>
    <row r="14" spans="1:16" x14ac:dyDescent="0.25">
      <c r="I14" s="15"/>
      <c r="M14" s="15"/>
    </row>
  </sheetData>
  <mergeCells count="7">
    <mergeCell ref="A1:P1"/>
    <mergeCell ref="A2:P2"/>
    <mergeCell ref="G5:H5"/>
    <mergeCell ref="I3:J5"/>
    <mergeCell ref="K3:L5"/>
    <mergeCell ref="M3:N5"/>
    <mergeCell ref="G3:H4"/>
  </mergeCells>
  <phoneticPr fontId="5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E.MERCADO FUMIGACION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Enith Milena Marchena Ortega</dc:creator>
  <cp:lastModifiedBy>Enith Milena Marchena Ortega</cp:lastModifiedBy>
  <dcterms:created xsi:type="dcterms:W3CDTF">2024-03-05T20:58:26Z</dcterms:created>
  <dcterms:modified xsi:type="dcterms:W3CDTF">2024-04-30T21:12:44Z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2024-03-05T21:55:55Z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ca64e820-c0c1-49b7-b696-436023805532</vt:lpwstr>
  </property>
  <property fmtid="{D5CDD505-2E9C-101B-9397-08002B2CF9AE}" pid="8" name="MSIP_Label_fc111285-cafa-4fc9-8a9a-bd902089b24f_ContentBits">
    <vt:lpwstr>0</vt:lpwstr>
  </property>
</Properties>
</file>