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persons/person.xml" ContentType="application/vnd.ms-excel.person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714"/>
  <workbookPr/>
  <mc:AlternateContent xmlns:mc="http://schemas.openxmlformats.org/markup-compatibility/2006">
    <mc:Choice Requires="x15">
      <x15ac:absPath xmlns:x15ac="http://schemas.microsoft.com/office/spreadsheetml/2010/11/ac" url="/Users/eliana/Desktop/ADRES/ADICIONES/ADRES-CPS-124-2024 IBETH JOHANA ESCOBAR RUA/"/>
    </mc:Choice>
  </mc:AlternateContent>
  <xr:revisionPtr revIDLastSave="0" documentId="13_ncr:1_{B0420493-0001-D945-942D-DF0A56C55AEF}" xr6:coauthVersionLast="47" xr6:coauthVersionMax="47" xr10:uidLastSave="{00000000-0000-0000-0000-000000000000}"/>
  <bookViews>
    <workbookView xWindow="0" yWindow="500" windowWidth="28800" windowHeight="15720" xr2:uid="{2CAA378B-E997-4C14-BA6F-00E57C045820}"/>
  </bookViews>
  <sheets>
    <sheet name="Hoja1" sheetId="1" r:id="rId1"/>
  </sheets>
  <definedNames>
    <definedName name="_xlnm._FilterDatabase" localSheetId="0" hidden="1">Hoja1!$A$1:$AN$105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J105" i="1" l="1"/>
  <c r="AM54" i="1"/>
  <c r="AM53" i="1"/>
  <c r="AD85" i="1"/>
  <c r="AN85" i="1" s="1"/>
  <c r="AM64" i="1"/>
  <c r="X64" i="1"/>
  <c r="Y64" i="1" s="1"/>
  <c r="AD81" i="1"/>
  <c r="AD74" i="1"/>
  <c r="AE74" i="1" s="1"/>
  <c r="AD97" i="1"/>
  <c r="AE97" i="1" s="1"/>
  <c r="AD77" i="1"/>
  <c r="AE77" i="1" s="1"/>
  <c r="AD84" i="1"/>
  <c r="AN84" i="1" s="1"/>
  <c r="AD79" i="1"/>
  <c r="AE79" i="1" s="1"/>
  <c r="X65" i="1"/>
  <c r="AD20" i="1"/>
  <c r="AN20" i="1" s="1"/>
  <c r="AD21" i="1"/>
  <c r="AN21" i="1" s="1"/>
  <c r="AD22" i="1"/>
  <c r="AN22" i="1" s="1"/>
  <c r="AD23" i="1"/>
  <c r="AN23" i="1" s="1"/>
  <c r="AD24" i="1"/>
  <c r="AN24" i="1" s="1"/>
  <c r="AD25" i="1"/>
  <c r="AN25" i="1" s="1"/>
  <c r="AD26" i="1"/>
  <c r="AN26" i="1" s="1"/>
  <c r="AD88" i="1"/>
  <c r="AN88" i="1" s="1"/>
  <c r="AD89" i="1"/>
  <c r="AN89" i="1" s="1"/>
  <c r="AD90" i="1"/>
  <c r="AN90" i="1" s="1"/>
  <c r="AD91" i="1"/>
  <c r="AE91" i="1" s="1"/>
  <c r="AD6" i="1"/>
  <c r="AN6" i="1" s="1"/>
  <c r="AD12" i="1"/>
  <c r="AE12" i="1" s="1"/>
  <c r="AD13" i="1"/>
  <c r="AE13" i="1" s="1"/>
  <c r="AD14" i="1"/>
  <c r="AE14" i="1" s="1"/>
  <c r="AD15" i="1"/>
  <c r="AE15" i="1" s="1"/>
  <c r="AD16" i="1"/>
  <c r="AE16" i="1" s="1"/>
  <c r="AD17" i="1"/>
  <c r="AE17" i="1" s="1"/>
  <c r="AD18" i="1"/>
  <c r="AE18" i="1" s="1"/>
  <c r="AD19" i="1"/>
  <c r="AN19" i="1" s="1"/>
  <c r="AD8" i="1"/>
  <c r="AE8" i="1" s="1"/>
  <c r="AD11" i="1"/>
  <c r="AE11" i="1" s="1"/>
  <c r="AD32" i="1"/>
  <c r="AN32" i="1" s="1"/>
  <c r="AD2" i="1"/>
  <c r="AN2" i="1" s="1"/>
  <c r="AD5" i="1"/>
  <c r="AN5" i="1" s="1"/>
  <c r="AD86" i="1"/>
  <c r="AN86" i="1" s="1"/>
  <c r="AD46" i="1"/>
  <c r="AN46" i="1" s="1"/>
  <c r="AD47" i="1"/>
  <c r="AN47" i="1" s="1"/>
  <c r="AD48" i="1"/>
  <c r="AN48" i="1" s="1"/>
  <c r="AD49" i="1"/>
  <c r="AN49" i="1" s="1"/>
  <c r="AD50" i="1"/>
  <c r="AN50" i="1" s="1"/>
  <c r="AD51" i="1"/>
  <c r="AN51" i="1" s="1"/>
  <c r="AD52" i="1"/>
  <c r="AN52" i="1" s="1"/>
  <c r="AD53" i="1"/>
  <c r="AN53" i="1" s="1"/>
  <c r="AD54" i="1"/>
  <c r="AN54" i="1" s="1"/>
  <c r="AD55" i="1"/>
  <c r="AE55" i="1" s="1"/>
  <c r="AD56" i="1"/>
  <c r="AE56" i="1" s="1"/>
  <c r="AD57" i="1"/>
  <c r="AE57" i="1" s="1"/>
  <c r="AD69" i="1"/>
  <c r="AN69" i="1" s="1"/>
  <c r="AD70" i="1"/>
  <c r="AE70" i="1" s="1"/>
  <c r="AD71" i="1"/>
  <c r="AN71" i="1" s="1"/>
  <c r="AD72" i="1"/>
  <c r="AN72" i="1" s="1"/>
  <c r="AD73" i="1"/>
  <c r="AN73" i="1" s="1"/>
  <c r="AD82" i="1"/>
  <c r="AN82" i="1" s="1"/>
  <c r="AD83" i="1"/>
  <c r="AN83" i="1" s="1"/>
  <c r="AD92" i="1"/>
  <c r="AN92" i="1" s="1"/>
  <c r="AD76" i="1"/>
  <c r="AE76" i="1" s="1"/>
  <c r="AE2" i="1" l="1"/>
  <c r="AE84" i="1"/>
  <c r="AE90" i="1"/>
  <c r="AE50" i="1"/>
  <c r="AE49" i="1"/>
  <c r="AN79" i="1"/>
  <c r="AN74" i="1"/>
  <c r="AE85" i="1"/>
  <c r="AE92" i="1"/>
  <c r="AE89" i="1"/>
  <c r="AE48" i="1"/>
  <c r="AN11" i="1"/>
  <c r="AE46" i="1"/>
  <c r="AE32" i="1"/>
  <c r="AE26" i="1"/>
  <c r="AE25" i="1"/>
  <c r="AE83" i="1"/>
  <c r="AN70" i="1"/>
  <c r="AE82" i="1"/>
  <c r="AE23" i="1"/>
  <c r="AN57" i="1"/>
  <c r="AE73" i="1"/>
  <c r="AE21" i="1"/>
  <c r="AE72" i="1"/>
  <c r="AN18" i="1"/>
  <c r="AE71" i="1"/>
  <c r="AE19" i="1"/>
  <c r="AN17" i="1"/>
  <c r="AE69" i="1"/>
  <c r="AN8" i="1"/>
  <c r="AE54" i="1"/>
  <c r="AE53" i="1"/>
  <c r="AE5" i="1"/>
  <c r="AE47" i="1"/>
  <c r="AE88" i="1"/>
  <c r="AE86" i="1"/>
  <c r="AE24" i="1"/>
  <c r="AE22" i="1"/>
  <c r="AE20" i="1"/>
  <c r="AE51" i="1"/>
  <c r="AE52" i="1"/>
  <c r="AN97" i="1"/>
  <c r="AN81" i="1"/>
  <c r="AE81" i="1"/>
  <c r="AN16" i="1"/>
  <c r="AN56" i="1"/>
  <c r="AN15" i="1"/>
  <c r="AN55" i="1"/>
  <c r="AN14" i="1"/>
  <c r="AN13" i="1"/>
  <c r="AN91" i="1"/>
  <c r="AN12" i="1"/>
  <c r="AN77" i="1"/>
  <c r="AN76" i="1"/>
  <c r="AE6" i="1"/>
  <c r="Z64" i="1"/>
  <c r="AD64" i="1" s="1"/>
  <c r="X99" i="1"/>
  <c r="Y99" i="1" s="1"/>
  <c r="Z99" i="1" s="1"/>
  <c r="AA99" i="1" s="1"/>
  <c r="AB99" i="1" s="1"/>
  <c r="X78" i="1"/>
  <c r="X63" i="1"/>
  <c r="X80" i="1"/>
  <c r="Y80" i="1" s="1"/>
  <c r="Z80" i="1" s="1"/>
  <c r="Y65" i="1"/>
  <c r="X98" i="1"/>
  <c r="Y98" i="1" s="1"/>
  <c r="Z98" i="1" s="1"/>
  <c r="AA98" i="1" s="1"/>
  <c r="AB98" i="1" s="1"/>
  <c r="X103" i="1"/>
  <c r="X102" i="1"/>
  <c r="Y102" i="1" s="1"/>
  <c r="Z102" i="1" s="1"/>
  <c r="AA102" i="1" s="1"/>
  <c r="AB102" i="1" s="1"/>
  <c r="X101" i="1"/>
  <c r="Y101" i="1" s="1"/>
  <c r="Z101" i="1" s="1"/>
  <c r="AA101" i="1" s="1"/>
  <c r="AB101" i="1" s="1"/>
  <c r="X100" i="1"/>
  <c r="AM80" i="1"/>
  <c r="X62" i="1"/>
  <c r="Y62" i="1" s="1"/>
  <c r="Z62" i="1" s="1"/>
  <c r="X61" i="1"/>
  <c r="X68" i="1"/>
  <c r="AD68" i="1" s="1"/>
  <c r="X96" i="1"/>
  <c r="Y96" i="1" s="1"/>
  <c r="Z96" i="1" s="1"/>
  <c r="AA96" i="1" s="1"/>
  <c r="AB96" i="1" s="1"/>
  <c r="AA75" i="1"/>
  <c r="AD75" i="1" s="1"/>
  <c r="X95" i="1"/>
  <c r="Y95" i="1" s="1"/>
  <c r="Z95" i="1" s="1"/>
  <c r="AA95" i="1" s="1"/>
  <c r="X94" i="1"/>
  <c r="Y94" i="1" s="1"/>
  <c r="Z94" i="1" s="1"/>
  <c r="AA94" i="1" s="1"/>
  <c r="X93" i="1"/>
  <c r="AE75" i="1" l="1"/>
  <c r="AN75" i="1"/>
  <c r="AN64" i="1"/>
  <c r="AE64" i="1"/>
  <c r="AN68" i="1"/>
  <c r="AE68" i="1"/>
  <c r="Y61" i="1"/>
  <c r="Z61" i="1" s="1"/>
  <c r="Y78" i="1"/>
  <c r="Z78" i="1" s="1"/>
  <c r="AD96" i="1"/>
  <c r="AD98" i="1"/>
  <c r="AD80" i="1"/>
  <c r="Y100" i="1"/>
  <c r="Z100" i="1" s="1"/>
  <c r="AA100" i="1" s="1"/>
  <c r="AB100" i="1" s="1"/>
  <c r="AD101" i="1"/>
  <c r="Y103" i="1"/>
  <c r="Z103" i="1" s="1"/>
  <c r="AA103" i="1" s="1"/>
  <c r="AB103" i="1" s="1"/>
  <c r="AD62" i="1"/>
  <c r="Y93" i="1"/>
  <c r="Z93" i="1" s="1"/>
  <c r="AA93" i="1" s="1"/>
  <c r="AD93" i="1" s="1"/>
  <c r="AD94" i="1"/>
  <c r="AD95" i="1"/>
  <c r="AD102" i="1"/>
  <c r="Y63" i="1"/>
  <c r="Z63" i="1" s="1"/>
  <c r="AD99" i="1"/>
  <c r="Z65" i="1"/>
  <c r="AD65" i="1" s="1"/>
  <c r="X60" i="1"/>
  <c r="X37" i="1"/>
  <c r="X38" i="1"/>
  <c r="Y38" i="1" s="1"/>
  <c r="X39" i="1"/>
  <c r="X40" i="1"/>
  <c r="Y40" i="1" s="1"/>
  <c r="Z40" i="1" s="1"/>
  <c r="X41" i="1"/>
  <c r="X42" i="1"/>
  <c r="Y42" i="1" s="1"/>
  <c r="Z42" i="1" s="1"/>
  <c r="X43" i="1"/>
  <c r="X44" i="1"/>
  <c r="X45" i="1"/>
  <c r="Y45" i="1" s="1"/>
  <c r="Z45" i="1" s="1"/>
  <c r="X9" i="1"/>
  <c r="X10" i="1"/>
  <c r="X27" i="1"/>
  <c r="Y27" i="1" s="1"/>
  <c r="Z27" i="1" s="1"/>
  <c r="X28" i="1"/>
  <c r="Y28" i="1" s="1"/>
  <c r="Z28" i="1" s="1"/>
  <c r="X29" i="1"/>
  <c r="X30" i="1"/>
  <c r="Y30" i="1" s="1"/>
  <c r="Z30" i="1" s="1"/>
  <c r="X31" i="1"/>
  <c r="Y31" i="1" s="1"/>
  <c r="Z31" i="1" s="1"/>
  <c r="X58" i="1"/>
  <c r="Y58" i="1" s="1"/>
  <c r="Z58" i="1" s="1"/>
  <c r="X59" i="1"/>
  <c r="Y59" i="1" s="1"/>
  <c r="Z59" i="1" s="1"/>
  <c r="Y104" i="1"/>
  <c r="Y67" i="1"/>
  <c r="Y66" i="1"/>
  <c r="Y3" i="1"/>
  <c r="AN102" i="1" l="1"/>
  <c r="AE102" i="1"/>
  <c r="AE95" i="1"/>
  <c r="AN95" i="1"/>
  <c r="AE93" i="1"/>
  <c r="AN93" i="1"/>
  <c r="AE98" i="1"/>
  <c r="AN98" i="1"/>
  <c r="AE94" i="1"/>
  <c r="AN94" i="1"/>
  <c r="AN62" i="1"/>
  <c r="AE62" i="1"/>
  <c r="AN101" i="1"/>
  <c r="AE101" i="1"/>
  <c r="AN80" i="1"/>
  <c r="AE80" i="1"/>
  <c r="AE96" i="1"/>
  <c r="AN96" i="1"/>
  <c r="AN65" i="1"/>
  <c r="AE65" i="1"/>
  <c r="AE99" i="1"/>
  <c r="AN99" i="1"/>
  <c r="AD78" i="1"/>
  <c r="AD61" i="1"/>
  <c r="AD103" i="1"/>
  <c r="AD45" i="1"/>
  <c r="AD63" i="1"/>
  <c r="AD59" i="1"/>
  <c r="AD31" i="1"/>
  <c r="AD30" i="1"/>
  <c r="AD40" i="1"/>
  <c r="AD27" i="1"/>
  <c r="Y60" i="1"/>
  <c r="Z60" i="1" s="1"/>
  <c r="AD60" i="1" s="1"/>
  <c r="AD100" i="1"/>
  <c r="Y44" i="1"/>
  <c r="Z44" i="1" s="1"/>
  <c r="Y43" i="1"/>
  <c r="Z43" i="1" s="1"/>
  <c r="AD42" i="1"/>
  <c r="Y29" i="1"/>
  <c r="Z29" i="1" s="1"/>
  <c r="Z3" i="1"/>
  <c r="AD3" i="1" s="1"/>
  <c r="Y10" i="1"/>
  <c r="Z10" i="1" s="1"/>
  <c r="Z67" i="1"/>
  <c r="AD67" i="1" s="1"/>
  <c r="Z104" i="1"/>
  <c r="AA104" i="1" s="1"/>
  <c r="AB104" i="1" s="1"/>
  <c r="AC104" i="1" s="1"/>
  <c r="AD58" i="1"/>
  <c r="Y41" i="1"/>
  <c r="Z41" i="1" s="1"/>
  <c r="AD41" i="1"/>
  <c r="AD28" i="1"/>
  <c r="Y37" i="1"/>
  <c r="Z37" i="1" s="1"/>
  <c r="Z66" i="1"/>
  <c r="AD66" i="1" s="1"/>
  <c r="Y9" i="1"/>
  <c r="Z9" i="1" s="1"/>
  <c r="Y39" i="1"/>
  <c r="Z39" i="1" s="1"/>
  <c r="Z38" i="1"/>
  <c r="AD38" i="1" s="1"/>
  <c r="AM97" i="1"/>
  <c r="AM74" i="1"/>
  <c r="AM20" i="1"/>
  <c r="AM21" i="1"/>
  <c r="AM22" i="1"/>
  <c r="AM23" i="1"/>
  <c r="AM24" i="1"/>
  <c r="AM25" i="1"/>
  <c r="AM26" i="1"/>
  <c r="AM88" i="1"/>
  <c r="AM89" i="1"/>
  <c r="AM90" i="1"/>
  <c r="AM91" i="1"/>
  <c r="AM3" i="1"/>
  <c r="AM6" i="1"/>
  <c r="AM12" i="1"/>
  <c r="AM13" i="1"/>
  <c r="AM14" i="1"/>
  <c r="AM15" i="1"/>
  <c r="AM16" i="1"/>
  <c r="AM17" i="1"/>
  <c r="AM18" i="1"/>
  <c r="AM19" i="1"/>
  <c r="AM7" i="1"/>
  <c r="AM8" i="1"/>
  <c r="AM9" i="1"/>
  <c r="AM10" i="1"/>
  <c r="AM27" i="1"/>
  <c r="AM28" i="1"/>
  <c r="AM29" i="1"/>
  <c r="AM30" i="1"/>
  <c r="AM31" i="1"/>
  <c r="AM58" i="1"/>
  <c r="AM59" i="1"/>
  <c r="AM11" i="1"/>
  <c r="AM32" i="1"/>
  <c r="AM2" i="1"/>
  <c r="AM5" i="1"/>
  <c r="AM86" i="1"/>
  <c r="AM37" i="1"/>
  <c r="AM38" i="1"/>
  <c r="AM39" i="1"/>
  <c r="AM40" i="1"/>
  <c r="AM41" i="1"/>
  <c r="AM42" i="1"/>
  <c r="AM43" i="1"/>
  <c r="AM44" i="1"/>
  <c r="AM45" i="1"/>
  <c r="AM93" i="1"/>
  <c r="AM94" i="1"/>
  <c r="AM95" i="1"/>
  <c r="AM96" i="1"/>
  <c r="AM66" i="1"/>
  <c r="AM67" i="1"/>
  <c r="AM104" i="1"/>
  <c r="AM33" i="1"/>
  <c r="AM34" i="1"/>
  <c r="AM35" i="1"/>
  <c r="AM36" i="1"/>
  <c r="AM46" i="1"/>
  <c r="AM47" i="1"/>
  <c r="AM48" i="1"/>
  <c r="AM49" i="1"/>
  <c r="AM50" i="1"/>
  <c r="AM51" i="1"/>
  <c r="AM52" i="1"/>
  <c r="AM55" i="1"/>
  <c r="AM56" i="1"/>
  <c r="AM57" i="1"/>
  <c r="AM69" i="1"/>
  <c r="AM70" i="1"/>
  <c r="AM71" i="1"/>
  <c r="AM72" i="1"/>
  <c r="AM73" i="1"/>
  <c r="AM87" i="1"/>
  <c r="AM60" i="1"/>
  <c r="AM61" i="1"/>
  <c r="AM62" i="1"/>
  <c r="AM100" i="1"/>
  <c r="AM101" i="1"/>
  <c r="AM102" i="1"/>
  <c r="AM103" i="1"/>
  <c r="AM98" i="1"/>
  <c r="AM65" i="1"/>
  <c r="AM63" i="1"/>
  <c r="AM78" i="1"/>
  <c r="AM99" i="1"/>
  <c r="AM79" i="1"/>
  <c r="AM84" i="1"/>
  <c r="AM77" i="1"/>
  <c r="AM85" i="1"/>
  <c r="AM81" i="1"/>
  <c r="AM75" i="1"/>
  <c r="AM82" i="1"/>
  <c r="AM83" i="1"/>
  <c r="AM92" i="1"/>
  <c r="AM68" i="1"/>
  <c r="AM76" i="1"/>
  <c r="AM4" i="1"/>
  <c r="AD43" i="1" l="1"/>
  <c r="AE43" i="1" s="1"/>
  <c r="AN100" i="1"/>
  <c r="AE100" i="1"/>
  <c r="AE38" i="1"/>
  <c r="AN38" i="1"/>
  <c r="AN40" i="1"/>
  <c r="AE40" i="1"/>
  <c r="AE30" i="1"/>
  <c r="AN30" i="1"/>
  <c r="AE59" i="1"/>
  <c r="AN59" i="1"/>
  <c r="AN63" i="1"/>
  <c r="AE63" i="1"/>
  <c r="AN45" i="1"/>
  <c r="AE45" i="1"/>
  <c r="AN67" i="1"/>
  <c r="AE67" i="1"/>
  <c r="AN60" i="1"/>
  <c r="AE60" i="1"/>
  <c r="AN66" i="1"/>
  <c r="AE66" i="1"/>
  <c r="AE31" i="1"/>
  <c r="AN31" i="1"/>
  <c r="AN28" i="1"/>
  <c r="AE28" i="1"/>
  <c r="AN103" i="1"/>
  <c r="AE103" i="1"/>
  <c r="AN42" i="1"/>
  <c r="AE42" i="1"/>
  <c r="AN43" i="1"/>
  <c r="AN27" i="1"/>
  <c r="AE27" i="1"/>
  <c r="AN41" i="1"/>
  <c r="AE41" i="1"/>
  <c r="AE58" i="1"/>
  <c r="AN58" i="1"/>
  <c r="AN61" i="1"/>
  <c r="AE61" i="1"/>
  <c r="AE78" i="1"/>
  <c r="AN78" i="1"/>
  <c r="AN3" i="1"/>
  <c r="AE3" i="1"/>
  <c r="AD104" i="1"/>
  <c r="AD10" i="1"/>
  <c r="AD37" i="1"/>
  <c r="AD44" i="1"/>
  <c r="AD9" i="1"/>
  <c r="AD39" i="1"/>
  <c r="AD29" i="1"/>
  <c r="Z36" i="1"/>
  <c r="Y36" i="1"/>
  <c r="X36" i="1"/>
  <c r="X35" i="1"/>
  <c r="AD36" i="1" l="1"/>
  <c r="AN36" i="1" s="1"/>
  <c r="AN29" i="1"/>
  <c r="AE29" i="1"/>
  <c r="AE39" i="1"/>
  <c r="AN39" i="1"/>
  <c r="AN9" i="1"/>
  <c r="AE9" i="1"/>
  <c r="AN44" i="1"/>
  <c r="AE44" i="1"/>
  <c r="AE37" i="1"/>
  <c r="AN37" i="1"/>
  <c r="AE10" i="1"/>
  <c r="AN10" i="1"/>
  <c r="AN104" i="1"/>
  <c r="AE104" i="1"/>
  <c r="AD35" i="1"/>
  <c r="X34" i="1"/>
  <c r="X33" i="1"/>
  <c r="X7" i="1"/>
  <c r="AD7" i="1" s="1"/>
  <c r="AD4" i="1"/>
  <c r="AI104" i="1"/>
  <c r="AJ104" i="1" s="1"/>
  <c r="AI103" i="1"/>
  <c r="AJ103" i="1" s="1"/>
  <c r="AI102" i="1"/>
  <c r="AJ102" i="1" s="1"/>
  <c r="AI101" i="1"/>
  <c r="AJ101" i="1" s="1"/>
  <c r="AI100" i="1"/>
  <c r="AJ100" i="1" s="1"/>
  <c r="AI99" i="1"/>
  <c r="AJ99" i="1" s="1"/>
  <c r="AI98" i="1"/>
  <c r="AJ98" i="1" s="1"/>
  <c r="AI97" i="1"/>
  <c r="AJ97" i="1" s="1"/>
  <c r="AI96" i="1"/>
  <c r="AJ96" i="1" s="1"/>
  <c r="AI95" i="1"/>
  <c r="AJ95" i="1" s="1"/>
  <c r="AI94" i="1"/>
  <c r="AJ94" i="1" s="1"/>
  <c r="AI93" i="1"/>
  <c r="AJ93" i="1" s="1"/>
  <c r="AI92" i="1"/>
  <c r="AJ92" i="1" s="1"/>
  <c r="AI91" i="1"/>
  <c r="AJ91" i="1" s="1"/>
  <c r="AI90" i="1"/>
  <c r="AJ90" i="1" s="1"/>
  <c r="AI89" i="1"/>
  <c r="AJ89" i="1" s="1"/>
  <c r="AI88" i="1"/>
  <c r="AJ88" i="1" s="1"/>
  <c r="AI87" i="1"/>
  <c r="AJ87" i="1" s="1"/>
  <c r="AI86" i="1"/>
  <c r="AJ86" i="1" s="1"/>
  <c r="AI85" i="1"/>
  <c r="AJ85" i="1" s="1"/>
  <c r="AI84" i="1"/>
  <c r="AJ84" i="1" s="1"/>
  <c r="AI83" i="1"/>
  <c r="AJ83" i="1" s="1"/>
  <c r="AI82" i="1"/>
  <c r="AJ82" i="1" s="1"/>
  <c r="AI81" i="1"/>
  <c r="AJ81" i="1" s="1"/>
  <c r="AI80" i="1"/>
  <c r="AJ80" i="1" s="1"/>
  <c r="AI79" i="1"/>
  <c r="AJ79" i="1" s="1"/>
  <c r="AI78" i="1"/>
  <c r="AJ78" i="1" s="1"/>
  <c r="AI77" i="1"/>
  <c r="AJ77" i="1" s="1"/>
  <c r="AI76" i="1"/>
  <c r="AJ76" i="1" s="1"/>
  <c r="AI75" i="1"/>
  <c r="AJ75" i="1" s="1"/>
  <c r="AI74" i="1"/>
  <c r="AJ74" i="1" s="1"/>
  <c r="AI73" i="1"/>
  <c r="AJ73" i="1" s="1"/>
  <c r="AI72" i="1"/>
  <c r="AJ72" i="1" s="1"/>
  <c r="AI71" i="1"/>
  <c r="AJ71" i="1" s="1"/>
  <c r="AI70" i="1"/>
  <c r="AJ70" i="1" s="1"/>
  <c r="AI69" i="1"/>
  <c r="AJ69" i="1" s="1"/>
  <c r="AI68" i="1"/>
  <c r="AJ68" i="1" s="1"/>
  <c r="AI67" i="1"/>
  <c r="AJ67" i="1" s="1"/>
  <c r="AI66" i="1"/>
  <c r="AJ66" i="1" s="1"/>
  <c r="AI65" i="1"/>
  <c r="AJ65" i="1" s="1"/>
  <c r="AI64" i="1"/>
  <c r="AJ64" i="1" s="1"/>
  <c r="AI63" i="1"/>
  <c r="AJ63" i="1" s="1"/>
  <c r="AI62" i="1"/>
  <c r="AJ62" i="1" s="1"/>
  <c r="AI61" i="1"/>
  <c r="AJ61" i="1" s="1"/>
  <c r="AI60" i="1"/>
  <c r="AJ60" i="1" s="1"/>
  <c r="AI59" i="1"/>
  <c r="AJ59" i="1" s="1"/>
  <c r="AI58" i="1"/>
  <c r="AJ58" i="1" s="1"/>
  <c r="AI57" i="1"/>
  <c r="AJ57" i="1" s="1"/>
  <c r="AI56" i="1"/>
  <c r="AJ56" i="1" s="1"/>
  <c r="AI55" i="1"/>
  <c r="AJ55" i="1" s="1"/>
  <c r="AI54" i="1"/>
  <c r="AJ54" i="1" s="1"/>
  <c r="AI53" i="1"/>
  <c r="AJ53" i="1" s="1"/>
  <c r="AI52" i="1"/>
  <c r="AJ52" i="1" s="1"/>
  <c r="AI51" i="1"/>
  <c r="AJ51" i="1" s="1"/>
  <c r="AI50" i="1"/>
  <c r="AJ50" i="1" s="1"/>
  <c r="AI49" i="1"/>
  <c r="AJ49" i="1" s="1"/>
  <c r="AI48" i="1"/>
  <c r="AJ48" i="1" s="1"/>
  <c r="AI47" i="1"/>
  <c r="AJ47" i="1" s="1"/>
  <c r="AI46" i="1"/>
  <c r="AJ46" i="1" s="1"/>
  <c r="AI45" i="1"/>
  <c r="AJ45" i="1" s="1"/>
  <c r="AI44" i="1"/>
  <c r="AJ44" i="1" s="1"/>
  <c r="AI43" i="1"/>
  <c r="AJ43" i="1" s="1"/>
  <c r="AI42" i="1"/>
  <c r="AJ42" i="1" s="1"/>
  <c r="AI41" i="1"/>
  <c r="AJ41" i="1" s="1"/>
  <c r="AI40" i="1"/>
  <c r="AJ40" i="1" s="1"/>
  <c r="AI39" i="1"/>
  <c r="AJ39" i="1" s="1"/>
  <c r="AI38" i="1"/>
  <c r="AJ38" i="1" s="1"/>
  <c r="AI37" i="1"/>
  <c r="AJ37" i="1" s="1"/>
  <c r="AI36" i="1"/>
  <c r="AJ36" i="1" s="1"/>
  <c r="AI35" i="1"/>
  <c r="AJ35" i="1" s="1"/>
  <c r="AI34" i="1"/>
  <c r="AJ34" i="1" s="1"/>
  <c r="AI33" i="1"/>
  <c r="AJ33" i="1" s="1"/>
  <c r="AI32" i="1"/>
  <c r="AJ32" i="1" s="1"/>
  <c r="AI31" i="1"/>
  <c r="AJ31" i="1" s="1"/>
  <c r="AI30" i="1"/>
  <c r="AJ30" i="1" s="1"/>
  <c r="AI29" i="1"/>
  <c r="AJ29" i="1" s="1"/>
  <c r="AI28" i="1"/>
  <c r="AJ28" i="1" s="1"/>
  <c r="AI27" i="1"/>
  <c r="AJ27" i="1" s="1"/>
  <c r="AI26" i="1"/>
  <c r="AJ26" i="1" s="1"/>
  <c r="AI25" i="1"/>
  <c r="AJ25" i="1" s="1"/>
  <c r="AI24" i="1"/>
  <c r="AJ24" i="1" s="1"/>
  <c r="AI23" i="1"/>
  <c r="AJ23" i="1" s="1"/>
  <c r="AI22" i="1"/>
  <c r="AJ22" i="1" s="1"/>
  <c r="AI21" i="1"/>
  <c r="AJ21" i="1" s="1"/>
  <c r="AI20" i="1"/>
  <c r="AJ20" i="1" s="1"/>
  <c r="AI19" i="1"/>
  <c r="AJ19" i="1" s="1"/>
  <c r="AI18" i="1"/>
  <c r="AJ18" i="1" s="1"/>
  <c r="AI17" i="1"/>
  <c r="AJ17" i="1" s="1"/>
  <c r="AI16" i="1"/>
  <c r="AJ16" i="1" s="1"/>
  <c r="AI15" i="1"/>
  <c r="AJ15" i="1" s="1"/>
  <c r="AI14" i="1"/>
  <c r="AJ14" i="1" s="1"/>
  <c r="AI13" i="1"/>
  <c r="AJ13" i="1" s="1"/>
  <c r="AI12" i="1"/>
  <c r="AJ12" i="1" s="1"/>
  <c r="AI11" i="1"/>
  <c r="AJ11" i="1" s="1"/>
  <c r="AI10" i="1"/>
  <c r="AJ10" i="1" s="1"/>
  <c r="AI9" i="1"/>
  <c r="AJ9" i="1" s="1"/>
  <c r="AI8" i="1"/>
  <c r="AJ8" i="1" s="1"/>
  <c r="AI7" i="1"/>
  <c r="AJ7" i="1" s="1"/>
  <c r="AI6" i="1"/>
  <c r="AJ6" i="1" s="1"/>
  <c r="AI5" i="1"/>
  <c r="AJ5" i="1" s="1"/>
  <c r="AI4" i="1"/>
  <c r="AJ4" i="1" s="1"/>
  <c r="AI3" i="1"/>
  <c r="AJ3" i="1" s="1"/>
  <c r="AI2" i="1"/>
  <c r="AJ2" i="1" s="1"/>
  <c r="L87" i="1"/>
  <c r="X87" i="1" s="1"/>
  <c r="L85" i="1"/>
  <c r="AE36" i="1" l="1"/>
  <c r="AN7" i="1"/>
  <c r="AE7" i="1"/>
  <c r="AE35" i="1"/>
  <c r="AN35" i="1"/>
  <c r="AN4" i="1"/>
  <c r="AE4" i="1"/>
  <c r="AD34" i="1"/>
  <c r="AD33" i="1"/>
  <c r="Y87" i="1"/>
  <c r="Z87" i="1" s="1"/>
  <c r="AD87" i="1" l="1"/>
  <c r="AN87" i="1" s="1"/>
  <c r="AE33" i="1"/>
  <c r="AN33" i="1"/>
  <c r="AE34" i="1"/>
  <c r="AN34" i="1"/>
  <c r="AE87" i="1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Jacky Lorena Barreiro Melo</author>
    <author>tc={90B7B344-2FC0-40E0-AB6B-6F1A6BE8F669}</author>
    <author>tc={7289BC6A-33E3-4EB2-9A4C-EC12C48D3DE3}</author>
    <author>tc={B034739A-183A-4A9E-BF49-9696F468D8CA}</author>
    <author>tc={389121A2-9624-489E-9F9A-3EDC6B227A4E}</author>
    <author>tc={D63D79F8-631E-495A-974D-85CF078D70A4}</author>
    <author>tc={AFBDEC84-013A-4886-9B58-CC8E855CD466}</author>
  </authors>
  <commentList>
    <comment ref="W70" authorId="0" shapeId="0" xr:uid="{4AB8BC09-C583-4D57-8D32-0B6A8877A178}">
      <text>
        <r>
          <rPr>
            <sz val="11"/>
            <color theme="1"/>
            <rFont val="Aptos Narrow"/>
            <family val="2"/>
            <scheme val="minor"/>
          </rPr>
          <t>Jacky Lorena Barreiro Melo:
Verificado el 24/06/2024
5:22PM</t>
        </r>
      </text>
    </comment>
    <comment ref="V71" authorId="0" shapeId="0" xr:uid="{643D47A4-F519-4562-831A-D88132C86CC2}">
      <text>
        <r>
          <rPr>
            <sz val="11"/>
            <color theme="1"/>
            <rFont val="Aptos Narrow"/>
            <family val="2"/>
            <scheme val="minor"/>
          </rPr>
          <t>Jacky Lorena Barreiro Melo:
Cesión a partir del 09/05/2024</t>
        </r>
      </text>
    </comment>
    <comment ref="W71" authorId="0" shapeId="0" xr:uid="{482CE699-4E36-4C3E-BF1F-3AE6F899863D}">
      <text>
        <r>
          <rPr>
            <sz val="11"/>
            <color theme="1"/>
            <rFont val="Aptos Narrow"/>
            <family val="2"/>
            <scheme val="minor"/>
          </rPr>
          <t>Jacky Lorena Barreiro Melo:
Pendiente pago del 01 al 08 de mayo de 2024 (María Camila Moreno)
Del 09 al 31 de mayo (Andrés Felipe Caballero</t>
        </r>
      </text>
    </comment>
    <comment ref="AH74" authorId="1" shapeId="0" xr:uid="{90B7B344-2FC0-40E0-AB6B-6F1A6BE8F669}">
      <text>
        <t>[Comentario encadenado]
Tu versión de Excel te permite leer este comentario encadenado; sin embargo, las ediciones que se apliquen se quitarán si el archivo se abre en una versión más reciente de Excel. Más información: https://go.microsoft.com/fwlink/?linkid=870924
Comentario:
    SE REDONDEO LA CIFRA A 13.906.829</t>
      </text>
    </comment>
    <comment ref="H85" authorId="2" shapeId="0" xr:uid="{7289BC6A-33E3-4EB2-9A4C-EC12C48D3DE3}">
      <text>
        <t>[Comentario encadenado]
Tu versión de Excel te permite leer este comentario encadenado; sin embargo, las ediciones que se apliquen se quitarán si el archivo se abre en una versión más reciente de Excel. Más información: https://go.microsoft.com/fwlink/?linkid=870924
Comentario:
    El valor total a ejecutar es de $123.476.932.99</t>
      </text>
    </comment>
    <comment ref="AH93" authorId="3" shapeId="0" xr:uid="{B034739A-183A-4A9E-BF49-9696F468D8CA}">
      <text>
        <t>[Comentario encadenado]
Tu versión de Excel te permite leer este comentario encadenado; sin embargo, las ediciones que se apliquen se quitarán si el archivo se abre en una versión más reciente de Excel. Más información: https://go.microsoft.com/fwlink/?linkid=870924
Comentario:
    Se hizo redondeo de centavos</t>
      </text>
    </comment>
    <comment ref="H98" authorId="4" shapeId="0" xr:uid="{389121A2-9624-489E-9F9A-3EDC6B227A4E}">
      <text>
        <t>[Comentario encadenado]
Tu versión de Excel te permite leer este comentario encadenado; sin embargo, las ediciones que se apliquen se quitarán si el archivo se abre en una versión más reciente de Excel. Más información: https://go.microsoft.com/fwlink/?linkid=870924
Comentario:
    El valor total a ejecutar es de $66.300.367.73</t>
      </text>
    </comment>
    <comment ref="H99" authorId="5" shapeId="0" xr:uid="{D63D79F8-631E-495A-974D-85CF078D70A4}">
      <text>
        <t xml:space="preserve">[Comentario encadenado]
Tu versión de Excel te permite leer este comentario encadenado; sin embargo, las ediciones que se apliquen se quitarán si el archivo se abre en una versión más reciente de Excel. Más información: https://go.microsoft.com/fwlink/?linkid=870924
Comentario:
    El valor total a ejecutar es de $66.300.368,13
</t>
      </text>
    </comment>
    <comment ref="H104" authorId="6" shapeId="0" xr:uid="{AFBDEC84-013A-4886-9B58-CC8E855CD466}">
      <text>
        <t xml:space="preserve">[Comentario encadenado]
Tu versión de Excel te permite leer este comentario encadenado; sin embargo, las ediciones que se apliquen se quitarán si el archivo se abre en una versión más reciente de Excel. Más información: https://go.microsoft.com/fwlink/?linkid=870924
Comentario:
    El valor total a ejecutar es de $64.090.355,60
</t>
      </text>
    </comment>
  </commentList>
</comments>
</file>

<file path=xl/sharedStrings.xml><?xml version="1.0" encoding="utf-8"?>
<sst xmlns="http://schemas.openxmlformats.org/spreadsheetml/2006/main" count="455" uniqueCount="262">
  <si>
    <t>No. CTO</t>
  </si>
  <si>
    <t>No. CTO SECOP</t>
  </si>
  <si>
    <t>CONTRATISTA</t>
  </si>
  <si>
    <t>No DE IDENTIFICACION</t>
  </si>
  <si>
    <t xml:space="preserve">FECHA INICIO </t>
  </si>
  <si>
    <t>FECHA FIN</t>
  </si>
  <si>
    <t>VALOR CONTRATADO</t>
  </si>
  <si>
    <t>VALOR A EJECUTAR</t>
  </si>
  <si>
    <t>VALOR MENSUALIDAD SIN IVA</t>
  </si>
  <si>
    <t>IVA
S/N</t>
  </si>
  <si>
    <t>VALOR IVA</t>
  </si>
  <si>
    <t>VALOR MENSUALIDAD CON IVA</t>
  </si>
  <si>
    <t>No. CDP</t>
  </si>
  <si>
    <t>RESPONSABLE REVISION</t>
  </si>
  <si>
    <t>FECHA CDP</t>
  </si>
  <si>
    <t>VALOR CDP</t>
  </si>
  <si>
    <t xml:space="preserve">No. RP </t>
  </si>
  <si>
    <t>FECHA RP</t>
  </si>
  <si>
    <t>VALOR RP</t>
  </si>
  <si>
    <t>VALOR EJECUTADO A LA FECHA VALOR ENE A MAYO</t>
  </si>
  <si>
    <t>VALOR PROYECTADO MES JUNIO</t>
  </si>
  <si>
    <t>VALOR PROYECTADO MES JULIO</t>
  </si>
  <si>
    <t>VALOR PROYECTADO MES AGOSTO</t>
  </si>
  <si>
    <t>VALOR PROYECTADO MES SEPTIEMBRE</t>
  </si>
  <si>
    <t>VALOR PROYECTADO MES OCTUBRE</t>
  </si>
  <si>
    <t>VALOR PROYECTADO MES NOVIEMBRE</t>
  </si>
  <si>
    <t>TOTAL EJECUTADO CONTRATO A NOVIEMBRE</t>
  </si>
  <si>
    <t>TIEMPO DE LA PRORROGA</t>
  </si>
  <si>
    <t>FECHA A LA QUE SE PRORROGA EL CONTRATO</t>
  </si>
  <si>
    <t>VALOR DE LA ADICION</t>
  </si>
  <si>
    <t>valor 50% del contrato</t>
  </si>
  <si>
    <t>¿ El valor a adicionar es menor o igual que el 50 % del contrato?</t>
  </si>
  <si>
    <t>total pagos a junio 24 de 2024</t>
  </si>
  <si>
    <t>VALOR A LIBERAR A LA FECHA DE TERMINACION DE CONTRATO</t>
  </si>
  <si>
    <t>ADRES-CPS-025-2024</t>
  </si>
  <si>
    <t>VICTOR JOSE HERNANDEZ TOBAR</t>
  </si>
  <si>
    <t>VILMA</t>
  </si>
  <si>
    <t>4 meses</t>
  </si>
  <si>
    <t>ADRES-CPS-026-2024</t>
  </si>
  <si>
    <t>YULY MILENA RAMIREZ SANCHEZ</t>
  </si>
  <si>
    <t>ROCIO</t>
  </si>
  <si>
    <t>ADRES-CPS-027-2024</t>
  </si>
  <si>
    <t>ANGELICA MARIA SIMANCAS ROBLES</t>
  </si>
  <si>
    <t>ANGIE</t>
  </si>
  <si>
    <t>ADRES-CPS-028-2024</t>
  </si>
  <si>
    <t>HECTOR EDUARDO PAREDES GUERRERO</t>
  </si>
  <si>
    <t>ADRES-CPS-029-2024</t>
  </si>
  <si>
    <t>LINA MARIA SABOGAL GARCIA</t>
  </si>
  <si>
    <t>ADRES-CPS-037-2024</t>
  </si>
  <si>
    <t>ELIANA ZULUAGA SALAMANCA</t>
  </si>
  <si>
    <t>IVAN</t>
  </si>
  <si>
    <t>ADRES-CPS-038-2024</t>
  </si>
  <si>
    <t>MAGDA ALEJANDRA MORENO AVELLA</t>
  </si>
  <si>
    <t>ADRES-CPS-039-2024</t>
  </si>
  <si>
    <t>JULIO CESAR MIRANDA CRUZ</t>
  </si>
  <si>
    <t>ADRES-CPS-040-2024</t>
  </si>
  <si>
    <t>JHON JAIRO MERCHAN VARGAS</t>
  </si>
  <si>
    <t>ADRES-CPS-041-2024</t>
  </si>
  <si>
    <t>CLAUDIA VIVIANA GUZMAN AYALA</t>
  </si>
  <si>
    <t>ADRES-CPS-055-2024</t>
  </si>
  <si>
    <t>ANGIE LORENA LOPEZ PINILLA</t>
  </si>
  <si>
    <t>ADRES-CPS-056-2024</t>
  </si>
  <si>
    <t>DIEGO ALFONSO LEAL GONZALEZ</t>
  </si>
  <si>
    <t>ADRES-CPS-057-2024</t>
  </si>
  <si>
    <t>KAREN LORENA RANGEL LOBO</t>
  </si>
  <si>
    <t>ADRES-CPS-058-2024</t>
  </si>
  <si>
    <t>YURI TATIANA VANEGAS VELOZA</t>
  </si>
  <si>
    <t>ADRES-CPS-059-2024</t>
  </si>
  <si>
    <t>MARIA JOSE MURGAS ROBLES</t>
  </si>
  <si>
    <t>ADRES-CPS-060-2024</t>
  </si>
  <si>
    <t>DANIEL RICARDO RODRIGUEZ RODRIGUEZ</t>
  </si>
  <si>
    <t>ADRES-CPS-061-2024</t>
  </si>
  <si>
    <t>LINA FERNANDA RANGEL QUINTERO</t>
  </si>
  <si>
    <t>ADRES-CPS-062-2024</t>
  </si>
  <si>
    <t>SHADEN BENAVIDES MUHAMAD</t>
  </si>
  <si>
    <t>ADRES-CPS-083-2024</t>
  </si>
  <si>
    <t>CLAUDIA PATRICIA PEINADO ISAZA</t>
  </si>
  <si>
    <t>ADRES-CPS-084-2024</t>
  </si>
  <si>
    <t>DIEGO LEONARDO GONZALEZ GONZALEZ</t>
  </si>
  <si>
    <t>ADRES-CPS-085-2024</t>
  </si>
  <si>
    <t>ELIANA MORENO GONZALEZ</t>
  </si>
  <si>
    <t>ADRES-CPS-086-2024</t>
  </si>
  <si>
    <t>LINA MARIA MALAGON RUBIO</t>
  </si>
  <si>
    <t>ADRES-CPS-087-2024</t>
  </si>
  <si>
    <t>LUISA FERNANDA SIERRA GUARIN</t>
  </si>
  <si>
    <t>ADRES-CPS-088-2024</t>
  </si>
  <si>
    <t>MARIA CAMILA MARIA HERRERA CORREDOR</t>
  </si>
  <si>
    <t>ADRES-CPS-089-2024</t>
  </si>
  <si>
    <t>JUAN DAVID ESPITIA MORENO</t>
  </si>
  <si>
    <t>ADRES-CPS-099-2024</t>
  </si>
  <si>
    <t>DANIEL FERNANDO DELGADO RUIZ</t>
  </si>
  <si>
    <t>ADRES-CPS-100-2024</t>
  </si>
  <si>
    <t>JORGE ALVEAR CAICEDO</t>
  </si>
  <si>
    <t>ADRES-CPS-101-2024</t>
  </si>
  <si>
    <t>DAYRO ALEXANDER CASTILLO SIERRA</t>
  </si>
  <si>
    <t>ADRES-CPS-102-2024</t>
  </si>
  <si>
    <t>JENNY MARCELA PATIÑO CORREDOR</t>
  </si>
  <si>
    <t>ADRES-CPS-103-2024</t>
  </si>
  <si>
    <t>IVAN GUIOVANNY BERNAL CAMACHO</t>
  </si>
  <si>
    <t>ADRES-CPS-104-2024</t>
  </si>
  <si>
    <t>HILBER ANDRES RENGIFO VALENCIA</t>
  </si>
  <si>
    <t>ADRES-CPS-109-2024</t>
  </si>
  <si>
    <t>PAOLO ANDREI AWAZACKO MARTINEZ</t>
  </si>
  <si>
    <t>LORE</t>
  </si>
  <si>
    <t>ADRES-CPS-110-2024</t>
  </si>
  <si>
    <t>PAOLA ANDREA RUIZ GONZALEZ</t>
  </si>
  <si>
    <t>ADRES-CPS-111-2024</t>
  </si>
  <si>
    <t>SERGIO MAURICIO ZIPAQUIRA DIAZ</t>
  </si>
  <si>
    <t>ADRES-CPS-112-2024</t>
  </si>
  <si>
    <t>ASTRID YUBEIDY VERA OQUENDO</t>
  </si>
  <si>
    <t>ADRES-CPS-116-2024</t>
  </si>
  <si>
    <t>KAREN ALEJANDRA PARRADO TRIANA</t>
  </si>
  <si>
    <t>ADRES-CPS-117-2024</t>
  </si>
  <si>
    <t>ANGELA MARIA RODRIGUEZ BOLIVAR</t>
  </si>
  <si>
    <t>ADRES-CPS-118-2024</t>
  </si>
  <si>
    <t>ANY BUSTILLO GONZALEZ</t>
  </si>
  <si>
    <t>ADRES-CPS-119-2024</t>
  </si>
  <si>
    <t>ESTEFFANY PAOLA TABOADA REDONDO</t>
  </si>
  <si>
    <t>ADRES-CPS-120-2024</t>
  </si>
  <si>
    <t>LUISA CAMILA ENRIQUEZ LUNA</t>
  </si>
  <si>
    <t>ADRES-CPS-121-2024</t>
  </si>
  <si>
    <t>SEBASTIAN MORENO AMAYA</t>
  </si>
  <si>
    <t>ADRES-CPS-122-2024</t>
  </si>
  <si>
    <t>SANDRA JULIETH HERRERA ALFONSO</t>
  </si>
  <si>
    <t>ADRES-CPS-123-2024</t>
  </si>
  <si>
    <t>KEVIN MONTAÑO VILLA</t>
  </si>
  <si>
    <t>ADRES-CPS-124-2024</t>
  </si>
  <si>
    <t>IBETH JOHANA ESCOBAR RUA</t>
  </si>
  <si>
    <t>ADRES-CPS-127-2024</t>
  </si>
  <si>
    <t>LEIDY VIVIANA CUBILLOS ALARCON</t>
  </si>
  <si>
    <t>ADRES-CPS-128-2024</t>
  </si>
  <si>
    <t>LINA MARIA POSADA LOPEZ</t>
  </si>
  <si>
    <t>ADRES-CPS-129-2024</t>
  </si>
  <si>
    <t>CAMILO ANDRES MOLANO PULIDO</t>
  </si>
  <si>
    <t>ADRES-CPS-130-2024</t>
  </si>
  <si>
    <t>BELCY BAUTISTA FONSECA</t>
  </si>
  <si>
    <t>ADRES-CPS-131-2024</t>
  </si>
  <si>
    <t>ANGIE KATERINE PINEDA RINCON</t>
  </si>
  <si>
    <t>ADRES-CPS-132-2024</t>
  </si>
  <si>
    <t>ORLANDO NUÑEZ BUITRAGO</t>
  </si>
  <si>
    <t>ADRES-CPS-133-2024</t>
  </si>
  <si>
    <t>RUTH MARIA BOLIVAR JARAMILLO</t>
  </si>
  <si>
    <t>ADRES-CPS-134-2024</t>
  </si>
  <si>
    <t>ERIKA PAOLA TORRES AGUIRRE</t>
  </si>
  <si>
    <t>ADRES-CPS-135-2024</t>
  </si>
  <si>
    <t>LIZSETH TATIANA CASTRILLON HERRERA</t>
  </si>
  <si>
    <t>ADRES-CPS-136-2024</t>
  </si>
  <si>
    <t>NICOLE JULIANA LOPEZ CASTAÑO</t>
  </si>
  <si>
    <t>ADRES-CPS-137-2024</t>
  </si>
  <si>
    <t>HILBANA MICHEL GALLEGO MUÑOZ</t>
  </si>
  <si>
    <t>ADRES-CPS-154-2024</t>
  </si>
  <si>
    <t>JULIAN ARTURO ACEVEDO MEDINA</t>
  </si>
  <si>
    <t>ADRES-CPS-157-2024</t>
  </si>
  <si>
    <t>ALLISON STEFANY TRUJILLO FERRARO</t>
  </si>
  <si>
    <t>ADRES-CPS-158-2024</t>
  </si>
  <si>
    <t>STEPHANIA CAMARGO BROCHERO</t>
  </si>
  <si>
    <t>ADRES-CPS-161-2024</t>
  </si>
  <si>
    <t>JUAN SEBASTIAN CASTELBLANCO GARCIA</t>
  </si>
  <si>
    <t>ADRES-CPS-162-2024</t>
  </si>
  <si>
    <t>LUISA FERNANDA RODRIGUEZ CUERVO</t>
  </si>
  <si>
    <t>LAURA CAROLINA ALVAREZ MEDINA</t>
  </si>
  <si>
    <t>ADRES-CPS-165-2024</t>
  </si>
  <si>
    <t>MARTHA LUCIA BARCO GARCIA</t>
  </si>
  <si>
    <t>MARIA DANIELA CORTES ORTIZ</t>
  </si>
  <si>
    <t>244-4134</t>
  </si>
  <si>
    <t>ADRES-CPS-167-2024</t>
  </si>
  <si>
    <t>OSCAR JAVIER GONZALEZ AZA</t>
  </si>
  <si>
    <t>ADRES-CPS-168-2024</t>
  </si>
  <si>
    <t>ERIKA ALEXANDRA GARCIA SOLER</t>
  </si>
  <si>
    <t>ADRES-CPS-169-2024</t>
  </si>
  <si>
    <t>ANDRES FELIPE BETANCUR MURILLO</t>
  </si>
  <si>
    <t>ADRES-CPS-170-2024</t>
  </si>
  <si>
    <t>JAMES DANNY RODRIGUEZ CAICEDO</t>
  </si>
  <si>
    <t>ADRES-CPS-212-2024</t>
  </si>
  <si>
    <t>DIEGO ARMANDO GONZALEZ JOYA</t>
  </si>
  <si>
    <t>ADRES-CPS-218-2024</t>
  </si>
  <si>
    <t>MARIA ISABEL RODRIGUEZ ALBA</t>
  </si>
  <si>
    <t>ADRES-CPS-219-2024</t>
  </si>
  <si>
    <t>ANDRES FELIPE CABALLERO CHAVES</t>
  </si>
  <si>
    <t>ADRES-CPS-220-2024</t>
  </si>
  <si>
    <t>LUIS ALEJANDRO TAPIAS QUINTERO</t>
  </si>
  <si>
    <t>ADRES-CPS-221-2024</t>
  </si>
  <si>
    <t>LUIS GIOVANNY FIGUEROA VELOZA</t>
  </si>
  <si>
    <t>ADRES-CPS-222-2024</t>
  </si>
  <si>
    <t>LEONEL ALBERTO SANCHEZ LEON</t>
  </si>
  <si>
    <t>2 meses 29 días</t>
  </si>
  <si>
    <t>ADRES-CPS-224-2024</t>
  </si>
  <si>
    <t>ANDRES FELIPE GAMBA ORTIZ</t>
  </si>
  <si>
    <t>2 meses 22 días</t>
  </si>
  <si>
    <t>ADRES-CPS-225-2024</t>
  </si>
  <si>
    <t>ANGELICA BLANCO RODRIGUEZ</t>
  </si>
  <si>
    <t>ADRES-CPS-226-2024</t>
  </si>
  <si>
    <t>LAURA DANIELA ALVAREZ ESPINEL</t>
  </si>
  <si>
    <t>ADRES-CPS-227-2024</t>
  </si>
  <si>
    <t>YULY KATHERINE PALACIOS ROJAS</t>
  </si>
  <si>
    <t>ADRES-CPS-247-2024</t>
  </si>
  <si>
    <t>MARIA MERCEDES GRIMALDO GOMEZ</t>
  </si>
  <si>
    <t>ADRES-CPS-248-2024</t>
  </si>
  <si>
    <t>OMAR FRANCISCO SANCHEZ VIVAS</t>
  </si>
  <si>
    <t>ADRES-CPS-249-2024</t>
  </si>
  <si>
    <t>KAREN VIVIANA ALVAREZ ORTIZ</t>
  </si>
  <si>
    <t>ADRES-CPS-250-2024</t>
  </si>
  <si>
    <t>DARLIN ASTRID GUTIERREZ SANCHEZ</t>
  </si>
  <si>
    <t>ADRES-CPS-251-2024</t>
  </si>
  <si>
    <t>JUAN PABLO VALLE PITRE</t>
  </si>
  <si>
    <t>ADRES-CPS-254-2024</t>
  </si>
  <si>
    <t>MAIRA ALEJANDRA ACUÑA MANCIPE</t>
  </si>
  <si>
    <t>ADRES-CPS-256-2024</t>
  </si>
  <si>
    <t>RODRIGO ALBERTO CASTILLO SARMIENTO</t>
  </si>
  <si>
    <t>S</t>
  </si>
  <si>
    <t>ADRES-CPS-257-2024</t>
  </si>
  <si>
    <t>SANDRA PAOLA BENITEZ LEON</t>
  </si>
  <si>
    <t>ADRES-CPS-298-2024</t>
  </si>
  <si>
    <t>MARIA NORVI PORTELA TORRES</t>
  </si>
  <si>
    <t>ADRES-CPS-363-2024</t>
  </si>
  <si>
    <t>NORMA CONSTANZA OLMOS LEGUIZAMON</t>
  </si>
  <si>
    <t>ADRES-CPS-364-2024</t>
  </si>
  <si>
    <t>YESIKA LILIANA BARRERA GUTIERREZ</t>
  </si>
  <si>
    <t>ADRES-CPS-365-2024</t>
  </si>
  <si>
    <t>EDWIN ENRIQUE RODRIGUEZ NIÑO</t>
  </si>
  <si>
    <t>ADRES-CPS-366-2024</t>
  </si>
  <si>
    <t>CRISTIAN RAUL GAVIRIA ARAQUE</t>
  </si>
  <si>
    <t>ADRES-CPS-367-2024</t>
  </si>
  <si>
    <t>JUAN JOSE OSORIO TAMAYO</t>
  </si>
  <si>
    <t>3 meses</t>
  </si>
  <si>
    <t>ADRES-CPS-378-2024</t>
  </si>
  <si>
    <t>ANGELA MILENA OVALLE TORRES</t>
  </si>
  <si>
    <t>2 meses 19 días</t>
  </si>
  <si>
    <t>ADRES-CPS-379-2024</t>
  </si>
  <si>
    <t>JENIFER ALEXANDRA SANTAMARIA HERNANDEZ</t>
  </si>
  <si>
    <t>ADRES-CPS-380-2024</t>
  </si>
  <si>
    <t>LAURA ALEJANDRA CALDERON ROZO</t>
  </si>
  <si>
    <t>ADRES-CPS-381-2024</t>
  </si>
  <si>
    <t>ANDRES MIGUEL SARMIENTO LOZANO</t>
  </si>
  <si>
    <t>2 meses 15 días</t>
  </si>
  <si>
    <t>ADRES-CPS-402-2024</t>
  </si>
  <si>
    <t>SILVIA MILEIDE CHAVES RINCON</t>
  </si>
  <si>
    <t>ADRES-CPS-451-2024</t>
  </si>
  <si>
    <t>LUIS ROBERTO LADINO GONZALEZ</t>
  </si>
  <si>
    <t>2 meses 23 días</t>
  </si>
  <si>
    <t>ADRES-CPS-458-2024</t>
  </si>
  <si>
    <t>LINA TATIANA VARON PORTELA</t>
  </si>
  <si>
    <t>2 meses 11 días</t>
  </si>
  <si>
    <t>ADRES-CPS-467-2024</t>
  </si>
  <si>
    <t>DAYANNA SUAREZ RUIZ</t>
  </si>
  <si>
    <t>2 meses</t>
  </si>
  <si>
    <t>ADRES-CPS-468-2024</t>
  </si>
  <si>
    <t>LAURA ISABEL ROBLES SUAREZ</t>
  </si>
  <si>
    <t>ADRES-CPS-469-2024</t>
  </si>
  <si>
    <t>YESSICA SOFIA PINZON CAICEDO</t>
  </si>
  <si>
    <t>ADRES-CPS-470-2024</t>
  </si>
  <si>
    <t>EBELINDA CAMARGO LEON</t>
  </si>
  <si>
    <t>ADRES-CPS-471-2024</t>
  </si>
  <si>
    <t>CLAUDIA PATRICIA FORERO RAMIREZ</t>
  </si>
  <si>
    <t>1 mes 27 días</t>
  </si>
  <si>
    <t>ADRES-CPS-166-2024 - CESION</t>
  </si>
  <si>
    <t>ADRES-CPS-163-2024 - CESION</t>
  </si>
  <si>
    <t>VALIDACION CON RESPECTO AL VALOR A EJECUTAR</t>
  </si>
  <si>
    <t>VR. RP INICIAL PARA CONTRATACION</t>
  </si>
  <si>
    <t>VALOR PROYECTADO MES MAYO</t>
  </si>
  <si>
    <t>ADRES-CPS-164-2024</t>
  </si>
  <si>
    <t>ANGIE GARAVITO CEDIÓ A JAVIER VELANDIA MARTINEZ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</si>
</sst>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43" formatCode="_-* #,##0.00_-;\-* #,##0.00_-;_-* &quot;-&quot;??_-;_-@_-"/>
    <numFmt numFmtId="164" formatCode="_-&quot;$&quot;\ * #,##0.00_-;\-&quot;$&quot;\ * #,##0.00_-;_-&quot;$&quot;\ * &quot;-&quot;??_-;_-@_-"/>
    <numFmt numFmtId="165" formatCode="[$-C0A]d\-mmm\-yy;@"/>
    <numFmt numFmtId="166" formatCode="&quot;$&quot;#,##0.0"/>
    <numFmt numFmtId="167" formatCode="&quot;$&quot;\ #,##0.00"/>
    <numFmt numFmtId="168" formatCode="yyyy\-mm\-dd;@"/>
    <numFmt numFmtId="169" formatCode="_-* #,##0_-;\-* #,##0_-;_-* &quot;-&quot;??_-;_-@_-"/>
    <numFmt numFmtId="170" formatCode="0.0"/>
    <numFmt numFmtId="171" formatCode="&quot;$&quot;\ #,##0"/>
  </numFmts>
  <fonts count="9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0"/>
      <name val="Aptos Narrow"/>
      <family val="2"/>
      <scheme val="minor"/>
    </font>
    <font>
      <sz val="10"/>
      <name val="Aptos Narrow"/>
      <family val="2"/>
      <scheme val="minor"/>
    </font>
    <font>
      <sz val="10"/>
      <color theme="1"/>
      <name val="Aptos Narrow"/>
      <family val="2"/>
      <scheme val="minor"/>
    </font>
    <font>
      <b/>
      <sz val="10"/>
      <color rgb="FFFF0000"/>
      <name val="Aptos Narrow"/>
      <family val="2"/>
      <scheme val="minor"/>
    </font>
    <font>
      <sz val="10"/>
      <color rgb="FFFF0000"/>
      <name val="Aptos Narrow"/>
      <family val="2"/>
      <scheme val="minor"/>
    </font>
    <font>
      <sz val="11"/>
      <name val="Aptos Narrow"/>
      <family val="2"/>
      <scheme val="minor"/>
    </font>
    <font>
      <sz val="11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33">
    <xf numFmtId="0" fontId="0" fillId="0" borderId="0" xfId="0"/>
    <xf numFmtId="0" fontId="4" fillId="0" borderId="0" xfId="0" applyFont="1"/>
    <xf numFmtId="164" fontId="6" fillId="0" borderId="1" xfId="2" applyFont="1" applyFill="1" applyBorder="1" applyAlignment="1">
      <alignment horizontal="center"/>
    </xf>
    <xf numFmtId="164" fontId="3" fillId="0" borderId="1" xfId="2" applyFont="1" applyFill="1" applyBorder="1" applyAlignment="1">
      <alignment horizontal="center"/>
    </xf>
    <xf numFmtId="0" fontId="7" fillId="0" borderId="0" xfId="0" applyFont="1"/>
    <xf numFmtId="43" fontId="7" fillId="0" borderId="1" xfId="1" applyFont="1" applyFill="1" applyBorder="1"/>
    <xf numFmtId="49" fontId="2" fillId="0" borderId="1" xfId="0" applyNumberFormat="1" applyFont="1" applyBorder="1" applyAlignment="1">
      <alignment horizontal="center" vertical="center" wrapText="1"/>
    </xf>
    <xf numFmtId="1" fontId="2" fillId="0" borderId="1" xfId="0" applyNumberFormat="1" applyFont="1" applyBorder="1" applyAlignment="1">
      <alignment horizontal="center" vertical="center" wrapText="1"/>
    </xf>
    <xf numFmtId="165" fontId="2" fillId="0" borderId="1" xfId="0" applyNumberFormat="1" applyFont="1" applyBorder="1" applyAlignment="1">
      <alignment horizontal="center" vertical="center" wrapText="1"/>
    </xf>
    <xf numFmtId="43" fontId="2" fillId="0" borderId="1" xfId="1" applyFont="1" applyFill="1" applyBorder="1" applyAlignment="1">
      <alignment horizontal="center" vertical="center" wrapText="1"/>
    </xf>
    <xf numFmtId="166" fontId="2" fillId="0" borderId="1" xfId="0" applyNumberFormat="1" applyFont="1" applyBorder="1" applyAlignment="1">
      <alignment horizontal="center" vertical="center" wrapText="1"/>
    </xf>
    <xf numFmtId="167" fontId="2" fillId="0" borderId="1" xfId="0" applyNumberFormat="1" applyFont="1" applyBorder="1" applyAlignment="1">
      <alignment horizontal="center" vertical="center" wrapText="1"/>
    </xf>
    <xf numFmtId="168" fontId="2" fillId="0" borderId="1" xfId="0" applyNumberFormat="1" applyFont="1" applyBorder="1" applyAlignment="1">
      <alignment horizontal="center" vertical="center" wrapText="1"/>
    </xf>
    <xf numFmtId="169" fontId="2" fillId="0" borderId="1" xfId="1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14" fontId="2" fillId="0" borderId="1" xfId="0" applyNumberFormat="1" applyFont="1" applyBorder="1" applyAlignment="1">
      <alignment horizontal="center" vertical="center" wrapText="1"/>
    </xf>
    <xf numFmtId="43" fontId="5" fillId="0" borderId="1" xfId="1" applyFont="1" applyFill="1" applyBorder="1" applyAlignment="1">
      <alignment horizontal="center" vertical="center" wrapText="1"/>
    </xf>
    <xf numFmtId="0" fontId="0" fillId="0" borderId="1" xfId="0" applyBorder="1"/>
    <xf numFmtId="0" fontId="3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14" fontId="3" fillId="0" borderId="1" xfId="0" applyNumberFormat="1" applyFont="1" applyBorder="1" applyAlignment="1">
      <alignment horizontal="center" vertical="center"/>
    </xf>
    <xf numFmtId="171" fontId="3" fillId="0" borderId="1" xfId="0" applyNumberFormat="1" applyFont="1" applyBorder="1" applyAlignment="1">
      <alignment horizontal="center" vertical="center"/>
    </xf>
    <xf numFmtId="43" fontId="3" fillId="0" borderId="1" xfId="0" applyNumberFormat="1" applyFont="1" applyBorder="1" applyAlignment="1">
      <alignment horizontal="center" vertical="center"/>
    </xf>
    <xf numFmtId="170" fontId="3" fillId="0" borderId="1" xfId="0" applyNumberFormat="1" applyFont="1" applyBorder="1" applyAlignment="1">
      <alignment horizontal="center" vertical="center"/>
    </xf>
    <xf numFmtId="43" fontId="6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/>
    </xf>
    <xf numFmtId="43" fontId="7" fillId="0" borderId="1" xfId="0" applyNumberFormat="1" applyFont="1" applyBorder="1"/>
    <xf numFmtId="0" fontId="2" fillId="0" borderId="1" xfId="0" applyFont="1" applyBorder="1" applyAlignment="1">
      <alignment horizontal="center" vertical="center"/>
    </xf>
    <xf numFmtId="4" fontId="8" fillId="0" borderId="1" xfId="0" applyNumberFormat="1" applyFont="1" applyBorder="1"/>
    <xf numFmtId="4" fontId="7" fillId="0" borderId="1" xfId="0" applyNumberFormat="1" applyFont="1" applyBorder="1" applyAlignment="1">
      <alignment horizontal="right"/>
    </xf>
    <xf numFmtId="14" fontId="6" fillId="0" borderId="1" xfId="0" applyNumberFormat="1" applyFont="1" applyBorder="1" applyAlignment="1">
      <alignment horizontal="center" vertical="center"/>
    </xf>
    <xf numFmtId="4" fontId="3" fillId="0" borderId="1" xfId="0" applyNumberFormat="1" applyFont="1" applyBorder="1" applyAlignment="1">
      <alignment horizontal="center" vertical="center"/>
    </xf>
  </cellXfs>
  <cellStyles count="3">
    <cellStyle name="Millares" xfId="1" builtinId="3"/>
    <cellStyle name="Moneda" xfId="2" builtinId="4"/>
    <cellStyle name="Normal" xfId="0" builtinId="0"/>
  </cellStyles>
  <dxfs count="1">
    <dxf>
      <fill>
        <patternFill>
          <bgColor rgb="FFFF6D6D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>
  <person displayName="Aminta Patiño Gomez" id="{4A78F474-64F6-49BD-B7D2-C6607BA87350}" userId="S::aminta.patino@adres.gov.co::50351b55-244d-4c2c-b2ee-4dc701ae42e6" providerId="AD"/>
</personList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AH74" dT="2024-07-03T19:00:38.06" personId="{4A78F474-64F6-49BD-B7D2-C6607BA87350}" id="{90B7B344-2FC0-40E0-AB6B-6F1A6BE8F669}">
    <text>SE REDONDEO LA CIFRA A 13.906.829</text>
  </threadedComment>
  <threadedComment ref="H85" dT="2024-06-25T19:44:56.85" personId="{4A78F474-64F6-49BD-B7D2-C6607BA87350}" id="{7289BC6A-33E3-4EB2-9A4C-EC12C48D3DE3}">
    <text>El valor total a ejecutar es de $123.476.932.99</text>
  </threadedComment>
  <threadedComment ref="AH93" dT="2024-07-03T18:20:33.01" personId="{4A78F474-64F6-49BD-B7D2-C6607BA87350}" id="{B034739A-183A-4A9E-BF49-9696F468D8CA}">
    <text>Se hizo redondeo de centavos</text>
  </threadedComment>
  <threadedComment ref="H98" dT="2024-07-02T20:32:50.41" personId="{4A78F474-64F6-49BD-B7D2-C6607BA87350}" id="{389121A2-9624-489E-9F9A-3EDC6B227A4E}">
    <text>El valor total a ejecutar es de $66.300.367.73</text>
  </threadedComment>
  <threadedComment ref="H99" dT="2024-07-02T20:33:52.59" personId="{4A78F474-64F6-49BD-B7D2-C6607BA87350}" id="{D63D79F8-631E-495A-974D-85CF078D70A4}">
    <text xml:space="preserve">El valor total a ejecutar es de $66.300.368,13
</text>
  </threadedComment>
  <threadedComment ref="H104" dT="2024-07-02T20:34:27.88" personId="{4A78F474-64F6-49BD-B7D2-C6607BA87350}" id="{AFBDEC84-013A-4886-9B58-CC8E855CD466}">
    <text xml:space="preserve">El valor total a ejecutar es de $64.090.355,60
</text>
  </threadedComment>
</ThreadedComments>
</file>

<file path=xl/worksheets/_rels/sheet1.xml.rels><?xml version="1.0" encoding="UTF-8" standalone="yes"?>
<Relationships xmlns="http://schemas.openxmlformats.org/package/2006/relationships"><Relationship Id="rId3" Type="http://schemas.microsoft.com/office/2017/10/relationships/threadedComment" Target="../threadedComments/threadedComment1.xml"/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B7B17F-17E2-4DBF-975F-496BEFA5242C}">
  <sheetPr filterMode="1"/>
  <dimension ref="A1:AN105"/>
  <sheetViews>
    <sheetView tabSelected="1" zoomScale="85" zoomScaleNormal="85" workbookViewId="0">
      <pane xSplit="3" ySplit="1" topLeftCell="R45" activePane="bottomRight" state="frozen"/>
      <selection pane="topRight" activeCell="D1" sqref="D1"/>
      <selection pane="bottomLeft" activeCell="A3" sqref="A3"/>
      <selection pane="bottomRight" sqref="A1:XFD1"/>
    </sheetView>
  </sheetViews>
  <sheetFormatPr baseColWidth="10" defaultColWidth="11.5" defaultRowHeight="15" x14ac:dyDescent="0.2"/>
  <cols>
    <col min="1" max="1" width="10" style="1" customWidth="1"/>
    <col min="2" max="2" width="21.1640625" style="1" bestFit="1" customWidth="1"/>
    <col min="3" max="3" width="44.5" style="1" customWidth="1"/>
    <col min="4" max="4" width="18.6640625" style="1" bestFit="1" customWidth="1"/>
    <col min="5" max="5" width="12.1640625" style="1" customWidth="1"/>
    <col min="6" max="6" width="11.5" style="1" customWidth="1"/>
    <col min="7" max="7" width="17.5" style="1" customWidth="1"/>
    <col min="8" max="8" width="17.33203125" style="1" customWidth="1"/>
    <col min="9" max="9" width="17.6640625" style="1" customWidth="1"/>
    <col min="10" max="10" width="8.1640625" style="1" customWidth="1"/>
    <col min="11" max="11" width="11.6640625" style="1" customWidth="1"/>
    <col min="12" max="12" width="16.5" style="1" customWidth="1"/>
    <col min="13" max="13" width="11.5" style="1" customWidth="1"/>
    <col min="14" max="14" width="15" style="1" hidden="1" customWidth="1"/>
    <col min="15" max="15" width="13.1640625" style="1" customWidth="1"/>
    <col min="16" max="16" width="18" style="1" customWidth="1"/>
    <col min="17" max="18" width="11.5" style="1" customWidth="1"/>
    <col min="19" max="19" width="16.5" style="1" customWidth="1"/>
    <col min="20" max="20" width="7.83203125" style="1" customWidth="1"/>
    <col min="21" max="21" width="15.1640625" bestFit="1" customWidth="1"/>
    <col min="22" max="22" width="20.5" style="1" customWidth="1"/>
    <col min="23" max="23" width="25" style="1" customWidth="1"/>
    <col min="24" max="31" width="16.5" style="1" customWidth="1"/>
    <col min="32" max="32" width="26.83203125" style="1" customWidth="1"/>
    <col min="33" max="33" width="18.83203125" style="1" customWidth="1"/>
    <col min="34" max="34" width="16" style="1" bestFit="1" customWidth="1"/>
    <col min="35" max="35" width="20.6640625" style="1" bestFit="1" customWidth="1"/>
    <col min="36" max="37" width="31.83203125" style="1" customWidth="1"/>
    <col min="38" max="38" width="14.6640625" bestFit="1" customWidth="1"/>
    <col min="39" max="39" width="14.6640625" hidden="1" customWidth="1"/>
    <col min="40" max="40" width="20.5" customWidth="1"/>
  </cols>
  <sheetData>
    <row r="1" spans="1:40" ht="45" x14ac:dyDescent="0.2">
      <c r="A1" s="6" t="s">
        <v>0</v>
      </c>
      <c r="B1" s="6" t="s">
        <v>1</v>
      </c>
      <c r="C1" s="7" t="s">
        <v>2</v>
      </c>
      <c r="D1" s="7" t="s">
        <v>3</v>
      </c>
      <c r="E1" s="7" t="s">
        <v>4</v>
      </c>
      <c r="F1" s="8" t="s">
        <v>5</v>
      </c>
      <c r="G1" s="9" t="s">
        <v>6</v>
      </c>
      <c r="H1" s="9" t="s">
        <v>7</v>
      </c>
      <c r="I1" s="9" t="s">
        <v>8</v>
      </c>
      <c r="J1" s="10" t="s">
        <v>9</v>
      </c>
      <c r="K1" s="9" t="s">
        <v>10</v>
      </c>
      <c r="L1" s="9" t="s">
        <v>11</v>
      </c>
      <c r="M1" s="11" t="s">
        <v>12</v>
      </c>
      <c r="N1" s="11" t="s">
        <v>13</v>
      </c>
      <c r="O1" s="12" t="s">
        <v>14</v>
      </c>
      <c r="P1" s="9" t="s">
        <v>15</v>
      </c>
      <c r="Q1" s="7" t="s">
        <v>16</v>
      </c>
      <c r="R1" s="12" t="s">
        <v>17</v>
      </c>
      <c r="S1" s="13" t="s">
        <v>18</v>
      </c>
      <c r="T1" s="13"/>
      <c r="U1" s="9" t="s">
        <v>258</v>
      </c>
      <c r="V1" s="13" t="s">
        <v>19</v>
      </c>
      <c r="W1" s="13" t="s">
        <v>259</v>
      </c>
      <c r="X1" s="13" t="s">
        <v>20</v>
      </c>
      <c r="Y1" s="13" t="s">
        <v>21</v>
      </c>
      <c r="Z1" s="13" t="s">
        <v>22</v>
      </c>
      <c r="AA1" s="13" t="s">
        <v>23</v>
      </c>
      <c r="AB1" s="13" t="s">
        <v>24</v>
      </c>
      <c r="AC1" s="13" t="s">
        <v>25</v>
      </c>
      <c r="AD1" s="13" t="s">
        <v>26</v>
      </c>
      <c r="AE1" s="13" t="s">
        <v>257</v>
      </c>
      <c r="AF1" s="14" t="s">
        <v>27</v>
      </c>
      <c r="AG1" s="15" t="s">
        <v>28</v>
      </c>
      <c r="AH1" s="9" t="s">
        <v>29</v>
      </c>
      <c r="AI1" s="9" t="s">
        <v>30</v>
      </c>
      <c r="AJ1" s="9" t="s">
        <v>31</v>
      </c>
      <c r="AK1" s="9"/>
      <c r="AL1" s="16" t="s">
        <v>32</v>
      </c>
      <c r="AM1" s="17"/>
      <c r="AN1" s="9" t="s">
        <v>33</v>
      </c>
    </row>
    <row r="2" spans="1:40" s="4" customFormat="1" ht="15" hidden="1" customHeight="1" x14ac:dyDescent="0.2">
      <c r="A2" s="18">
        <v>25</v>
      </c>
      <c r="B2" s="19" t="s">
        <v>34</v>
      </c>
      <c r="C2" s="20" t="s">
        <v>35</v>
      </c>
      <c r="D2" s="18">
        <v>1018494164</v>
      </c>
      <c r="E2" s="21">
        <v>45308</v>
      </c>
      <c r="F2" s="21">
        <v>45535</v>
      </c>
      <c r="G2" s="22">
        <v>66300368</v>
      </c>
      <c r="H2" s="22">
        <v>61880343</v>
      </c>
      <c r="I2" s="22">
        <v>8287546</v>
      </c>
      <c r="J2" s="18"/>
      <c r="K2" s="18"/>
      <c r="L2" s="18"/>
      <c r="M2" s="19">
        <v>166</v>
      </c>
      <c r="N2" s="18" t="s">
        <v>36</v>
      </c>
      <c r="O2" s="21">
        <v>45302</v>
      </c>
      <c r="P2" s="23">
        <v>66300368</v>
      </c>
      <c r="Q2" s="18">
        <v>116</v>
      </c>
      <c r="R2" s="21">
        <v>45307</v>
      </c>
      <c r="S2" s="23">
        <v>66300368</v>
      </c>
      <c r="T2" s="23"/>
      <c r="U2" s="5">
        <v>66300368</v>
      </c>
      <c r="V2" s="23">
        <v>37017705</v>
      </c>
      <c r="W2" s="23"/>
      <c r="X2" s="23">
        <v>8287546</v>
      </c>
      <c r="Y2" s="23">
        <v>8287546</v>
      </c>
      <c r="Z2" s="23">
        <v>8287546</v>
      </c>
      <c r="AA2" s="23"/>
      <c r="AB2" s="23"/>
      <c r="AC2" s="23"/>
      <c r="AD2" s="23">
        <f t="shared" ref="AD2:AD33" si="0">+V2+W2+X2+Y2+Z2+AA2+AB2+AC2</f>
        <v>61880343</v>
      </c>
      <c r="AE2" s="23">
        <f t="shared" ref="AE2:AE33" si="1">+H2-AD2</f>
        <v>0</v>
      </c>
      <c r="AF2" s="24" t="s">
        <v>37</v>
      </c>
      <c r="AG2" s="21">
        <v>45657</v>
      </c>
      <c r="AH2" s="25">
        <v>33150184</v>
      </c>
      <c r="AI2" s="2">
        <f t="shared" ref="AI2:AI33" si="2">+G2*50%</f>
        <v>33150184</v>
      </c>
      <c r="AJ2" s="26" t="b">
        <f t="shared" ref="AJ2:AJ33" si="3">+AH2&lt;=AI2</f>
        <v>1</v>
      </c>
      <c r="AK2" s="26"/>
      <c r="AL2" s="5">
        <v>37017705</v>
      </c>
      <c r="AM2" s="27">
        <f t="shared" ref="AM2:AM33" si="4">+AL2-V2</f>
        <v>0</v>
      </c>
      <c r="AN2" s="27">
        <f t="shared" ref="AN2:AN33" si="5">S2-AD2</f>
        <v>4420025</v>
      </c>
    </row>
    <row r="3" spans="1:40" s="4" customFormat="1" ht="15" hidden="1" customHeight="1" x14ac:dyDescent="0.2">
      <c r="A3" s="18">
        <v>26</v>
      </c>
      <c r="B3" s="19" t="s">
        <v>38</v>
      </c>
      <c r="C3" s="20" t="s">
        <v>39</v>
      </c>
      <c r="D3" s="18">
        <v>1073506717</v>
      </c>
      <c r="E3" s="21">
        <v>45308</v>
      </c>
      <c r="F3" s="21">
        <v>45535</v>
      </c>
      <c r="G3" s="22">
        <v>66300368</v>
      </c>
      <c r="H3" s="22">
        <v>61880343</v>
      </c>
      <c r="I3" s="22">
        <v>8287546</v>
      </c>
      <c r="J3" s="18"/>
      <c r="K3" s="18"/>
      <c r="L3" s="18"/>
      <c r="M3" s="19">
        <v>146</v>
      </c>
      <c r="N3" s="28" t="s">
        <v>40</v>
      </c>
      <c r="O3" s="21">
        <v>45301</v>
      </c>
      <c r="P3" s="23">
        <v>66300368</v>
      </c>
      <c r="Q3" s="18">
        <v>121</v>
      </c>
      <c r="R3" s="21">
        <v>45307</v>
      </c>
      <c r="S3" s="23">
        <v>66300368</v>
      </c>
      <c r="T3" s="23"/>
      <c r="U3" s="5">
        <v>66300368</v>
      </c>
      <c r="V3" s="29">
        <v>37017705</v>
      </c>
      <c r="W3" s="23"/>
      <c r="X3" s="23">
        <v>8287546</v>
      </c>
      <c r="Y3" s="23">
        <f>+X3</f>
        <v>8287546</v>
      </c>
      <c r="Z3" s="23">
        <f>+Y3</f>
        <v>8287546</v>
      </c>
      <c r="AA3" s="23"/>
      <c r="AB3" s="23"/>
      <c r="AC3" s="23"/>
      <c r="AD3" s="23">
        <f t="shared" si="0"/>
        <v>61880343</v>
      </c>
      <c r="AE3" s="23">
        <f t="shared" si="1"/>
        <v>0</v>
      </c>
      <c r="AF3" s="24" t="s">
        <v>37</v>
      </c>
      <c r="AG3" s="21">
        <v>45657</v>
      </c>
      <c r="AH3" s="25">
        <v>33150184</v>
      </c>
      <c r="AI3" s="2">
        <f t="shared" si="2"/>
        <v>33150184</v>
      </c>
      <c r="AJ3" s="26" t="b">
        <f t="shared" si="3"/>
        <v>1</v>
      </c>
      <c r="AK3" s="26"/>
      <c r="AL3" s="5">
        <v>37017705</v>
      </c>
      <c r="AM3" s="27">
        <f t="shared" si="4"/>
        <v>0</v>
      </c>
      <c r="AN3" s="27">
        <f t="shared" si="5"/>
        <v>4420025</v>
      </c>
    </row>
    <row r="4" spans="1:40" s="4" customFormat="1" ht="15" hidden="1" customHeight="1" x14ac:dyDescent="0.2">
      <c r="A4" s="18">
        <v>27</v>
      </c>
      <c r="B4" s="19" t="s">
        <v>41</v>
      </c>
      <c r="C4" s="20" t="s">
        <v>42</v>
      </c>
      <c r="D4" s="18">
        <v>1018445640</v>
      </c>
      <c r="E4" s="21">
        <v>45308</v>
      </c>
      <c r="F4" s="21">
        <v>45535</v>
      </c>
      <c r="G4" s="22">
        <v>66300368</v>
      </c>
      <c r="H4" s="22">
        <v>61880343</v>
      </c>
      <c r="I4" s="22">
        <v>8287546</v>
      </c>
      <c r="J4" s="18"/>
      <c r="K4" s="18"/>
      <c r="L4" s="18"/>
      <c r="M4" s="19">
        <v>145</v>
      </c>
      <c r="N4" s="18" t="s">
        <v>43</v>
      </c>
      <c r="O4" s="21">
        <v>45301</v>
      </c>
      <c r="P4" s="23">
        <v>861904784</v>
      </c>
      <c r="Q4" s="18">
        <v>117</v>
      </c>
      <c r="R4" s="21">
        <v>45307</v>
      </c>
      <c r="S4" s="23">
        <v>66300368</v>
      </c>
      <c r="T4" s="23"/>
      <c r="U4" s="5">
        <v>66300368</v>
      </c>
      <c r="V4" s="23">
        <v>37017705</v>
      </c>
      <c r="W4" s="23"/>
      <c r="X4" s="23">
        <v>8287546</v>
      </c>
      <c r="Y4" s="23">
        <v>8287546</v>
      </c>
      <c r="Z4" s="23">
        <v>8287546</v>
      </c>
      <c r="AA4" s="23">
        <v>0</v>
      </c>
      <c r="AB4" s="23">
        <v>0</v>
      </c>
      <c r="AC4" s="23">
        <v>0</v>
      </c>
      <c r="AD4" s="23">
        <f t="shared" si="0"/>
        <v>61880343</v>
      </c>
      <c r="AE4" s="23">
        <f t="shared" si="1"/>
        <v>0</v>
      </c>
      <c r="AF4" s="24" t="s">
        <v>37</v>
      </c>
      <c r="AG4" s="21">
        <v>45657</v>
      </c>
      <c r="AH4" s="25">
        <v>33150184</v>
      </c>
      <c r="AI4" s="2">
        <f t="shared" si="2"/>
        <v>33150184</v>
      </c>
      <c r="AJ4" s="26" t="b">
        <f t="shared" si="3"/>
        <v>1</v>
      </c>
      <c r="AK4" s="26"/>
      <c r="AL4" s="5">
        <v>37017705</v>
      </c>
      <c r="AM4" s="27">
        <f t="shared" si="4"/>
        <v>0</v>
      </c>
      <c r="AN4" s="27">
        <f t="shared" si="5"/>
        <v>4420025</v>
      </c>
    </row>
    <row r="5" spans="1:40" s="4" customFormat="1" ht="15" hidden="1" customHeight="1" x14ac:dyDescent="0.2">
      <c r="A5" s="18">
        <v>28</v>
      </c>
      <c r="B5" s="19" t="s">
        <v>44</v>
      </c>
      <c r="C5" s="20" t="s">
        <v>45</v>
      </c>
      <c r="D5" s="18">
        <v>1049622787</v>
      </c>
      <c r="E5" s="21">
        <v>45308</v>
      </c>
      <c r="F5" s="21">
        <v>45535</v>
      </c>
      <c r="G5" s="22">
        <v>37501560</v>
      </c>
      <c r="H5" s="22">
        <v>35001456</v>
      </c>
      <c r="I5" s="22">
        <v>4687695</v>
      </c>
      <c r="J5" s="18"/>
      <c r="K5" s="18"/>
      <c r="L5" s="18"/>
      <c r="M5" s="19">
        <v>167</v>
      </c>
      <c r="N5" s="18" t="s">
        <v>36</v>
      </c>
      <c r="O5" s="21">
        <v>45302</v>
      </c>
      <c r="P5" s="23">
        <v>75003120</v>
      </c>
      <c r="Q5" s="18">
        <v>123</v>
      </c>
      <c r="R5" s="21">
        <v>45307</v>
      </c>
      <c r="S5" s="23">
        <v>37501560</v>
      </c>
      <c r="T5" s="23"/>
      <c r="U5" s="5">
        <v>37501560</v>
      </c>
      <c r="V5" s="23">
        <v>20938371</v>
      </c>
      <c r="W5" s="23"/>
      <c r="X5" s="23">
        <v>4687695</v>
      </c>
      <c r="Y5" s="23">
        <v>4687695</v>
      </c>
      <c r="Z5" s="23">
        <v>4687695</v>
      </c>
      <c r="AA5" s="23"/>
      <c r="AB5" s="23"/>
      <c r="AC5" s="23"/>
      <c r="AD5" s="23">
        <f t="shared" si="0"/>
        <v>35001456</v>
      </c>
      <c r="AE5" s="23">
        <f t="shared" si="1"/>
        <v>0</v>
      </c>
      <c r="AF5" s="24" t="s">
        <v>37</v>
      </c>
      <c r="AG5" s="21">
        <v>45657</v>
      </c>
      <c r="AH5" s="25">
        <v>18750780</v>
      </c>
      <c r="AI5" s="2">
        <f t="shared" si="2"/>
        <v>18750780</v>
      </c>
      <c r="AJ5" s="26" t="b">
        <f t="shared" si="3"/>
        <v>1</v>
      </c>
      <c r="AK5" s="26"/>
      <c r="AL5" s="5">
        <v>20938371</v>
      </c>
      <c r="AM5" s="27">
        <f t="shared" si="4"/>
        <v>0</v>
      </c>
      <c r="AN5" s="27">
        <f t="shared" si="5"/>
        <v>2500104</v>
      </c>
    </row>
    <row r="6" spans="1:40" s="4" customFormat="1" ht="15" hidden="1" customHeight="1" x14ac:dyDescent="0.2">
      <c r="A6" s="18">
        <v>29</v>
      </c>
      <c r="B6" s="19" t="s">
        <v>46</v>
      </c>
      <c r="C6" s="20" t="s">
        <v>47</v>
      </c>
      <c r="D6" s="18">
        <v>1115074692</v>
      </c>
      <c r="E6" s="21">
        <v>45308</v>
      </c>
      <c r="F6" s="21">
        <v>45535</v>
      </c>
      <c r="G6" s="22">
        <v>66300368</v>
      </c>
      <c r="H6" s="22">
        <v>61880343</v>
      </c>
      <c r="I6" s="22">
        <v>8287546</v>
      </c>
      <c r="J6" s="18"/>
      <c r="K6" s="18"/>
      <c r="L6" s="18"/>
      <c r="M6" s="19">
        <v>153</v>
      </c>
      <c r="N6" s="18" t="s">
        <v>43</v>
      </c>
      <c r="O6" s="21">
        <v>45301</v>
      </c>
      <c r="P6" s="23">
        <v>596703312</v>
      </c>
      <c r="Q6" s="18">
        <v>122</v>
      </c>
      <c r="R6" s="21">
        <v>45307</v>
      </c>
      <c r="S6" s="23">
        <v>66300368</v>
      </c>
      <c r="T6" s="23"/>
      <c r="U6" s="5">
        <v>66300368</v>
      </c>
      <c r="V6" s="23">
        <v>37017705</v>
      </c>
      <c r="W6" s="23"/>
      <c r="X6" s="23">
        <v>8287546</v>
      </c>
      <c r="Y6" s="23">
        <v>8287546</v>
      </c>
      <c r="Z6" s="23">
        <v>8287546</v>
      </c>
      <c r="AA6" s="23"/>
      <c r="AB6" s="23"/>
      <c r="AC6" s="23"/>
      <c r="AD6" s="23">
        <f t="shared" si="0"/>
        <v>61880343</v>
      </c>
      <c r="AE6" s="23">
        <f t="shared" si="1"/>
        <v>0</v>
      </c>
      <c r="AF6" s="24" t="s">
        <v>37</v>
      </c>
      <c r="AG6" s="21">
        <v>45657</v>
      </c>
      <c r="AH6" s="25">
        <v>33150184</v>
      </c>
      <c r="AI6" s="2">
        <f t="shared" si="2"/>
        <v>33150184</v>
      </c>
      <c r="AJ6" s="26" t="b">
        <f t="shared" si="3"/>
        <v>1</v>
      </c>
      <c r="AK6" s="26"/>
      <c r="AL6" s="5">
        <v>37017705</v>
      </c>
      <c r="AM6" s="27">
        <f t="shared" si="4"/>
        <v>0</v>
      </c>
      <c r="AN6" s="27">
        <f t="shared" si="5"/>
        <v>4420025</v>
      </c>
    </row>
    <row r="7" spans="1:40" s="4" customFormat="1" ht="15" hidden="1" customHeight="1" x14ac:dyDescent="0.2">
      <c r="A7" s="18">
        <v>37</v>
      </c>
      <c r="B7" s="19" t="s">
        <v>48</v>
      </c>
      <c r="C7" s="20" t="s">
        <v>49</v>
      </c>
      <c r="D7" s="18">
        <v>1019029949</v>
      </c>
      <c r="E7" s="21">
        <v>45308</v>
      </c>
      <c r="F7" s="21">
        <v>45535</v>
      </c>
      <c r="G7" s="22">
        <v>43441696</v>
      </c>
      <c r="H7" s="22">
        <v>40545583</v>
      </c>
      <c r="I7" s="22">
        <v>5430212</v>
      </c>
      <c r="J7" s="18"/>
      <c r="K7" s="18"/>
      <c r="L7" s="18"/>
      <c r="M7" s="19">
        <v>154</v>
      </c>
      <c r="N7" s="18" t="s">
        <v>50</v>
      </c>
      <c r="O7" s="21">
        <v>45301</v>
      </c>
      <c r="P7" s="23">
        <v>477858656</v>
      </c>
      <c r="Q7" s="18">
        <v>139</v>
      </c>
      <c r="R7" s="21">
        <v>45308</v>
      </c>
      <c r="S7" s="23">
        <v>43441696</v>
      </c>
      <c r="T7" s="23"/>
      <c r="U7" s="5">
        <v>43441696</v>
      </c>
      <c r="V7" s="23">
        <v>24254947</v>
      </c>
      <c r="W7" s="23"/>
      <c r="X7" s="23">
        <f>+I7</f>
        <v>5430212</v>
      </c>
      <c r="Y7" s="23">
        <v>5430212</v>
      </c>
      <c r="Z7" s="23">
        <v>5430212</v>
      </c>
      <c r="AA7" s="23"/>
      <c r="AB7" s="23"/>
      <c r="AC7" s="23"/>
      <c r="AD7" s="23">
        <f t="shared" si="0"/>
        <v>40545583</v>
      </c>
      <c r="AE7" s="23">
        <f t="shared" si="1"/>
        <v>0</v>
      </c>
      <c r="AF7" s="24" t="s">
        <v>37</v>
      </c>
      <c r="AG7" s="21">
        <v>45657</v>
      </c>
      <c r="AH7" s="25">
        <v>21720848</v>
      </c>
      <c r="AI7" s="2">
        <f t="shared" si="2"/>
        <v>21720848</v>
      </c>
      <c r="AJ7" s="26" t="b">
        <f t="shared" si="3"/>
        <v>1</v>
      </c>
      <c r="AK7" s="26"/>
      <c r="AL7" s="5">
        <v>24254947</v>
      </c>
      <c r="AM7" s="27">
        <f t="shared" si="4"/>
        <v>0</v>
      </c>
      <c r="AN7" s="27">
        <f t="shared" si="5"/>
        <v>2896113</v>
      </c>
    </row>
    <row r="8" spans="1:40" s="4" customFormat="1" ht="15" hidden="1" customHeight="1" x14ac:dyDescent="0.2">
      <c r="A8" s="18">
        <v>38</v>
      </c>
      <c r="B8" s="19" t="s">
        <v>51</v>
      </c>
      <c r="C8" s="20" t="s">
        <v>52</v>
      </c>
      <c r="D8" s="18">
        <v>1052411316</v>
      </c>
      <c r="E8" s="21">
        <v>45308</v>
      </c>
      <c r="F8" s="21">
        <v>45535</v>
      </c>
      <c r="G8" s="22">
        <v>43441696</v>
      </c>
      <c r="H8" s="22">
        <v>40545583</v>
      </c>
      <c r="I8" s="22">
        <v>5430212</v>
      </c>
      <c r="J8" s="18"/>
      <c r="K8" s="18"/>
      <c r="L8" s="18"/>
      <c r="M8" s="19">
        <v>154</v>
      </c>
      <c r="N8" s="18" t="s">
        <v>50</v>
      </c>
      <c r="O8" s="21">
        <v>45301</v>
      </c>
      <c r="P8" s="23">
        <v>477858656</v>
      </c>
      <c r="Q8" s="18">
        <v>140</v>
      </c>
      <c r="R8" s="21">
        <v>45308</v>
      </c>
      <c r="S8" s="23">
        <v>43441696</v>
      </c>
      <c r="T8" s="23"/>
      <c r="U8" s="5">
        <v>43441696</v>
      </c>
      <c r="V8" s="23">
        <v>24254947</v>
      </c>
      <c r="W8" s="23"/>
      <c r="X8" s="23">
        <v>5430212</v>
      </c>
      <c r="Y8" s="23">
        <v>5430212</v>
      </c>
      <c r="Z8" s="23">
        <v>5430212</v>
      </c>
      <c r="AA8" s="23"/>
      <c r="AB8" s="23"/>
      <c r="AC8" s="23"/>
      <c r="AD8" s="23">
        <f t="shared" si="0"/>
        <v>40545583</v>
      </c>
      <c r="AE8" s="23">
        <f t="shared" si="1"/>
        <v>0</v>
      </c>
      <c r="AF8" s="24" t="s">
        <v>37</v>
      </c>
      <c r="AG8" s="21">
        <v>45657</v>
      </c>
      <c r="AH8" s="25">
        <v>21720848</v>
      </c>
      <c r="AI8" s="2">
        <f t="shared" si="2"/>
        <v>21720848</v>
      </c>
      <c r="AJ8" s="26" t="b">
        <f t="shared" si="3"/>
        <v>1</v>
      </c>
      <c r="AK8" s="26"/>
      <c r="AL8" s="5">
        <v>24254947</v>
      </c>
      <c r="AM8" s="27">
        <f t="shared" si="4"/>
        <v>0</v>
      </c>
      <c r="AN8" s="27">
        <f t="shared" si="5"/>
        <v>2896113</v>
      </c>
    </row>
    <row r="9" spans="1:40" s="4" customFormat="1" ht="15" hidden="1" customHeight="1" x14ac:dyDescent="0.2">
      <c r="A9" s="18">
        <v>39</v>
      </c>
      <c r="B9" s="19" t="s">
        <v>53</v>
      </c>
      <c r="C9" s="20" t="s">
        <v>54</v>
      </c>
      <c r="D9" s="18">
        <v>79848324</v>
      </c>
      <c r="E9" s="21">
        <v>45308</v>
      </c>
      <c r="F9" s="21">
        <v>45535</v>
      </c>
      <c r="G9" s="22">
        <v>43441696</v>
      </c>
      <c r="H9" s="22">
        <v>40545583</v>
      </c>
      <c r="I9" s="22">
        <v>5430212</v>
      </c>
      <c r="J9" s="18"/>
      <c r="K9" s="18"/>
      <c r="L9" s="18"/>
      <c r="M9" s="19">
        <v>154</v>
      </c>
      <c r="N9" s="18" t="s">
        <v>50</v>
      </c>
      <c r="O9" s="21">
        <v>45301</v>
      </c>
      <c r="P9" s="23">
        <v>477858656</v>
      </c>
      <c r="Q9" s="18">
        <v>141</v>
      </c>
      <c r="R9" s="21">
        <v>45308</v>
      </c>
      <c r="S9" s="23">
        <v>43441696</v>
      </c>
      <c r="T9" s="23"/>
      <c r="U9" s="5">
        <v>43441696</v>
      </c>
      <c r="V9" s="23">
        <v>24254947</v>
      </c>
      <c r="W9" s="23"/>
      <c r="X9" s="23">
        <f>+I9</f>
        <v>5430212</v>
      </c>
      <c r="Y9" s="23">
        <f>+X9</f>
        <v>5430212</v>
      </c>
      <c r="Z9" s="23">
        <f>+Y9</f>
        <v>5430212</v>
      </c>
      <c r="AA9" s="23"/>
      <c r="AB9" s="23"/>
      <c r="AC9" s="23"/>
      <c r="AD9" s="23">
        <f t="shared" si="0"/>
        <v>40545583</v>
      </c>
      <c r="AE9" s="23">
        <f t="shared" si="1"/>
        <v>0</v>
      </c>
      <c r="AF9" s="24" t="s">
        <v>37</v>
      </c>
      <c r="AG9" s="21">
        <v>45657</v>
      </c>
      <c r="AH9" s="25">
        <v>21720848</v>
      </c>
      <c r="AI9" s="2">
        <f t="shared" si="2"/>
        <v>21720848</v>
      </c>
      <c r="AJ9" s="26" t="b">
        <f t="shared" si="3"/>
        <v>1</v>
      </c>
      <c r="AK9" s="26"/>
      <c r="AL9" s="5">
        <v>24254947</v>
      </c>
      <c r="AM9" s="27">
        <f t="shared" si="4"/>
        <v>0</v>
      </c>
      <c r="AN9" s="27">
        <f t="shared" si="5"/>
        <v>2896113</v>
      </c>
    </row>
    <row r="10" spans="1:40" s="4" customFormat="1" ht="15" hidden="1" customHeight="1" x14ac:dyDescent="0.2">
      <c r="A10" s="18">
        <v>40</v>
      </c>
      <c r="B10" s="19" t="s">
        <v>55</v>
      </c>
      <c r="C10" s="20" t="s">
        <v>56</v>
      </c>
      <c r="D10" s="18">
        <v>79885651</v>
      </c>
      <c r="E10" s="21">
        <v>45308</v>
      </c>
      <c r="F10" s="21">
        <v>45535</v>
      </c>
      <c r="G10" s="22">
        <v>43441696</v>
      </c>
      <c r="H10" s="22">
        <v>40545583</v>
      </c>
      <c r="I10" s="22">
        <v>5430212</v>
      </c>
      <c r="J10" s="18"/>
      <c r="K10" s="18"/>
      <c r="L10" s="18"/>
      <c r="M10" s="19">
        <v>154</v>
      </c>
      <c r="N10" s="18" t="s">
        <v>50</v>
      </c>
      <c r="O10" s="21">
        <v>45301</v>
      </c>
      <c r="P10" s="23">
        <v>477858656</v>
      </c>
      <c r="Q10" s="18">
        <v>142</v>
      </c>
      <c r="R10" s="21">
        <v>45308</v>
      </c>
      <c r="S10" s="23">
        <v>43441696</v>
      </c>
      <c r="T10" s="23"/>
      <c r="U10" s="5">
        <v>43441696</v>
      </c>
      <c r="V10" s="23">
        <v>24254947</v>
      </c>
      <c r="W10" s="23"/>
      <c r="X10" s="23">
        <f>+I10</f>
        <v>5430212</v>
      </c>
      <c r="Y10" s="23">
        <f>+X10</f>
        <v>5430212</v>
      </c>
      <c r="Z10" s="23">
        <f>+Y10</f>
        <v>5430212</v>
      </c>
      <c r="AA10" s="23"/>
      <c r="AB10" s="23"/>
      <c r="AC10" s="23"/>
      <c r="AD10" s="23">
        <f t="shared" si="0"/>
        <v>40545583</v>
      </c>
      <c r="AE10" s="23">
        <f t="shared" si="1"/>
        <v>0</v>
      </c>
      <c r="AF10" s="24" t="s">
        <v>37</v>
      </c>
      <c r="AG10" s="21">
        <v>45657</v>
      </c>
      <c r="AH10" s="25">
        <v>21720848</v>
      </c>
      <c r="AI10" s="2">
        <f t="shared" si="2"/>
        <v>21720848</v>
      </c>
      <c r="AJ10" s="26" t="b">
        <f t="shared" si="3"/>
        <v>1</v>
      </c>
      <c r="AK10" s="26"/>
      <c r="AL10" s="5">
        <v>24254947</v>
      </c>
      <c r="AM10" s="27">
        <f t="shared" si="4"/>
        <v>0</v>
      </c>
      <c r="AN10" s="27">
        <f t="shared" si="5"/>
        <v>2896113</v>
      </c>
    </row>
    <row r="11" spans="1:40" s="4" customFormat="1" ht="15" hidden="1" customHeight="1" x14ac:dyDescent="0.2">
      <c r="A11" s="18">
        <v>41</v>
      </c>
      <c r="B11" s="19" t="s">
        <v>57</v>
      </c>
      <c r="C11" s="20" t="s">
        <v>58</v>
      </c>
      <c r="D11" s="18">
        <v>1018437070</v>
      </c>
      <c r="E11" s="21">
        <v>45309</v>
      </c>
      <c r="F11" s="21">
        <v>45535</v>
      </c>
      <c r="G11" s="22">
        <v>26956648</v>
      </c>
      <c r="H11" s="22">
        <v>25047219</v>
      </c>
      <c r="I11" s="22">
        <v>3369581</v>
      </c>
      <c r="J11" s="18"/>
      <c r="K11" s="18"/>
      <c r="L11" s="18"/>
      <c r="M11" s="19">
        <v>155</v>
      </c>
      <c r="N11" s="18" t="s">
        <v>36</v>
      </c>
      <c r="O11" s="21">
        <v>45301</v>
      </c>
      <c r="P11" s="23">
        <v>53913296</v>
      </c>
      <c r="Q11" s="18">
        <v>143</v>
      </c>
      <c r="R11" s="21">
        <v>45308</v>
      </c>
      <c r="S11" s="23">
        <v>26956648</v>
      </c>
      <c r="T11" s="23"/>
      <c r="U11" s="5">
        <v>26956648</v>
      </c>
      <c r="V11" s="23">
        <v>14938476</v>
      </c>
      <c r="W11" s="23">
        <v>0</v>
      </c>
      <c r="X11" s="23">
        <v>3369581</v>
      </c>
      <c r="Y11" s="23">
        <v>3369581</v>
      </c>
      <c r="Z11" s="23">
        <v>3369581</v>
      </c>
      <c r="AA11" s="23"/>
      <c r="AB11" s="23"/>
      <c r="AC11" s="23"/>
      <c r="AD11" s="23">
        <f t="shared" si="0"/>
        <v>25047219</v>
      </c>
      <c r="AE11" s="23">
        <f t="shared" si="1"/>
        <v>0</v>
      </c>
      <c r="AF11" s="24" t="s">
        <v>37</v>
      </c>
      <c r="AG11" s="21">
        <v>45657</v>
      </c>
      <c r="AH11" s="25">
        <v>13478324</v>
      </c>
      <c r="AI11" s="2">
        <f t="shared" si="2"/>
        <v>13478324</v>
      </c>
      <c r="AJ11" s="26" t="b">
        <f t="shared" si="3"/>
        <v>1</v>
      </c>
      <c r="AK11" s="26"/>
      <c r="AL11" s="5">
        <v>14938476</v>
      </c>
      <c r="AM11" s="27">
        <f t="shared" si="4"/>
        <v>0</v>
      </c>
      <c r="AN11" s="27">
        <f t="shared" si="5"/>
        <v>1909429</v>
      </c>
    </row>
    <row r="12" spans="1:40" s="4" customFormat="1" ht="15" hidden="1" customHeight="1" x14ac:dyDescent="0.2">
      <c r="A12" s="18">
        <v>55</v>
      </c>
      <c r="B12" s="19" t="s">
        <v>59</v>
      </c>
      <c r="C12" s="20" t="s">
        <v>60</v>
      </c>
      <c r="D12" s="18">
        <v>1030661159</v>
      </c>
      <c r="E12" s="21">
        <v>45308</v>
      </c>
      <c r="F12" s="21">
        <v>45535</v>
      </c>
      <c r="G12" s="22">
        <v>66300368</v>
      </c>
      <c r="H12" s="22">
        <v>61880343</v>
      </c>
      <c r="I12" s="22">
        <v>8287546</v>
      </c>
      <c r="J12" s="18"/>
      <c r="K12" s="18"/>
      <c r="L12" s="18"/>
      <c r="M12" s="19">
        <v>153</v>
      </c>
      <c r="N12" s="18" t="s">
        <v>43</v>
      </c>
      <c r="O12" s="21">
        <v>45301</v>
      </c>
      <c r="P12" s="23">
        <v>596703312</v>
      </c>
      <c r="Q12" s="18">
        <v>150</v>
      </c>
      <c r="R12" s="21">
        <v>45308</v>
      </c>
      <c r="S12" s="23">
        <v>66300368</v>
      </c>
      <c r="T12" s="23"/>
      <c r="U12" s="5">
        <v>66300368</v>
      </c>
      <c r="V12" s="23">
        <v>37017705</v>
      </c>
      <c r="W12" s="23"/>
      <c r="X12" s="23">
        <v>8287546</v>
      </c>
      <c r="Y12" s="23">
        <v>8287546</v>
      </c>
      <c r="Z12" s="23">
        <v>8287546</v>
      </c>
      <c r="AA12" s="23"/>
      <c r="AB12" s="23"/>
      <c r="AC12" s="23"/>
      <c r="AD12" s="23">
        <f t="shared" si="0"/>
        <v>61880343</v>
      </c>
      <c r="AE12" s="23">
        <f t="shared" si="1"/>
        <v>0</v>
      </c>
      <c r="AF12" s="24" t="s">
        <v>37</v>
      </c>
      <c r="AG12" s="21">
        <v>45657</v>
      </c>
      <c r="AH12" s="25">
        <v>33150184</v>
      </c>
      <c r="AI12" s="2">
        <f t="shared" si="2"/>
        <v>33150184</v>
      </c>
      <c r="AJ12" s="26" t="b">
        <f t="shared" si="3"/>
        <v>1</v>
      </c>
      <c r="AK12" s="26"/>
      <c r="AL12" s="5">
        <v>37017705</v>
      </c>
      <c r="AM12" s="27">
        <f t="shared" si="4"/>
        <v>0</v>
      </c>
      <c r="AN12" s="27">
        <f t="shared" si="5"/>
        <v>4420025</v>
      </c>
    </row>
    <row r="13" spans="1:40" s="4" customFormat="1" ht="15" hidden="1" customHeight="1" x14ac:dyDescent="0.2">
      <c r="A13" s="18">
        <v>56</v>
      </c>
      <c r="B13" s="19" t="s">
        <v>61</v>
      </c>
      <c r="C13" s="20" t="s">
        <v>62</v>
      </c>
      <c r="D13" s="18">
        <v>1032447457</v>
      </c>
      <c r="E13" s="21">
        <v>45308</v>
      </c>
      <c r="F13" s="21">
        <v>45535</v>
      </c>
      <c r="G13" s="22">
        <v>66300368</v>
      </c>
      <c r="H13" s="22">
        <v>61880343</v>
      </c>
      <c r="I13" s="22">
        <v>8287546</v>
      </c>
      <c r="J13" s="18"/>
      <c r="K13" s="18"/>
      <c r="L13" s="18"/>
      <c r="M13" s="19">
        <v>153</v>
      </c>
      <c r="N13" s="18" t="s">
        <v>43</v>
      </c>
      <c r="O13" s="21">
        <v>45301</v>
      </c>
      <c r="P13" s="23">
        <v>596703312</v>
      </c>
      <c r="Q13" s="18">
        <v>149</v>
      </c>
      <c r="R13" s="21">
        <v>45308</v>
      </c>
      <c r="S13" s="23">
        <v>66300368</v>
      </c>
      <c r="T13" s="23"/>
      <c r="U13" s="5">
        <v>66300368</v>
      </c>
      <c r="V13" s="23">
        <v>37017705</v>
      </c>
      <c r="W13" s="23"/>
      <c r="X13" s="23">
        <v>8287546</v>
      </c>
      <c r="Y13" s="23">
        <v>8287546</v>
      </c>
      <c r="Z13" s="23">
        <v>8287546</v>
      </c>
      <c r="AA13" s="23"/>
      <c r="AB13" s="23"/>
      <c r="AC13" s="23"/>
      <c r="AD13" s="23">
        <f t="shared" si="0"/>
        <v>61880343</v>
      </c>
      <c r="AE13" s="23">
        <f t="shared" si="1"/>
        <v>0</v>
      </c>
      <c r="AF13" s="24" t="s">
        <v>37</v>
      </c>
      <c r="AG13" s="21">
        <v>45657</v>
      </c>
      <c r="AH13" s="25">
        <v>33150184</v>
      </c>
      <c r="AI13" s="2">
        <f t="shared" si="2"/>
        <v>33150184</v>
      </c>
      <c r="AJ13" s="26" t="b">
        <f t="shared" si="3"/>
        <v>1</v>
      </c>
      <c r="AK13" s="26"/>
      <c r="AL13" s="5">
        <v>37017705</v>
      </c>
      <c r="AM13" s="27">
        <f t="shared" si="4"/>
        <v>0</v>
      </c>
      <c r="AN13" s="27">
        <f t="shared" si="5"/>
        <v>4420025</v>
      </c>
    </row>
    <row r="14" spans="1:40" s="4" customFormat="1" ht="15" hidden="1" customHeight="1" x14ac:dyDescent="0.2">
      <c r="A14" s="18">
        <v>57</v>
      </c>
      <c r="B14" s="19" t="s">
        <v>63</v>
      </c>
      <c r="C14" s="20" t="s">
        <v>64</v>
      </c>
      <c r="D14" s="18">
        <v>1098746521</v>
      </c>
      <c r="E14" s="21">
        <v>45309</v>
      </c>
      <c r="F14" s="21">
        <v>45535</v>
      </c>
      <c r="G14" s="22">
        <v>66300368</v>
      </c>
      <c r="H14" s="22">
        <v>61604092</v>
      </c>
      <c r="I14" s="22">
        <v>8287546</v>
      </c>
      <c r="J14" s="18"/>
      <c r="K14" s="18"/>
      <c r="L14" s="18"/>
      <c r="M14" s="19">
        <v>153</v>
      </c>
      <c r="N14" s="18" t="s">
        <v>43</v>
      </c>
      <c r="O14" s="21">
        <v>45301</v>
      </c>
      <c r="P14" s="23">
        <v>596703312</v>
      </c>
      <c r="Q14" s="18">
        <v>157</v>
      </c>
      <c r="R14" s="21">
        <v>45309</v>
      </c>
      <c r="S14" s="23">
        <v>66300368</v>
      </c>
      <c r="T14" s="23"/>
      <c r="U14" s="5">
        <v>66300368</v>
      </c>
      <c r="V14" s="23">
        <v>36741454</v>
      </c>
      <c r="W14" s="23"/>
      <c r="X14" s="23">
        <v>8287546</v>
      </c>
      <c r="Y14" s="23">
        <v>8287546</v>
      </c>
      <c r="Z14" s="23">
        <v>8287546</v>
      </c>
      <c r="AA14" s="23"/>
      <c r="AB14" s="23"/>
      <c r="AC14" s="23"/>
      <c r="AD14" s="23">
        <f t="shared" si="0"/>
        <v>61604092</v>
      </c>
      <c r="AE14" s="23">
        <f t="shared" si="1"/>
        <v>0</v>
      </c>
      <c r="AF14" s="24" t="s">
        <v>37</v>
      </c>
      <c r="AG14" s="21">
        <v>45657</v>
      </c>
      <c r="AH14" s="25">
        <v>33150184</v>
      </c>
      <c r="AI14" s="2">
        <f t="shared" si="2"/>
        <v>33150184</v>
      </c>
      <c r="AJ14" s="26" t="b">
        <f t="shared" si="3"/>
        <v>1</v>
      </c>
      <c r="AK14" s="26"/>
      <c r="AL14" s="5">
        <v>36741454</v>
      </c>
      <c r="AM14" s="27">
        <f t="shared" si="4"/>
        <v>0</v>
      </c>
      <c r="AN14" s="27">
        <f t="shared" si="5"/>
        <v>4696276</v>
      </c>
    </row>
    <row r="15" spans="1:40" s="4" customFormat="1" ht="15" hidden="1" customHeight="1" x14ac:dyDescent="0.2">
      <c r="A15" s="18">
        <v>58</v>
      </c>
      <c r="B15" s="19" t="s">
        <v>65</v>
      </c>
      <c r="C15" s="20" t="s">
        <v>66</v>
      </c>
      <c r="D15" s="18">
        <v>1013661404</v>
      </c>
      <c r="E15" s="21">
        <v>45309</v>
      </c>
      <c r="F15" s="21">
        <v>45535</v>
      </c>
      <c r="G15" s="22">
        <v>66300368</v>
      </c>
      <c r="H15" s="22">
        <v>61604092</v>
      </c>
      <c r="I15" s="22">
        <v>8287546</v>
      </c>
      <c r="J15" s="18"/>
      <c r="K15" s="18"/>
      <c r="L15" s="18"/>
      <c r="M15" s="19">
        <v>153</v>
      </c>
      <c r="N15" s="18" t="s">
        <v>43</v>
      </c>
      <c r="O15" s="21">
        <v>45301</v>
      </c>
      <c r="P15" s="23">
        <v>596703312</v>
      </c>
      <c r="Q15" s="18">
        <v>158</v>
      </c>
      <c r="R15" s="21">
        <v>45309</v>
      </c>
      <c r="S15" s="23">
        <v>66300368</v>
      </c>
      <c r="T15" s="23"/>
      <c r="U15" s="5">
        <v>66300368</v>
      </c>
      <c r="V15" s="23">
        <v>36741454</v>
      </c>
      <c r="W15" s="23"/>
      <c r="X15" s="23">
        <v>8287546</v>
      </c>
      <c r="Y15" s="23">
        <v>8287546</v>
      </c>
      <c r="Z15" s="23">
        <v>8287546</v>
      </c>
      <c r="AA15" s="23"/>
      <c r="AB15" s="23"/>
      <c r="AC15" s="23"/>
      <c r="AD15" s="23">
        <f t="shared" si="0"/>
        <v>61604092</v>
      </c>
      <c r="AE15" s="23">
        <f t="shared" si="1"/>
        <v>0</v>
      </c>
      <c r="AF15" s="24" t="s">
        <v>37</v>
      </c>
      <c r="AG15" s="21">
        <v>45657</v>
      </c>
      <c r="AH15" s="25">
        <v>33150184</v>
      </c>
      <c r="AI15" s="2">
        <f t="shared" si="2"/>
        <v>33150184</v>
      </c>
      <c r="AJ15" s="26" t="b">
        <f t="shared" si="3"/>
        <v>1</v>
      </c>
      <c r="AK15" s="26"/>
      <c r="AL15" s="5">
        <v>36741454</v>
      </c>
      <c r="AM15" s="27">
        <f t="shared" si="4"/>
        <v>0</v>
      </c>
      <c r="AN15" s="27">
        <f t="shared" si="5"/>
        <v>4696276</v>
      </c>
    </row>
    <row r="16" spans="1:40" s="4" customFormat="1" ht="15" hidden="1" customHeight="1" x14ac:dyDescent="0.2">
      <c r="A16" s="18">
        <v>59</v>
      </c>
      <c r="B16" s="19" t="s">
        <v>67</v>
      </c>
      <c r="C16" s="20" t="s">
        <v>68</v>
      </c>
      <c r="D16" s="18">
        <v>1065658800</v>
      </c>
      <c r="E16" s="21">
        <v>45308</v>
      </c>
      <c r="F16" s="21">
        <v>45535</v>
      </c>
      <c r="G16" s="22">
        <v>66300368</v>
      </c>
      <c r="H16" s="22">
        <v>61880343</v>
      </c>
      <c r="I16" s="22">
        <v>8287546</v>
      </c>
      <c r="J16" s="18"/>
      <c r="K16" s="18"/>
      <c r="L16" s="18"/>
      <c r="M16" s="19">
        <v>153</v>
      </c>
      <c r="N16" s="18" t="s">
        <v>43</v>
      </c>
      <c r="O16" s="21">
        <v>45301</v>
      </c>
      <c r="P16" s="23">
        <v>596703312</v>
      </c>
      <c r="Q16" s="18">
        <v>153</v>
      </c>
      <c r="R16" s="21">
        <v>45308</v>
      </c>
      <c r="S16" s="23">
        <v>66300368</v>
      </c>
      <c r="T16" s="23"/>
      <c r="U16" s="5">
        <v>66300368</v>
      </c>
      <c r="V16" s="23">
        <v>37017705</v>
      </c>
      <c r="W16" s="23"/>
      <c r="X16" s="23">
        <v>8287546</v>
      </c>
      <c r="Y16" s="23">
        <v>8287546</v>
      </c>
      <c r="Z16" s="23">
        <v>8287546</v>
      </c>
      <c r="AA16" s="23"/>
      <c r="AB16" s="23"/>
      <c r="AC16" s="23"/>
      <c r="AD16" s="23">
        <f t="shared" si="0"/>
        <v>61880343</v>
      </c>
      <c r="AE16" s="23">
        <f t="shared" si="1"/>
        <v>0</v>
      </c>
      <c r="AF16" s="24" t="s">
        <v>37</v>
      </c>
      <c r="AG16" s="21">
        <v>45657</v>
      </c>
      <c r="AH16" s="25">
        <v>33150184</v>
      </c>
      <c r="AI16" s="2">
        <f t="shared" si="2"/>
        <v>33150184</v>
      </c>
      <c r="AJ16" s="26" t="b">
        <f t="shared" si="3"/>
        <v>1</v>
      </c>
      <c r="AK16" s="26"/>
      <c r="AL16" s="5">
        <v>37017705</v>
      </c>
      <c r="AM16" s="27">
        <f t="shared" si="4"/>
        <v>0</v>
      </c>
      <c r="AN16" s="27">
        <f t="shared" si="5"/>
        <v>4420025</v>
      </c>
    </row>
    <row r="17" spans="1:40" s="4" customFormat="1" ht="15" hidden="1" customHeight="1" x14ac:dyDescent="0.2">
      <c r="A17" s="18">
        <v>60</v>
      </c>
      <c r="B17" s="19" t="s">
        <v>69</v>
      </c>
      <c r="C17" s="20" t="s">
        <v>70</v>
      </c>
      <c r="D17" s="18">
        <v>1098744411</v>
      </c>
      <c r="E17" s="21">
        <v>45308</v>
      </c>
      <c r="F17" s="21">
        <v>45535</v>
      </c>
      <c r="G17" s="22">
        <v>66300368</v>
      </c>
      <c r="H17" s="22">
        <v>61880343</v>
      </c>
      <c r="I17" s="22">
        <v>8287546</v>
      </c>
      <c r="J17" s="18"/>
      <c r="K17" s="18"/>
      <c r="L17" s="18"/>
      <c r="M17" s="19">
        <v>153</v>
      </c>
      <c r="N17" s="18" t="s">
        <v>43</v>
      </c>
      <c r="O17" s="21">
        <v>45301</v>
      </c>
      <c r="P17" s="23">
        <v>596703312</v>
      </c>
      <c r="Q17" s="18">
        <v>151</v>
      </c>
      <c r="R17" s="21">
        <v>45308</v>
      </c>
      <c r="S17" s="23">
        <v>66300368</v>
      </c>
      <c r="T17" s="23"/>
      <c r="U17" s="5">
        <v>66300368</v>
      </c>
      <c r="V17" s="23">
        <v>37017705</v>
      </c>
      <c r="W17" s="23"/>
      <c r="X17" s="23">
        <v>8287546</v>
      </c>
      <c r="Y17" s="23">
        <v>8287546</v>
      </c>
      <c r="Z17" s="23">
        <v>8287546</v>
      </c>
      <c r="AA17" s="23"/>
      <c r="AB17" s="23"/>
      <c r="AC17" s="23"/>
      <c r="AD17" s="23">
        <f t="shared" si="0"/>
        <v>61880343</v>
      </c>
      <c r="AE17" s="23">
        <f t="shared" si="1"/>
        <v>0</v>
      </c>
      <c r="AF17" s="24" t="s">
        <v>37</v>
      </c>
      <c r="AG17" s="21">
        <v>45657</v>
      </c>
      <c r="AH17" s="25">
        <v>33150184</v>
      </c>
      <c r="AI17" s="2">
        <f t="shared" si="2"/>
        <v>33150184</v>
      </c>
      <c r="AJ17" s="26" t="b">
        <f t="shared" si="3"/>
        <v>1</v>
      </c>
      <c r="AK17" s="26"/>
      <c r="AL17" s="5">
        <v>37017705</v>
      </c>
      <c r="AM17" s="27">
        <f t="shared" si="4"/>
        <v>0</v>
      </c>
      <c r="AN17" s="27">
        <f t="shared" si="5"/>
        <v>4420025</v>
      </c>
    </row>
    <row r="18" spans="1:40" s="4" customFormat="1" ht="15" hidden="1" customHeight="1" x14ac:dyDescent="0.2">
      <c r="A18" s="18">
        <v>61</v>
      </c>
      <c r="B18" s="19" t="s">
        <v>71</v>
      </c>
      <c r="C18" s="20" t="s">
        <v>72</v>
      </c>
      <c r="D18" s="18">
        <v>1091673800</v>
      </c>
      <c r="E18" s="21">
        <v>45308</v>
      </c>
      <c r="F18" s="21">
        <v>45535</v>
      </c>
      <c r="G18" s="22">
        <v>66300368</v>
      </c>
      <c r="H18" s="22">
        <v>61880343</v>
      </c>
      <c r="I18" s="22">
        <v>8287546</v>
      </c>
      <c r="J18" s="18"/>
      <c r="K18" s="18"/>
      <c r="L18" s="18"/>
      <c r="M18" s="19">
        <v>153</v>
      </c>
      <c r="N18" s="18" t="s">
        <v>43</v>
      </c>
      <c r="O18" s="21">
        <v>45301</v>
      </c>
      <c r="P18" s="23">
        <v>596703312</v>
      </c>
      <c r="Q18" s="18">
        <v>152</v>
      </c>
      <c r="R18" s="21">
        <v>45308</v>
      </c>
      <c r="S18" s="23">
        <v>66300368</v>
      </c>
      <c r="T18" s="23"/>
      <c r="U18" s="5">
        <v>66300368</v>
      </c>
      <c r="V18" s="23">
        <v>37017705</v>
      </c>
      <c r="W18" s="23"/>
      <c r="X18" s="23">
        <v>8287546</v>
      </c>
      <c r="Y18" s="23">
        <v>8287546</v>
      </c>
      <c r="Z18" s="23">
        <v>8287546</v>
      </c>
      <c r="AA18" s="23"/>
      <c r="AB18" s="23"/>
      <c r="AC18" s="23"/>
      <c r="AD18" s="23">
        <f t="shared" si="0"/>
        <v>61880343</v>
      </c>
      <c r="AE18" s="23">
        <f t="shared" si="1"/>
        <v>0</v>
      </c>
      <c r="AF18" s="24" t="s">
        <v>37</v>
      </c>
      <c r="AG18" s="21">
        <v>45657</v>
      </c>
      <c r="AH18" s="25">
        <v>33150184</v>
      </c>
      <c r="AI18" s="2">
        <f t="shared" si="2"/>
        <v>33150184</v>
      </c>
      <c r="AJ18" s="26" t="b">
        <f t="shared" si="3"/>
        <v>1</v>
      </c>
      <c r="AK18" s="26"/>
      <c r="AL18" s="5">
        <v>37017705</v>
      </c>
      <c r="AM18" s="27">
        <f t="shared" si="4"/>
        <v>0</v>
      </c>
      <c r="AN18" s="27">
        <f t="shared" si="5"/>
        <v>4420025</v>
      </c>
    </row>
    <row r="19" spans="1:40" s="4" customFormat="1" ht="15" hidden="1" customHeight="1" x14ac:dyDescent="0.2">
      <c r="A19" s="18">
        <v>62</v>
      </c>
      <c r="B19" s="19" t="s">
        <v>73</v>
      </c>
      <c r="C19" s="20" t="s">
        <v>74</v>
      </c>
      <c r="D19" s="18">
        <v>1085321912</v>
      </c>
      <c r="E19" s="21">
        <v>45309</v>
      </c>
      <c r="F19" s="21">
        <v>45535</v>
      </c>
      <c r="G19" s="22">
        <v>66300368</v>
      </c>
      <c r="H19" s="22">
        <v>61604092</v>
      </c>
      <c r="I19" s="22">
        <v>8287546</v>
      </c>
      <c r="J19" s="18"/>
      <c r="K19" s="18"/>
      <c r="L19" s="18"/>
      <c r="M19" s="19">
        <v>153</v>
      </c>
      <c r="N19" s="18" t="s">
        <v>43</v>
      </c>
      <c r="O19" s="21">
        <v>45301</v>
      </c>
      <c r="P19" s="23">
        <v>596703312</v>
      </c>
      <c r="Q19" s="18">
        <v>154</v>
      </c>
      <c r="R19" s="21">
        <v>45308</v>
      </c>
      <c r="S19" s="23">
        <v>66300368</v>
      </c>
      <c r="T19" s="23"/>
      <c r="U19" s="5">
        <v>66300368</v>
      </c>
      <c r="V19" s="23">
        <v>36741454</v>
      </c>
      <c r="W19" s="23"/>
      <c r="X19" s="23">
        <v>8287546</v>
      </c>
      <c r="Y19" s="23">
        <v>8287546</v>
      </c>
      <c r="Z19" s="23">
        <v>8287546</v>
      </c>
      <c r="AA19" s="23"/>
      <c r="AB19" s="23"/>
      <c r="AC19" s="23"/>
      <c r="AD19" s="23">
        <f t="shared" si="0"/>
        <v>61604092</v>
      </c>
      <c r="AE19" s="23">
        <f t="shared" si="1"/>
        <v>0</v>
      </c>
      <c r="AF19" s="24" t="s">
        <v>37</v>
      </c>
      <c r="AG19" s="21">
        <v>45657</v>
      </c>
      <c r="AH19" s="25">
        <v>33150184</v>
      </c>
      <c r="AI19" s="2">
        <f t="shared" si="2"/>
        <v>33150184</v>
      </c>
      <c r="AJ19" s="26" t="b">
        <f t="shared" si="3"/>
        <v>1</v>
      </c>
      <c r="AK19" s="26"/>
      <c r="AL19" s="5">
        <v>36741454</v>
      </c>
      <c r="AM19" s="27">
        <f t="shared" si="4"/>
        <v>0</v>
      </c>
      <c r="AN19" s="27">
        <f t="shared" si="5"/>
        <v>4696276</v>
      </c>
    </row>
    <row r="20" spans="1:40" s="4" customFormat="1" ht="15" hidden="1" customHeight="1" x14ac:dyDescent="0.2">
      <c r="A20" s="18">
        <v>83</v>
      </c>
      <c r="B20" s="19" t="s">
        <v>75</v>
      </c>
      <c r="C20" s="20" t="s">
        <v>76</v>
      </c>
      <c r="D20" s="18">
        <v>40612922</v>
      </c>
      <c r="E20" s="21">
        <v>45310</v>
      </c>
      <c r="F20" s="21">
        <v>45535</v>
      </c>
      <c r="G20" s="22">
        <v>66300368</v>
      </c>
      <c r="H20" s="22">
        <v>61327840</v>
      </c>
      <c r="I20" s="22">
        <v>8287546</v>
      </c>
      <c r="J20" s="18"/>
      <c r="K20" s="18"/>
      <c r="L20" s="18"/>
      <c r="M20" s="19">
        <v>145</v>
      </c>
      <c r="N20" s="18" t="s">
        <v>43</v>
      </c>
      <c r="O20" s="21">
        <v>45301</v>
      </c>
      <c r="P20" s="23">
        <v>861904784</v>
      </c>
      <c r="Q20" s="18">
        <v>163</v>
      </c>
      <c r="R20" s="21">
        <v>45309</v>
      </c>
      <c r="S20" s="23">
        <v>66300368</v>
      </c>
      <c r="T20" s="23"/>
      <c r="U20" s="5">
        <v>66300368</v>
      </c>
      <c r="V20" s="23">
        <v>36465202</v>
      </c>
      <c r="W20" s="23"/>
      <c r="X20" s="23">
        <v>8287546</v>
      </c>
      <c r="Y20" s="23">
        <v>8287546</v>
      </c>
      <c r="Z20" s="23">
        <v>8287546</v>
      </c>
      <c r="AA20" s="23">
        <v>0</v>
      </c>
      <c r="AB20" s="23">
        <v>0</v>
      </c>
      <c r="AC20" s="23">
        <v>0</v>
      </c>
      <c r="AD20" s="23">
        <f t="shared" si="0"/>
        <v>61327840</v>
      </c>
      <c r="AE20" s="23">
        <f t="shared" si="1"/>
        <v>0</v>
      </c>
      <c r="AF20" s="24" t="s">
        <v>37</v>
      </c>
      <c r="AG20" s="21">
        <v>45657</v>
      </c>
      <c r="AH20" s="25">
        <v>33150184</v>
      </c>
      <c r="AI20" s="2">
        <f t="shared" si="2"/>
        <v>33150184</v>
      </c>
      <c r="AJ20" s="26" t="b">
        <f t="shared" si="3"/>
        <v>1</v>
      </c>
      <c r="AK20" s="26"/>
      <c r="AL20" s="5">
        <v>36465202</v>
      </c>
      <c r="AM20" s="27">
        <f t="shared" si="4"/>
        <v>0</v>
      </c>
      <c r="AN20" s="27">
        <f t="shared" si="5"/>
        <v>4972528</v>
      </c>
    </row>
    <row r="21" spans="1:40" s="4" customFormat="1" ht="15" hidden="1" customHeight="1" x14ac:dyDescent="0.2">
      <c r="A21" s="18">
        <v>84</v>
      </c>
      <c r="B21" s="19" t="s">
        <v>77</v>
      </c>
      <c r="C21" s="20" t="s">
        <v>78</v>
      </c>
      <c r="D21" s="18">
        <v>1010183681</v>
      </c>
      <c r="E21" s="21">
        <v>45310</v>
      </c>
      <c r="F21" s="21">
        <v>45535</v>
      </c>
      <c r="G21" s="22">
        <v>66300368</v>
      </c>
      <c r="H21" s="22">
        <v>61327840</v>
      </c>
      <c r="I21" s="22">
        <v>8287546</v>
      </c>
      <c r="J21" s="18"/>
      <c r="K21" s="18"/>
      <c r="L21" s="18"/>
      <c r="M21" s="19">
        <v>145</v>
      </c>
      <c r="N21" s="18" t="s">
        <v>43</v>
      </c>
      <c r="O21" s="21">
        <v>45301</v>
      </c>
      <c r="P21" s="23">
        <v>861904784</v>
      </c>
      <c r="Q21" s="18">
        <v>164</v>
      </c>
      <c r="R21" s="21">
        <v>45309</v>
      </c>
      <c r="S21" s="23">
        <v>66300368</v>
      </c>
      <c r="T21" s="23"/>
      <c r="U21" s="5">
        <v>66300368</v>
      </c>
      <c r="V21" s="23">
        <v>36465202</v>
      </c>
      <c r="W21" s="23"/>
      <c r="X21" s="23">
        <v>8287546</v>
      </c>
      <c r="Y21" s="23">
        <v>8287546</v>
      </c>
      <c r="Z21" s="23">
        <v>8287546</v>
      </c>
      <c r="AA21" s="23"/>
      <c r="AB21" s="23"/>
      <c r="AC21" s="23"/>
      <c r="AD21" s="23">
        <f t="shared" si="0"/>
        <v>61327840</v>
      </c>
      <c r="AE21" s="23">
        <f t="shared" si="1"/>
        <v>0</v>
      </c>
      <c r="AF21" s="24" t="s">
        <v>37</v>
      </c>
      <c r="AG21" s="21">
        <v>45657</v>
      </c>
      <c r="AH21" s="25">
        <v>33150184</v>
      </c>
      <c r="AI21" s="2">
        <f t="shared" si="2"/>
        <v>33150184</v>
      </c>
      <c r="AJ21" s="26" t="b">
        <f t="shared" si="3"/>
        <v>1</v>
      </c>
      <c r="AK21" s="26"/>
      <c r="AL21" s="5">
        <v>36465202</v>
      </c>
      <c r="AM21" s="27">
        <f t="shared" si="4"/>
        <v>0</v>
      </c>
      <c r="AN21" s="27">
        <f t="shared" si="5"/>
        <v>4972528</v>
      </c>
    </row>
    <row r="22" spans="1:40" s="4" customFormat="1" ht="15" hidden="1" customHeight="1" x14ac:dyDescent="0.2">
      <c r="A22" s="18">
        <v>85</v>
      </c>
      <c r="B22" s="19" t="s">
        <v>79</v>
      </c>
      <c r="C22" s="20" t="s">
        <v>80</v>
      </c>
      <c r="D22" s="18">
        <v>1024561189</v>
      </c>
      <c r="E22" s="21">
        <v>45310</v>
      </c>
      <c r="F22" s="21">
        <v>45535</v>
      </c>
      <c r="G22" s="22">
        <v>66300368</v>
      </c>
      <c r="H22" s="22">
        <v>61327840</v>
      </c>
      <c r="I22" s="22">
        <v>8287546</v>
      </c>
      <c r="J22" s="18"/>
      <c r="K22" s="18"/>
      <c r="L22" s="18"/>
      <c r="M22" s="19">
        <v>145</v>
      </c>
      <c r="N22" s="18" t="s">
        <v>43</v>
      </c>
      <c r="O22" s="21">
        <v>45301</v>
      </c>
      <c r="P22" s="23">
        <v>861904784</v>
      </c>
      <c r="Q22" s="18">
        <v>169</v>
      </c>
      <c r="R22" s="21">
        <v>45309</v>
      </c>
      <c r="S22" s="23">
        <v>66300368</v>
      </c>
      <c r="T22" s="23"/>
      <c r="U22" s="5">
        <v>66300368</v>
      </c>
      <c r="V22" s="23">
        <v>36465202</v>
      </c>
      <c r="W22" s="23"/>
      <c r="X22" s="23">
        <v>8287546</v>
      </c>
      <c r="Y22" s="23">
        <v>8287546</v>
      </c>
      <c r="Z22" s="23">
        <v>8287546</v>
      </c>
      <c r="AA22" s="23"/>
      <c r="AB22" s="23"/>
      <c r="AC22" s="23"/>
      <c r="AD22" s="23">
        <f t="shared" si="0"/>
        <v>61327840</v>
      </c>
      <c r="AE22" s="23">
        <f t="shared" si="1"/>
        <v>0</v>
      </c>
      <c r="AF22" s="24" t="s">
        <v>37</v>
      </c>
      <c r="AG22" s="21">
        <v>45657</v>
      </c>
      <c r="AH22" s="25">
        <v>33150184</v>
      </c>
      <c r="AI22" s="2">
        <f t="shared" si="2"/>
        <v>33150184</v>
      </c>
      <c r="AJ22" s="26" t="b">
        <f t="shared" si="3"/>
        <v>1</v>
      </c>
      <c r="AK22" s="26"/>
      <c r="AL22" s="5">
        <v>36465202</v>
      </c>
      <c r="AM22" s="27">
        <f t="shared" si="4"/>
        <v>0</v>
      </c>
      <c r="AN22" s="27">
        <f t="shared" si="5"/>
        <v>4972528</v>
      </c>
    </row>
    <row r="23" spans="1:40" s="4" customFormat="1" ht="15" hidden="1" customHeight="1" x14ac:dyDescent="0.2">
      <c r="A23" s="18">
        <v>86</v>
      </c>
      <c r="B23" s="19" t="s">
        <v>81</v>
      </c>
      <c r="C23" s="20" t="s">
        <v>82</v>
      </c>
      <c r="D23" s="18">
        <v>38071049</v>
      </c>
      <c r="E23" s="21">
        <v>45310</v>
      </c>
      <c r="F23" s="21">
        <v>45535</v>
      </c>
      <c r="G23" s="22">
        <v>66300368</v>
      </c>
      <c r="H23" s="22">
        <v>61327840</v>
      </c>
      <c r="I23" s="22">
        <v>8287546</v>
      </c>
      <c r="J23" s="18"/>
      <c r="K23" s="18"/>
      <c r="L23" s="18"/>
      <c r="M23" s="19">
        <v>145</v>
      </c>
      <c r="N23" s="18" t="s">
        <v>43</v>
      </c>
      <c r="O23" s="21">
        <v>45301</v>
      </c>
      <c r="P23" s="23">
        <v>861904784</v>
      </c>
      <c r="Q23" s="18">
        <v>165</v>
      </c>
      <c r="R23" s="21">
        <v>45309</v>
      </c>
      <c r="S23" s="23">
        <v>66300368</v>
      </c>
      <c r="T23" s="23"/>
      <c r="U23" s="5">
        <v>66300368</v>
      </c>
      <c r="V23" s="23">
        <v>36465202</v>
      </c>
      <c r="W23" s="23"/>
      <c r="X23" s="23">
        <v>8287546</v>
      </c>
      <c r="Y23" s="23">
        <v>8287546</v>
      </c>
      <c r="Z23" s="23">
        <v>8287546</v>
      </c>
      <c r="AA23" s="23"/>
      <c r="AB23" s="23"/>
      <c r="AC23" s="23"/>
      <c r="AD23" s="23">
        <f t="shared" si="0"/>
        <v>61327840</v>
      </c>
      <c r="AE23" s="23">
        <f t="shared" si="1"/>
        <v>0</v>
      </c>
      <c r="AF23" s="24" t="s">
        <v>37</v>
      </c>
      <c r="AG23" s="21">
        <v>45657</v>
      </c>
      <c r="AH23" s="25">
        <v>33150184</v>
      </c>
      <c r="AI23" s="2">
        <f t="shared" si="2"/>
        <v>33150184</v>
      </c>
      <c r="AJ23" s="26" t="b">
        <f t="shared" si="3"/>
        <v>1</v>
      </c>
      <c r="AK23" s="26"/>
      <c r="AL23" s="5">
        <v>36465202</v>
      </c>
      <c r="AM23" s="27">
        <f t="shared" si="4"/>
        <v>0</v>
      </c>
      <c r="AN23" s="27">
        <f t="shared" si="5"/>
        <v>4972528</v>
      </c>
    </row>
    <row r="24" spans="1:40" s="4" customFormat="1" ht="15" hidden="1" customHeight="1" x14ac:dyDescent="0.2">
      <c r="A24" s="18">
        <v>87</v>
      </c>
      <c r="B24" s="19" t="s">
        <v>83</v>
      </c>
      <c r="C24" s="20" t="s">
        <v>84</v>
      </c>
      <c r="D24" s="18">
        <v>52964033</v>
      </c>
      <c r="E24" s="21">
        <v>45310</v>
      </c>
      <c r="F24" s="21">
        <v>45535</v>
      </c>
      <c r="G24" s="22">
        <v>66300368</v>
      </c>
      <c r="H24" s="22">
        <v>61327840</v>
      </c>
      <c r="I24" s="22">
        <v>8287546</v>
      </c>
      <c r="J24" s="18"/>
      <c r="K24" s="18"/>
      <c r="L24" s="18"/>
      <c r="M24" s="19">
        <v>145</v>
      </c>
      <c r="N24" s="18" t="s">
        <v>43</v>
      </c>
      <c r="O24" s="21">
        <v>45301</v>
      </c>
      <c r="P24" s="23">
        <v>861904784</v>
      </c>
      <c r="Q24" s="18">
        <v>166</v>
      </c>
      <c r="R24" s="21">
        <v>45309</v>
      </c>
      <c r="S24" s="23">
        <v>66300368</v>
      </c>
      <c r="T24" s="23"/>
      <c r="U24" s="5">
        <v>66300368</v>
      </c>
      <c r="V24" s="23">
        <v>36465202</v>
      </c>
      <c r="W24" s="23"/>
      <c r="X24" s="23">
        <v>8287546</v>
      </c>
      <c r="Y24" s="23">
        <v>8287546</v>
      </c>
      <c r="Z24" s="23">
        <v>8287546</v>
      </c>
      <c r="AA24" s="23"/>
      <c r="AB24" s="23"/>
      <c r="AC24" s="23"/>
      <c r="AD24" s="23">
        <f t="shared" si="0"/>
        <v>61327840</v>
      </c>
      <c r="AE24" s="23">
        <f t="shared" si="1"/>
        <v>0</v>
      </c>
      <c r="AF24" s="24" t="s">
        <v>37</v>
      </c>
      <c r="AG24" s="21">
        <v>45657</v>
      </c>
      <c r="AH24" s="25">
        <v>33150184</v>
      </c>
      <c r="AI24" s="2">
        <f t="shared" si="2"/>
        <v>33150184</v>
      </c>
      <c r="AJ24" s="26" t="b">
        <f t="shared" si="3"/>
        <v>1</v>
      </c>
      <c r="AK24" s="26"/>
      <c r="AL24" s="5">
        <v>36465202</v>
      </c>
      <c r="AM24" s="27">
        <f t="shared" si="4"/>
        <v>0</v>
      </c>
      <c r="AN24" s="27">
        <f t="shared" si="5"/>
        <v>4972528</v>
      </c>
    </row>
    <row r="25" spans="1:40" s="4" customFormat="1" ht="15" hidden="1" customHeight="1" x14ac:dyDescent="0.2">
      <c r="A25" s="18">
        <v>88</v>
      </c>
      <c r="B25" s="19" t="s">
        <v>85</v>
      </c>
      <c r="C25" s="20" t="s">
        <v>86</v>
      </c>
      <c r="D25" s="18">
        <v>1052400417</v>
      </c>
      <c r="E25" s="21">
        <v>45310</v>
      </c>
      <c r="F25" s="21">
        <v>45535</v>
      </c>
      <c r="G25" s="22">
        <v>66300368</v>
      </c>
      <c r="H25" s="22">
        <v>61327840</v>
      </c>
      <c r="I25" s="22">
        <v>8287546</v>
      </c>
      <c r="J25" s="18"/>
      <c r="K25" s="18"/>
      <c r="L25" s="18"/>
      <c r="M25" s="19">
        <v>145</v>
      </c>
      <c r="N25" s="18" t="s">
        <v>43</v>
      </c>
      <c r="O25" s="21">
        <v>45301</v>
      </c>
      <c r="P25" s="23">
        <v>861904784</v>
      </c>
      <c r="Q25" s="18">
        <v>167</v>
      </c>
      <c r="R25" s="21">
        <v>45309</v>
      </c>
      <c r="S25" s="23">
        <v>66300368</v>
      </c>
      <c r="T25" s="23"/>
      <c r="U25" s="5">
        <v>66300368</v>
      </c>
      <c r="V25" s="23">
        <v>36465202</v>
      </c>
      <c r="W25" s="23"/>
      <c r="X25" s="23">
        <v>8287546</v>
      </c>
      <c r="Y25" s="23">
        <v>8287546</v>
      </c>
      <c r="Z25" s="23">
        <v>8287546</v>
      </c>
      <c r="AA25" s="23"/>
      <c r="AB25" s="23"/>
      <c r="AC25" s="23"/>
      <c r="AD25" s="23">
        <f t="shared" si="0"/>
        <v>61327840</v>
      </c>
      <c r="AE25" s="23">
        <f t="shared" si="1"/>
        <v>0</v>
      </c>
      <c r="AF25" s="24" t="s">
        <v>37</v>
      </c>
      <c r="AG25" s="21">
        <v>45657</v>
      </c>
      <c r="AH25" s="25">
        <v>33150184</v>
      </c>
      <c r="AI25" s="2">
        <f t="shared" si="2"/>
        <v>33150184</v>
      </c>
      <c r="AJ25" s="26" t="b">
        <f t="shared" si="3"/>
        <v>1</v>
      </c>
      <c r="AK25" s="26"/>
      <c r="AL25" s="5">
        <v>36465202</v>
      </c>
      <c r="AM25" s="27">
        <f t="shared" si="4"/>
        <v>0</v>
      </c>
      <c r="AN25" s="27">
        <f t="shared" si="5"/>
        <v>4972528</v>
      </c>
    </row>
    <row r="26" spans="1:40" s="4" customFormat="1" ht="15" hidden="1" customHeight="1" x14ac:dyDescent="0.2">
      <c r="A26" s="18">
        <v>89</v>
      </c>
      <c r="B26" s="19" t="s">
        <v>87</v>
      </c>
      <c r="C26" s="20" t="s">
        <v>88</v>
      </c>
      <c r="D26" s="18">
        <v>1110588794</v>
      </c>
      <c r="E26" s="21">
        <v>45310</v>
      </c>
      <c r="F26" s="21">
        <v>45535</v>
      </c>
      <c r="G26" s="22">
        <v>66300368</v>
      </c>
      <c r="H26" s="22">
        <v>61327840</v>
      </c>
      <c r="I26" s="22">
        <v>8287546</v>
      </c>
      <c r="J26" s="18"/>
      <c r="K26" s="18"/>
      <c r="L26" s="18"/>
      <c r="M26" s="19">
        <v>145</v>
      </c>
      <c r="N26" s="18" t="s">
        <v>43</v>
      </c>
      <c r="O26" s="21">
        <v>45301</v>
      </c>
      <c r="P26" s="23">
        <v>861904784</v>
      </c>
      <c r="Q26" s="18">
        <v>168</v>
      </c>
      <c r="R26" s="21">
        <v>45309</v>
      </c>
      <c r="S26" s="23">
        <v>66300368</v>
      </c>
      <c r="T26" s="23"/>
      <c r="U26" s="5">
        <v>66300368</v>
      </c>
      <c r="V26" s="23">
        <v>36465202</v>
      </c>
      <c r="W26" s="23"/>
      <c r="X26" s="23">
        <v>8287546</v>
      </c>
      <c r="Y26" s="23">
        <v>8287546</v>
      </c>
      <c r="Z26" s="23">
        <v>8287546</v>
      </c>
      <c r="AA26" s="23"/>
      <c r="AB26" s="23"/>
      <c r="AC26" s="23"/>
      <c r="AD26" s="23">
        <f t="shared" si="0"/>
        <v>61327840</v>
      </c>
      <c r="AE26" s="23">
        <f t="shared" si="1"/>
        <v>0</v>
      </c>
      <c r="AF26" s="24" t="s">
        <v>37</v>
      </c>
      <c r="AG26" s="21">
        <v>45657</v>
      </c>
      <c r="AH26" s="25">
        <v>33150184</v>
      </c>
      <c r="AI26" s="2">
        <f t="shared" si="2"/>
        <v>33150184</v>
      </c>
      <c r="AJ26" s="26" t="b">
        <f t="shared" si="3"/>
        <v>1</v>
      </c>
      <c r="AK26" s="26"/>
      <c r="AL26" s="5">
        <v>36465202</v>
      </c>
      <c r="AM26" s="27">
        <f t="shared" si="4"/>
        <v>0</v>
      </c>
      <c r="AN26" s="27">
        <f t="shared" si="5"/>
        <v>4972528</v>
      </c>
    </row>
    <row r="27" spans="1:40" s="4" customFormat="1" ht="15" hidden="1" customHeight="1" x14ac:dyDescent="0.2">
      <c r="A27" s="18">
        <v>99</v>
      </c>
      <c r="B27" s="19" t="s">
        <v>89</v>
      </c>
      <c r="C27" s="20" t="s">
        <v>90</v>
      </c>
      <c r="D27" s="18">
        <v>1085327915</v>
      </c>
      <c r="E27" s="21">
        <v>45313</v>
      </c>
      <c r="F27" s="21">
        <v>45535</v>
      </c>
      <c r="G27" s="22">
        <v>43441696</v>
      </c>
      <c r="H27" s="22">
        <v>39640548</v>
      </c>
      <c r="I27" s="22">
        <v>5430212</v>
      </c>
      <c r="J27" s="18"/>
      <c r="K27" s="18"/>
      <c r="L27" s="18"/>
      <c r="M27" s="19">
        <v>154</v>
      </c>
      <c r="N27" s="18" t="s">
        <v>50</v>
      </c>
      <c r="O27" s="21">
        <v>45301</v>
      </c>
      <c r="P27" s="23">
        <v>477858656</v>
      </c>
      <c r="Q27" s="18">
        <v>191</v>
      </c>
      <c r="R27" s="21">
        <v>45310</v>
      </c>
      <c r="S27" s="23">
        <v>43441696</v>
      </c>
      <c r="T27" s="23"/>
      <c r="U27" s="5">
        <v>43441696</v>
      </c>
      <c r="V27" s="23">
        <v>23349912</v>
      </c>
      <c r="W27" s="23"/>
      <c r="X27" s="23">
        <f>+I27</f>
        <v>5430212</v>
      </c>
      <c r="Y27" s="23">
        <f t="shared" ref="Y27:Z31" si="6">+X27</f>
        <v>5430212</v>
      </c>
      <c r="Z27" s="23">
        <f t="shared" si="6"/>
        <v>5430212</v>
      </c>
      <c r="AA27" s="23"/>
      <c r="AB27" s="23"/>
      <c r="AC27" s="23"/>
      <c r="AD27" s="23">
        <f t="shared" si="0"/>
        <v>39640548</v>
      </c>
      <c r="AE27" s="23">
        <f t="shared" si="1"/>
        <v>0</v>
      </c>
      <c r="AF27" s="24" t="s">
        <v>37</v>
      </c>
      <c r="AG27" s="21">
        <v>45657</v>
      </c>
      <c r="AH27" s="25">
        <v>21720848</v>
      </c>
      <c r="AI27" s="2">
        <f t="shared" si="2"/>
        <v>21720848</v>
      </c>
      <c r="AJ27" s="26" t="b">
        <f t="shared" si="3"/>
        <v>1</v>
      </c>
      <c r="AK27" s="26"/>
      <c r="AL27" s="5">
        <v>23349912</v>
      </c>
      <c r="AM27" s="27">
        <f t="shared" si="4"/>
        <v>0</v>
      </c>
      <c r="AN27" s="27">
        <f t="shared" si="5"/>
        <v>3801148</v>
      </c>
    </row>
    <row r="28" spans="1:40" s="4" customFormat="1" ht="15" hidden="1" customHeight="1" x14ac:dyDescent="0.2">
      <c r="A28" s="18">
        <v>100</v>
      </c>
      <c r="B28" s="19" t="s">
        <v>91</v>
      </c>
      <c r="C28" s="20" t="s">
        <v>92</v>
      </c>
      <c r="D28" s="18">
        <v>1087048796</v>
      </c>
      <c r="E28" s="21">
        <v>45310</v>
      </c>
      <c r="F28" s="21">
        <v>45535</v>
      </c>
      <c r="G28" s="22">
        <v>43441696</v>
      </c>
      <c r="H28" s="22">
        <v>40183569</v>
      </c>
      <c r="I28" s="22">
        <v>5430212</v>
      </c>
      <c r="J28" s="18"/>
      <c r="K28" s="18"/>
      <c r="L28" s="18"/>
      <c r="M28" s="19">
        <v>154</v>
      </c>
      <c r="N28" s="18" t="s">
        <v>50</v>
      </c>
      <c r="O28" s="21">
        <v>45301</v>
      </c>
      <c r="P28" s="23">
        <v>477858656</v>
      </c>
      <c r="Q28" s="18">
        <v>181</v>
      </c>
      <c r="R28" s="21">
        <v>45310</v>
      </c>
      <c r="S28" s="23">
        <v>43441696</v>
      </c>
      <c r="T28" s="23"/>
      <c r="U28" s="5">
        <v>43441696</v>
      </c>
      <c r="V28" s="23">
        <v>23892933</v>
      </c>
      <c r="W28" s="23"/>
      <c r="X28" s="23">
        <f>+I28</f>
        <v>5430212</v>
      </c>
      <c r="Y28" s="23">
        <f t="shared" si="6"/>
        <v>5430212</v>
      </c>
      <c r="Z28" s="23">
        <f t="shared" si="6"/>
        <v>5430212</v>
      </c>
      <c r="AA28" s="23"/>
      <c r="AB28" s="23"/>
      <c r="AC28" s="23"/>
      <c r="AD28" s="23">
        <f t="shared" si="0"/>
        <v>40183569</v>
      </c>
      <c r="AE28" s="23">
        <f t="shared" si="1"/>
        <v>0</v>
      </c>
      <c r="AF28" s="24" t="s">
        <v>37</v>
      </c>
      <c r="AG28" s="21">
        <v>45657</v>
      </c>
      <c r="AH28" s="25">
        <v>21720848</v>
      </c>
      <c r="AI28" s="2">
        <f t="shared" si="2"/>
        <v>21720848</v>
      </c>
      <c r="AJ28" s="26" t="b">
        <f t="shared" si="3"/>
        <v>1</v>
      </c>
      <c r="AK28" s="26"/>
      <c r="AL28" s="5">
        <v>23892933</v>
      </c>
      <c r="AM28" s="27">
        <f t="shared" si="4"/>
        <v>0</v>
      </c>
      <c r="AN28" s="27">
        <f t="shared" si="5"/>
        <v>3258127</v>
      </c>
    </row>
    <row r="29" spans="1:40" s="4" customFormat="1" ht="15" hidden="1" customHeight="1" x14ac:dyDescent="0.2">
      <c r="A29" s="18">
        <v>101</v>
      </c>
      <c r="B29" s="19" t="s">
        <v>93</v>
      </c>
      <c r="C29" s="20" t="s">
        <v>94</v>
      </c>
      <c r="D29" s="18">
        <v>1098638225</v>
      </c>
      <c r="E29" s="21">
        <v>45310</v>
      </c>
      <c r="F29" s="21">
        <v>45535</v>
      </c>
      <c r="G29" s="22">
        <v>43441696</v>
      </c>
      <c r="H29" s="22">
        <v>40183569</v>
      </c>
      <c r="I29" s="22">
        <v>5430212</v>
      </c>
      <c r="J29" s="18"/>
      <c r="K29" s="18"/>
      <c r="L29" s="18"/>
      <c r="M29" s="19">
        <v>154</v>
      </c>
      <c r="N29" s="18" t="s">
        <v>50</v>
      </c>
      <c r="O29" s="21">
        <v>45301</v>
      </c>
      <c r="P29" s="23">
        <v>477858656</v>
      </c>
      <c r="Q29" s="18">
        <v>180</v>
      </c>
      <c r="R29" s="21">
        <v>45310</v>
      </c>
      <c r="S29" s="23">
        <v>43441696</v>
      </c>
      <c r="T29" s="23"/>
      <c r="U29" s="5">
        <v>43441696</v>
      </c>
      <c r="V29" s="23">
        <v>23892933</v>
      </c>
      <c r="W29" s="23"/>
      <c r="X29" s="23">
        <f>+I29</f>
        <v>5430212</v>
      </c>
      <c r="Y29" s="23">
        <f t="shared" si="6"/>
        <v>5430212</v>
      </c>
      <c r="Z29" s="23">
        <f t="shared" si="6"/>
        <v>5430212</v>
      </c>
      <c r="AA29" s="23"/>
      <c r="AB29" s="23"/>
      <c r="AC29" s="23"/>
      <c r="AD29" s="23">
        <f t="shared" si="0"/>
        <v>40183569</v>
      </c>
      <c r="AE29" s="23">
        <f t="shared" si="1"/>
        <v>0</v>
      </c>
      <c r="AF29" s="24" t="s">
        <v>37</v>
      </c>
      <c r="AG29" s="21">
        <v>45657</v>
      </c>
      <c r="AH29" s="25">
        <v>21720848</v>
      </c>
      <c r="AI29" s="2">
        <f t="shared" si="2"/>
        <v>21720848</v>
      </c>
      <c r="AJ29" s="26" t="b">
        <f t="shared" si="3"/>
        <v>1</v>
      </c>
      <c r="AK29" s="26"/>
      <c r="AL29" s="5">
        <v>23892933</v>
      </c>
      <c r="AM29" s="27">
        <f t="shared" si="4"/>
        <v>0</v>
      </c>
      <c r="AN29" s="27">
        <f t="shared" si="5"/>
        <v>3258127</v>
      </c>
    </row>
    <row r="30" spans="1:40" s="4" customFormat="1" ht="15" hidden="1" customHeight="1" x14ac:dyDescent="0.2">
      <c r="A30" s="18">
        <v>102</v>
      </c>
      <c r="B30" s="19" t="s">
        <v>95</v>
      </c>
      <c r="C30" s="20" t="s">
        <v>96</v>
      </c>
      <c r="D30" s="18">
        <v>1018408338</v>
      </c>
      <c r="E30" s="21">
        <v>45313</v>
      </c>
      <c r="F30" s="21">
        <v>45535</v>
      </c>
      <c r="G30" s="22">
        <v>43441696</v>
      </c>
      <c r="H30" s="22">
        <v>39640548</v>
      </c>
      <c r="I30" s="22">
        <v>5430212</v>
      </c>
      <c r="J30" s="18"/>
      <c r="K30" s="18"/>
      <c r="L30" s="18"/>
      <c r="M30" s="19">
        <v>154</v>
      </c>
      <c r="N30" s="18" t="s">
        <v>50</v>
      </c>
      <c r="O30" s="21">
        <v>45301</v>
      </c>
      <c r="P30" s="23">
        <v>477858656</v>
      </c>
      <c r="Q30" s="18">
        <v>179</v>
      </c>
      <c r="R30" s="21">
        <v>45310</v>
      </c>
      <c r="S30" s="23">
        <v>43441696</v>
      </c>
      <c r="T30" s="23"/>
      <c r="U30" s="5">
        <v>43441696</v>
      </c>
      <c r="V30" s="23">
        <v>23349912</v>
      </c>
      <c r="W30" s="23"/>
      <c r="X30" s="23">
        <f>+I30</f>
        <v>5430212</v>
      </c>
      <c r="Y30" s="23">
        <f t="shared" si="6"/>
        <v>5430212</v>
      </c>
      <c r="Z30" s="23">
        <f t="shared" si="6"/>
        <v>5430212</v>
      </c>
      <c r="AA30" s="23"/>
      <c r="AB30" s="23"/>
      <c r="AC30" s="23"/>
      <c r="AD30" s="23">
        <f t="shared" si="0"/>
        <v>39640548</v>
      </c>
      <c r="AE30" s="23">
        <f t="shared" si="1"/>
        <v>0</v>
      </c>
      <c r="AF30" s="24" t="s">
        <v>37</v>
      </c>
      <c r="AG30" s="21">
        <v>45657</v>
      </c>
      <c r="AH30" s="25">
        <v>21720848</v>
      </c>
      <c r="AI30" s="2">
        <f t="shared" si="2"/>
        <v>21720848</v>
      </c>
      <c r="AJ30" s="26" t="b">
        <f t="shared" si="3"/>
        <v>1</v>
      </c>
      <c r="AK30" s="26"/>
      <c r="AL30" s="5">
        <v>23349912</v>
      </c>
      <c r="AM30" s="27">
        <f t="shared" si="4"/>
        <v>0</v>
      </c>
      <c r="AN30" s="27">
        <f t="shared" si="5"/>
        <v>3801148</v>
      </c>
    </row>
    <row r="31" spans="1:40" s="4" customFormat="1" ht="15" hidden="1" customHeight="1" x14ac:dyDescent="0.2">
      <c r="A31" s="18">
        <v>103</v>
      </c>
      <c r="B31" s="19" t="s">
        <v>97</v>
      </c>
      <c r="C31" s="20" t="s">
        <v>98</v>
      </c>
      <c r="D31" s="18">
        <v>79893564</v>
      </c>
      <c r="E31" s="21">
        <v>45313</v>
      </c>
      <c r="F31" s="21">
        <v>45535</v>
      </c>
      <c r="G31" s="22">
        <v>43441696</v>
      </c>
      <c r="H31" s="22">
        <v>39640548</v>
      </c>
      <c r="I31" s="22">
        <v>5430212</v>
      </c>
      <c r="J31" s="18"/>
      <c r="K31" s="18"/>
      <c r="L31" s="18"/>
      <c r="M31" s="19">
        <v>154</v>
      </c>
      <c r="N31" s="18" t="s">
        <v>50</v>
      </c>
      <c r="O31" s="21">
        <v>45301</v>
      </c>
      <c r="P31" s="23">
        <v>477858656</v>
      </c>
      <c r="Q31" s="18">
        <v>193</v>
      </c>
      <c r="R31" s="21">
        <v>45310</v>
      </c>
      <c r="S31" s="23">
        <v>43441696</v>
      </c>
      <c r="T31" s="23"/>
      <c r="U31" s="5">
        <v>43441696</v>
      </c>
      <c r="V31" s="23">
        <v>23349912</v>
      </c>
      <c r="W31" s="23"/>
      <c r="X31" s="23">
        <f>+I31</f>
        <v>5430212</v>
      </c>
      <c r="Y31" s="23">
        <f t="shared" si="6"/>
        <v>5430212</v>
      </c>
      <c r="Z31" s="23">
        <f t="shared" si="6"/>
        <v>5430212</v>
      </c>
      <c r="AA31" s="23"/>
      <c r="AB31" s="23"/>
      <c r="AC31" s="23"/>
      <c r="AD31" s="23">
        <f t="shared" si="0"/>
        <v>39640548</v>
      </c>
      <c r="AE31" s="23">
        <f t="shared" si="1"/>
        <v>0</v>
      </c>
      <c r="AF31" s="24" t="s">
        <v>37</v>
      </c>
      <c r="AG31" s="21">
        <v>45657</v>
      </c>
      <c r="AH31" s="25">
        <v>21720848</v>
      </c>
      <c r="AI31" s="2">
        <f t="shared" si="2"/>
        <v>21720848</v>
      </c>
      <c r="AJ31" s="26" t="b">
        <f t="shared" si="3"/>
        <v>1</v>
      </c>
      <c r="AK31" s="26"/>
      <c r="AL31" s="5">
        <v>23349912</v>
      </c>
      <c r="AM31" s="27">
        <f t="shared" si="4"/>
        <v>0</v>
      </c>
      <c r="AN31" s="27">
        <f t="shared" si="5"/>
        <v>3801148</v>
      </c>
    </row>
    <row r="32" spans="1:40" s="4" customFormat="1" ht="15" hidden="1" customHeight="1" x14ac:dyDescent="0.2">
      <c r="A32" s="18">
        <v>104</v>
      </c>
      <c r="B32" s="19" t="s">
        <v>99</v>
      </c>
      <c r="C32" s="20" t="s">
        <v>100</v>
      </c>
      <c r="D32" s="18">
        <v>1033703904</v>
      </c>
      <c r="E32" s="21">
        <v>45313</v>
      </c>
      <c r="F32" s="21">
        <v>45535</v>
      </c>
      <c r="G32" s="22">
        <v>26956648</v>
      </c>
      <c r="H32" s="22">
        <v>24597941</v>
      </c>
      <c r="I32" s="22">
        <v>3369581</v>
      </c>
      <c r="J32" s="18"/>
      <c r="K32" s="18"/>
      <c r="L32" s="18"/>
      <c r="M32" s="19">
        <v>155</v>
      </c>
      <c r="N32" s="18" t="s">
        <v>36</v>
      </c>
      <c r="O32" s="21">
        <v>45301</v>
      </c>
      <c r="P32" s="23">
        <v>53913296</v>
      </c>
      <c r="Q32" s="18">
        <v>190</v>
      </c>
      <c r="R32" s="21">
        <v>45310</v>
      </c>
      <c r="S32" s="23">
        <v>26956648</v>
      </c>
      <c r="T32" s="23"/>
      <c r="U32" s="5">
        <v>26956648</v>
      </c>
      <c r="V32" s="23">
        <v>14489198</v>
      </c>
      <c r="W32" s="23"/>
      <c r="X32" s="23">
        <v>3369581</v>
      </c>
      <c r="Y32" s="23">
        <v>3369581</v>
      </c>
      <c r="Z32" s="23">
        <v>3369581</v>
      </c>
      <c r="AA32" s="23"/>
      <c r="AB32" s="23"/>
      <c r="AC32" s="23"/>
      <c r="AD32" s="23">
        <f t="shared" si="0"/>
        <v>24597941</v>
      </c>
      <c r="AE32" s="23">
        <f t="shared" si="1"/>
        <v>0</v>
      </c>
      <c r="AF32" s="24" t="s">
        <v>37</v>
      </c>
      <c r="AG32" s="21">
        <v>45657</v>
      </c>
      <c r="AH32" s="25">
        <v>13478324</v>
      </c>
      <c r="AI32" s="2">
        <f t="shared" si="2"/>
        <v>13478324</v>
      </c>
      <c r="AJ32" s="26" t="b">
        <f t="shared" si="3"/>
        <v>1</v>
      </c>
      <c r="AK32" s="26"/>
      <c r="AL32" s="5">
        <v>14489198</v>
      </c>
      <c r="AM32" s="27">
        <f t="shared" si="4"/>
        <v>0</v>
      </c>
      <c r="AN32" s="27">
        <f t="shared" si="5"/>
        <v>2358707</v>
      </c>
    </row>
    <row r="33" spans="1:40" s="4" customFormat="1" ht="15" hidden="1" customHeight="1" x14ac:dyDescent="0.2">
      <c r="A33" s="18">
        <v>109</v>
      </c>
      <c r="B33" s="19" t="s">
        <v>101</v>
      </c>
      <c r="C33" s="20" t="s">
        <v>102</v>
      </c>
      <c r="D33" s="18">
        <v>1015417753</v>
      </c>
      <c r="E33" s="21">
        <v>45315</v>
      </c>
      <c r="F33" s="21">
        <v>45535</v>
      </c>
      <c r="G33" s="22">
        <v>66300368</v>
      </c>
      <c r="H33" s="22">
        <v>59946583</v>
      </c>
      <c r="I33" s="22">
        <v>8287546</v>
      </c>
      <c r="J33" s="18"/>
      <c r="K33" s="18"/>
      <c r="L33" s="18"/>
      <c r="M33" s="19">
        <v>218</v>
      </c>
      <c r="N33" s="18" t="s">
        <v>103</v>
      </c>
      <c r="O33" s="21">
        <v>45308</v>
      </c>
      <c r="P33" s="23">
        <v>1392307728</v>
      </c>
      <c r="Q33" s="18">
        <v>231</v>
      </c>
      <c r="R33" s="21">
        <v>45315</v>
      </c>
      <c r="S33" s="23">
        <v>66300368</v>
      </c>
      <c r="T33" s="23"/>
      <c r="U33" s="5">
        <v>66300368</v>
      </c>
      <c r="V33" s="23">
        <v>35083945</v>
      </c>
      <c r="W33" s="23">
        <v>0</v>
      </c>
      <c r="X33" s="23">
        <f t="shared" ref="X33:X45" si="7">+I33</f>
        <v>8287546</v>
      </c>
      <c r="Y33" s="23">
        <v>8287546</v>
      </c>
      <c r="Z33" s="23">
        <v>8287546</v>
      </c>
      <c r="AA33" s="23">
        <v>0</v>
      </c>
      <c r="AB33" s="23">
        <v>0</v>
      </c>
      <c r="AC33" s="23">
        <v>0</v>
      </c>
      <c r="AD33" s="23">
        <f t="shared" si="0"/>
        <v>59946583</v>
      </c>
      <c r="AE33" s="23">
        <f t="shared" si="1"/>
        <v>0</v>
      </c>
      <c r="AF33" s="24" t="s">
        <v>37</v>
      </c>
      <c r="AG33" s="21">
        <v>45657</v>
      </c>
      <c r="AH33" s="23">
        <v>33150184</v>
      </c>
      <c r="AI33" s="3">
        <f t="shared" si="2"/>
        <v>33150184</v>
      </c>
      <c r="AJ33" s="26" t="b">
        <f t="shared" si="3"/>
        <v>1</v>
      </c>
      <c r="AK33" s="26"/>
      <c r="AL33" s="5">
        <v>35083945</v>
      </c>
      <c r="AM33" s="27">
        <f t="shared" si="4"/>
        <v>0</v>
      </c>
      <c r="AN33" s="27">
        <f t="shared" si="5"/>
        <v>6353785</v>
      </c>
    </row>
    <row r="34" spans="1:40" s="4" customFormat="1" ht="15" hidden="1" customHeight="1" x14ac:dyDescent="0.2">
      <c r="A34" s="18">
        <v>110</v>
      </c>
      <c r="B34" s="19" t="s">
        <v>104</v>
      </c>
      <c r="C34" s="20" t="s">
        <v>105</v>
      </c>
      <c r="D34" s="18">
        <v>1022373346</v>
      </c>
      <c r="E34" s="21">
        <v>45315</v>
      </c>
      <c r="F34" s="21">
        <v>45535</v>
      </c>
      <c r="G34" s="22">
        <v>66300368</v>
      </c>
      <c r="H34" s="22">
        <v>59946583</v>
      </c>
      <c r="I34" s="22">
        <v>8287546</v>
      </c>
      <c r="J34" s="18"/>
      <c r="K34" s="18"/>
      <c r="L34" s="18"/>
      <c r="M34" s="19">
        <v>218</v>
      </c>
      <c r="N34" s="18" t="s">
        <v>103</v>
      </c>
      <c r="O34" s="21">
        <v>45308</v>
      </c>
      <c r="P34" s="23">
        <v>1392307728</v>
      </c>
      <c r="Q34" s="18">
        <v>217</v>
      </c>
      <c r="R34" s="21">
        <v>45314</v>
      </c>
      <c r="S34" s="23">
        <v>66300368</v>
      </c>
      <c r="T34" s="23"/>
      <c r="U34" s="5">
        <v>66300368</v>
      </c>
      <c r="V34" s="23">
        <v>35083945</v>
      </c>
      <c r="W34" s="23">
        <v>0</v>
      </c>
      <c r="X34" s="23">
        <f t="shared" si="7"/>
        <v>8287546</v>
      </c>
      <c r="Y34" s="23">
        <v>8287546</v>
      </c>
      <c r="Z34" s="23">
        <v>8287546</v>
      </c>
      <c r="AA34" s="23">
        <v>0</v>
      </c>
      <c r="AB34" s="23">
        <v>0</v>
      </c>
      <c r="AC34" s="23">
        <v>0</v>
      </c>
      <c r="AD34" s="23">
        <f t="shared" ref="AD34:AD65" si="8">+V34+W34+X34+Y34+Z34+AA34+AB34+AC34</f>
        <v>59946583</v>
      </c>
      <c r="AE34" s="23">
        <f t="shared" ref="AE34:AE65" si="9">+H34-AD34</f>
        <v>0</v>
      </c>
      <c r="AF34" s="24" t="s">
        <v>37</v>
      </c>
      <c r="AG34" s="21">
        <v>45657</v>
      </c>
      <c r="AH34" s="23">
        <v>33150184</v>
      </c>
      <c r="AI34" s="3">
        <f t="shared" ref="AI34:AI65" si="10">+G34*50%</f>
        <v>33150184</v>
      </c>
      <c r="AJ34" s="26" t="b">
        <f t="shared" ref="AJ34:AJ65" si="11">+AH34&lt;=AI34</f>
        <v>1</v>
      </c>
      <c r="AK34" s="26"/>
      <c r="AL34" s="5">
        <v>35083945</v>
      </c>
      <c r="AM34" s="27">
        <f t="shared" ref="AM34:AM65" si="12">+AL34-V34</f>
        <v>0</v>
      </c>
      <c r="AN34" s="27">
        <f t="shared" ref="AN34:AN65" si="13">S34-AD34</f>
        <v>6353785</v>
      </c>
    </row>
    <row r="35" spans="1:40" s="4" customFormat="1" ht="15" hidden="1" customHeight="1" x14ac:dyDescent="0.2">
      <c r="A35" s="18">
        <v>111</v>
      </c>
      <c r="B35" s="19" t="s">
        <v>106</v>
      </c>
      <c r="C35" s="20" t="s">
        <v>107</v>
      </c>
      <c r="D35" s="18">
        <v>1032424333</v>
      </c>
      <c r="E35" s="21">
        <v>45315</v>
      </c>
      <c r="F35" s="21">
        <v>45535</v>
      </c>
      <c r="G35" s="22">
        <v>66300368</v>
      </c>
      <c r="H35" s="22">
        <v>59946583</v>
      </c>
      <c r="I35" s="22">
        <v>8287546</v>
      </c>
      <c r="J35" s="18"/>
      <c r="K35" s="18"/>
      <c r="L35" s="18"/>
      <c r="M35" s="19">
        <v>218</v>
      </c>
      <c r="N35" s="18" t="s">
        <v>103</v>
      </c>
      <c r="O35" s="21">
        <v>45308</v>
      </c>
      <c r="P35" s="23">
        <v>1392307728</v>
      </c>
      <c r="Q35" s="18">
        <v>230</v>
      </c>
      <c r="R35" s="21">
        <v>45315</v>
      </c>
      <c r="S35" s="23">
        <v>66300368</v>
      </c>
      <c r="T35" s="23"/>
      <c r="U35" s="5">
        <v>66300368</v>
      </c>
      <c r="V35" s="23">
        <v>35083945</v>
      </c>
      <c r="W35" s="23">
        <v>0</v>
      </c>
      <c r="X35" s="23">
        <f t="shared" si="7"/>
        <v>8287546</v>
      </c>
      <c r="Y35" s="23">
        <v>8287546</v>
      </c>
      <c r="Z35" s="23">
        <v>8287546</v>
      </c>
      <c r="AA35" s="23">
        <v>0</v>
      </c>
      <c r="AB35" s="23">
        <v>0</v>
      </c>
      <c r="AC35" s="23">
        <v>0</v>
      </c>
      <c r="AD35" s="23">
        <f t="shared" si="8"/>
        <v>59946583</v>
      </c>
      <c r="AE35" s="23">
        <f t="shared" si="9"/>
        <v>0</v>
      </c>
      <c r="AF35" s="24" t="s">
        <v>37</v>
      </c>
      <c r="AG35" s="21">
        <v>45657</v>
      </c>
      <c r="AH35" s="23">
        <v>33150184</v>
      </c>
      <c r="AI35" s="3">
        <f t="shared" si="10"/>
        <v>33150184</v>
      </c>
      <c r="AJ35" s="26" t="b">
        <f t="shared" si="11"/>
        <v>1</v>
      </c>
      <c r="AK35" s="26"/>
      <c r="AL35" s="5">
        <v>35083945</v>
      </c>
      <c r="AM35" s="27">
        <f t="shared" si="12"/>
        <v>0</v>
      </c>
      <c r="AN35" s="27">
        <f t="shared" si="13"/>
        <v>6353785</v>
      </c>
    </row>
    <row r="36" spans="1:40" s="4" customFormat="1" ht="15" hidden="1" customHeight="1" x14ac:dyDescent="0.2">
      <c r="A36" s="18">
        <v>112</v>
      </c>
      <c r="B36" s="19" t="s">
        <v>108</v>
      </c>
      <c r="C36" s="20" t="s">
        <v>109</v>
      </c>
      <c r="D36" s="18">
        <v>1152688144</v>
      </c>
      <c r="E36" s="21">
        <v>45315</v>
      </c>
      <c r="F36" s="21">
        <v>45535</v>
      </c>
      <c r="G36" s="22">
        <v>66300368</v>
      </c>
      <c r="H36" s="22">
        <v>59946583</v>
      </c>
      <c r="I36" s="22">
        <v>8287546</v>
      </c>
      <c r="J36" s="18"/>
      <c r="K36" s="18"/>
      <c r="L36" s="18"/>
      <c r="M36" s="19">
        <v>218</v>
      </c>
      <c r="N36" s="18" t="s">
        <v>103</v>
      </c>
      <c r="O36" s="21">
        <v>45308</v>
      </c>
      <c r="P36" s="23">
        <v>1392307728</v>
      </c>
      <c r="Q36" s="18">
        <v>232</v>
      </c>
      <c r="R36" s="21">
        <v>45315</v>
      </c>
      <c r="S36" s="23">
        <v>66300368</v>
      </c>
      <c r="T36" s="23"/>
      <c r="U36" s="5">
        <v>66300368</v>
      </c>
      <c r="V36" s="23">
        <v>35083945</v>
      </c>
      <c r="W36" s="23">
        <v>0</v>
      </c>
      <c r="X36" s="23">
        <f t="shared" si="7"/>
        <v>8287546</v>
      </c>
      <c r="Y36" s="23">
        <f>+I36</f>
        <v>8287546</v>
      </c>
      <c r="Z36" s="23">
        <f>+I36</f>
        <v>8287546</v>
      </c>
      <c r="AA36" s="23">
        <v>0</v>
      </c>
      <c r="AB36" s="23">
        <v>0</v>
      </c>
      <c r="AC36" s="23">
        <v>0</v>
      </c>
      <c r="AD36" s="23">
        <f t="shared" si="8"/>
        <v>59946583</v>
      </c>
      <c r="AE36" s="23">
        <f t="shared" si="9"/>
        <v>0</v>
      </c>
      <c r="AF36" s="24" t="s">
        <v>37</v>
      </c>
      <c r="AG36" s="21">
        <v>45657</v>
      </c>
      <c r="AH36" s="23">
        <v>33150184</v>
      </c>
      <c r="AI36" s="3">
        <f t="shared" si="10"/>
        <v>33150184</v>
      </c>
      <c r="AJ36" s="26" t="b">
        <f t="shared" si="11"/>
        <v>1</v>
      </c>
      <c r="AK36" s="26"/>
      <c r="AL36" s="5">
        <v>35083945</v>
      </c>
      <c r="AM36" s="27">
        <f t="shared" si="12"/>
        <v>0</v>
      </c>
      <c r="AN36" s="27">
        <f t="shared" si="13"/>
        <v>6353785</v>
      </c>
    </row>
    <row r="37" spans="1:40" s="4" customFormat="1" ht="15" hidden="1" customHeight="1" x14ac:dyDescent="0.2">
      <c r="A37" s="18">
        <v>116</v>
      </c>
      <c r="B37" s="19" t="s">
        <v>110</v>
      </c>
      <c r="C37" s="20" t="s">
        <v>111</v>
      </c>
      <c r="D37" s="18">
        <v>1010229705</v>
      </c>
      <c r="E37" s="21">
        <v>45314</v>
      </c>
      <c r="F37" s="21">
        <v>45535</v>
      </c>
      <c r="G37" s="22">
        <v>66300368</v>
      </c>
      <c r="H37" s="22">
        <v>60222834</v>
      </c>
      <c r="I37" s="22">
        <v>8287546</v>
      </c>
      <c r="J37" s="18"/>
      <c r="K37" s="18"/>
      <c r="L37" s="18"/>
      <c r="M37" s="19">
        <v>216</v>
      </c>
      <c r="N37" s="18" t="s">
        <v>50</v>
      </c>
      <c r="O37" s="21">
        <v>45308</v>
      </c>
      <c r="P37" s="23">
        <v>928205152</v>
      </c>
      <c r="Q37" s="18">
        <v>223</v>
      </c>
      <c r="R37" s="21">
        <v>45314</v>
      </c>
      <c r="S37" s="23">
        <v>66300368</v>
      </c>
      <c r="T37" s="23"/>
      <c r="U37" s="5">
        <v>66300368</v>
      </c>
      <c r="V37" s="23">
        <v>35360196</v>
      </c>
      <c r="W37" s="23"/>
      <c r="X37" s="23">
        <f t="shared" si="7"/>
        <v>8287546</v>
      </c>
      <c r="Y37" s="23">
        <f t="shared" ref="Y37:Z45" si="14">+X37</f>
        <v>8287546</v>
      </c>
      <c r="Z37" s="23">
        <f t="shared" si="14"/>
        <v>8287546</v>
      </c>
      <c r="AA37" s="23"/>
      <c r="AB37" s="23"/>
      <c r="AC37" s="23"/>
      <c r="AD37" s="23">
        <f t="shared" si="8"/>
        <v>60222834</v>
      </c>
      <c r="AE37" s="23">
        <f t="shared" si="9"/>
        <v>0</v>
      </c>
      <c r="AF37" s="24" t="s">
        <v>37</v>
      </c>
      <c r="AG37" s="21">
        <v>45657</v>
      </c>
      <c r="AH37" s="25">
        <v>33150184</v>
      </c>
      <c r="AI37" s="2">
        <f t="shared" si="10"/>
        <v>33150184</v>
      </c>
      <c r="AJ37" s="26" t="b">
        <f t="shared" si="11"/>
        <v>1</v>
      </c>
      <c r="AK37" s="26"/>
      <c r="AL37" s="5">
        <v>35360196</v>
      </c>
      <c r="AM37" s="27">
        <f t="shared" si="12"/>
        <v>0</v>
      </c>
      <c r="AN37" s="27">
        <f t="shared" si="13"/>
        <v>6077534</v>
      </c>
    </row>
    <row r="38" spans="1:40" s="4" customFormat="1" ht="15" hidden="1" customHeight="1" x14ac:dyDescent="0.2">
      <c r="A38" s="18">
        <v>117</v>
      </c>
      <c r="B38" s="19" t="s">
        <v>112</v>
      </c>
      <c r="C38" s="20" t="s">
        <v>113</v>
      </c>
      <c r="D38" s="18">
        <v>1018468497</v>
      </c>
      <c r="E38" s="21">
        <v>45314</v>
      </c>
      <c r="F38" s="21">
        <v>45535</v>
      </c>
      <c r="G38" s="22">
        <v>66300368</v>
      </c>
      <c r="H38" s="22">
        <v>60222834</v>
      </c>
      <c r="I38" s="22">
        <v>8287546</v>
      </c>
      <c r="J38" s="18"/>
      <c r="K38" s="18"/>
      <c r="L38" s="18"/>
      <c r="M38" s="19">
        <v>216</v>
      </c>
      <c r="N38" s="18" t="s">
        <v>50</v>
      </c>
      <c r="O38" s="21">
        <v>45308</v>
      </c>
      <c r="P38" s="23">
        <v>928205152</v>
      </c>
      <c r="Q38" s="18">
        <v>211</v>
      </c>
      <c r="R38" s="21">
        <v>45314</v>
      </c>
      <c r="S38" s="23">
        <v>66300368</v>
      </c>
      <c r="T38" s="23"/>
      <c r="U38" s="5">
        <v>66300368</v>
      </c>
      <c r="V38" s="23">
        <v>35360196</v>
      </c>
      <c r="W38" s="23"/>
      <c r="X38" s="23">
        <f t="shared" si="7"/>
        <v>8287546</v>
      </c>
      <c r="Y38" s="23">
        <f t="shared" si="14"/>
        <v>8287546</v>
      </c>
      <c r="Z38" s="23">
        <f t="shared" si="14"/>
        <v>8287546</v>
      </c>
      <c r="AA38" s="23"/>
      <c r="AB38" s="23"/>
      <c r="AC38" s="23"/>
      <c r="AD38" s="23">
        <f t="shared" si="8"/>
        <v>60222834</v>
      </c>
      <c r="AE38" s="23">
        <f t="shared" si="9"/>
        <v>0</v>
      </c>
      <c r="AF38" s="24" t="s">
        <v>37</v>
      </c>
      <c r="AG38" s="21">
        <v>45657</v>
      </c>
      <c r="AH38" s="25">
        <v>33150184</v>
      </c>
      <c r="AI38" s="2">
        <f t="shared" si="10"/>
        <v>33150184</v>
      </c>
      <c r="AJ38" s="26" t="b">
        <f t="shared" si="11"/>
        <v>1</v>
      </c>
      <c r="AK38" s="26"/>
      <c r="AL38" s="5">
        <v>35360196</v>
      </c>
      <c r="AM38" s="27">
        <f t="shared" si="12"/>
        <v>0</v>
      </c>
      <c r="AN38" s="27">
        <f t="shared" si="13"/>
        <v>6077534</v>
      </c>
    </row>
    <row r="39" spans="1:40" s="4" customFormat="1" ht="15" hidden="1" customHeight="1" x14ac:dyDescent="0.2">
      <c r="A39" s="18">
        <v>118</v>
      </c>
      <c r="B39" s="19" t="s">
        <v>114</v>
      </c>
      <c r="C39" s="20" t="s">
        <v>115</v>
      </c>
      <c r="D39" s="18">
        <v>1102232459</v>
      </c>
      <c r="E39" s="21">
        <v>45314</v>
      </c>
      <c r="F39" s="21">
        <v>45535</v>
      </c>
      <c r="G39" s="22">
        <v>66300368</v>
      </c>
      <c r="H39" s="22">
        <v>60222834</v>
      </c>
      <c r="I39" s="22">
        <v>8287546</v>
      </c>
      <c r="J39" s="18"/>
      <c r="K39" s="18"/>
      <c r="L39" s="18"/>
      <c r="M39" s="19">
        <v>216</v>
      </c>
      <c r="N39" s="18" t="s">
        <v>50</v>
      </c>
      <c r="O39" s="21">
        <v>45308</v>
      </c>
      <c r="P39" s="23">
        <v>928205152</v>
      </c>
      <c r="Q39" s="18">
        <v>216</v>
      </c>
      <c r="R39" s="21">
        <v>45314</v>
      </c>
      <c r="S39" s="23">
        <v>66300368</v>
      </c>
      <c r="T39" s="23"/>
      <c r="U39" s="5">
        <v>66300368</v>
      </c>
      <c r="V39" s="23">
        <v>35360196</v>
      </c>
      <c r="W39" s="23"/>
      <c r="X39" s="23">
        <f t="shared" si="7"/>
        <v>8287546</v>
      </c>
      <c r="Y39" s="23">
        <f t="shared" si="14"/>
        <v>8287546</v>
      </c>
      <c r="Z39" s="23">
        <f t="shared" si="14"/>
        <v>8287546</v>
      </c>
      <c r="AA39" s="23"/>
      <c r="AB39" s="23"/>
      <c r="AC39" s="23"/>
      <c r="AD39" s="23">
        <f t="shared" si="8"/>
        <v>60222834</v>
      </c>
      <c r="AE39" s="23">
        <f t="shared" si="9"/>
        <v>0</v>
      </c>
      <c r="AF39" s="24" t="s">
        <v>37</v>
      </c>
      <c r="AG39" s="21">
        <v>45657</v>
      </c>
      <c r="AH39" s="25">
        <v>33150184</v>
      </c>
      <c r="AI39" s="2">
        <f t="shared" si="10"/>
        <v>33150184</v>
      </c>
      <c r="AJ39" s="26" t="b">
        <f t="shared" si="11"/>
        <v>1</v>
      </c>
      <c r="AK39" s="26"/>
      <c r="AL39" s="5">
        <v>35360196</v>
      </c>
      <c r="AM39" s="27">
        <f t="shared" si="12"/>
        <v>0</v>
      </c>
      <c r="AN39" s="27">
        <f t="shared" si="13"/>
        <v>6077534</v>
      </c>
    </row>
    <row r="40" spans="1:40" s="4" customFormat="1" ht="15" hidden="1" customHeight="1" x14ac:dyDescent="0.2">
      <c r="A40" s="18">
        <v>119</v>
      </c>
      <c r="B40" s="19" t="s">
        <v>116</v>
      </c>
      <c r="C40" s="20" t="s">
        <v>117</v>
      </c>
      <c r="D40" s="18">
        <v>1102857798</v>
      </c>
      <c r="E40" s="21">
        <v>45314</v>
      </c>
      <c r="F40" s="21">
        <v>45535</v>
      </c>
      <c r="G40" s="22">
        <v>66300368</v>
      </c>
      <c r="H40" s="22">
        <v>60222834</v>
      </c>
      <c r="I40" s="22">
        <v>8287546</v>
      </c>
      <c r="J40" s="18"/>
      <c r="K40" s="18"/>
      <c r="L40" s="18"/>
      <c r="M40" s="19">
        <v>216</v>
      </c>
      <c r="N40" s="18" t="s">
        <v>50</v>
      </c>
      <c r="O40" s="21">
        <v>45308</v>
      </c>
      <c r="P40" s="23">
        <v>928205152</v>
      </c>
      <c r="Q40" s="18">
        <v>214</v>
      </c>
      <c r="R40" s="21">
        <v>45314</v>
      </c>
      <c r="S40" s="23">
        <v>66300368</v>
      </c>
      <c r="T40" s="23"/>
      <c r="U40" s="5">
        <v>66300368</v>
      </c>
      <c r="V40" s="23">
        <v>35360196</v>
      </c>
      <c r="W40" s="23"/>
      <c r="X40" s="23">
        <f t="shared" si="7"/>
        <v>8287546</v>
      </c>
      <c r="Y40" s="23">
        <f t="shared" si="14"/>
        <v>8287546</v>
      </c>
      <c r="Z40" s="23">
        <f t="shared" si="14"/>
        <v>8287546</v>
      </c>
      <c r="AA40" s="23"/>
      <c r="AB40" s="23"/>
      <c r="AC40" s="23"/>
      <c r="AD40" s="23">
        <f t="shared" si="8"/>
        <v>60222834</v>
      </c>
      <c r="AE40" s="23">
        <f t="shared" si="9"/>
        <v>0</v>
      </c>
      <c r="AF40" s="24" t="s">
        <v>37</v>
      </c>
      <c r="AG40" s="21">
        <v>45657</v>
      </c>
      <c r="AH40" s="25">
        <v>33150184</v>
      </c>
      <c r="AI40" s="2">
        <f t="shared" si="10"/>
        <v>33150184</v>
      </c>
      <c r="AJ40" s="26" t="b">
        <f t="shared" si="11"/>
        <v>1</v>
      </c>
      <c r="AK40" s="26"/>
      <c r="AL40" s="5">
        <v>35360196</v>
      </c>
      <c r="AM40" s="27">
        <f t="shared" si="12"/>
        <v>0</v>
      </c>
      <c r="AN40" s="27">
        <f t="shared" si="13"/>
        <v>6077534</v>
      </c>
    </row>
    <row r="41" spans="1:40" s="4" customFormat="1" ht="15" hidden="1" customHeight="1" x14ac:dyDescent="0.2">
      <c r="A41" s="18">
        <v>120</v>
      </c>
      <c r="B41" s="19" t="s">
        <v>118</v>
      </c>
      <c r="C41" s="20" t="s">
        <v>119</v>
      </c>
      <c r="D41" s="18">
        <v>1085343021</v>
      </c>
      <c r="E41" s="21">
        <v>45314</v>
      </c>
      <c r="F41" s="21">
        <v>45535</v>
      </c>
      <c r="G41" s="22">
        <v>66300368</v>
      </c>
      <c r="H41" s="22">
        <v>60222834</v>
      </c>
      <c r="I41" s="22">
        <v>8287546</v>
      </c>
      <c r="J41" s="18"/>
      <c r="K41" s="18"/>
      <c r="L41" s="18"/>
      <c r="M41" s="19">
        <v>216</v>
      </c>
      <c r="N41" s="18" t="s">
        <v>50</v>
      </c>
      <c r="O41" s="21">
        <v>45308</v>
      </c>
      <c r="P41" s="23">
        <v>928205152</v>
      </c>
      <c r="Q41" s="18">
        <v>215</v>
      </c>
      <c r="R41" s="21">
        <v>45314</v>
      </c>
      <c r="S41" s="23">
        <v>66300368</v>
      </c>
      <c r="T41" s="23"/>
      <c r="U41" s="5">
        <v>66300368</v>
      </c>
      <c r="V41" s="23">
        <v>35360196</v>
      </c>
      <c r="W41" s="23"/>
      <c r="X41" s="23">
        <f t="shared" si="7"/>
        <v>8287546</v>
      </c>
      <c r="Y41" s="23">
        <f t="shared" si="14"/>
        <v>8287546</v>
      </c>
      <c r="Z41" s="23">
        <f t="shared" si="14"/>
        <v>8287546</v>
      </c>
      <c r="AA41" s="23"/>
      <c r="AB41" s="23"/>
      <c r="AC41" s="23"/>
      <c r="AD41" s="23">
        <f t="shared" si="8"/>
        <v>60222834</v>
      </c>
      <c r="AE41" s="23">
        <f t="shared" si="9"/>
        <v>0</v>
      </c>
      <c r="AF41" s="24" t="s">
        <v>37</v>
      </c>
      <c r="AG41" s="21">
        <v>45657</v>
      </c>
      <c r="AH41" s="25">
        <v>33150184</v>
      </c>
      <c r="AI41" s="2">
        <f t="shared" si="10"/>
        <v>33150184</v>
      </c>
      <c r="AJ41" s="26" t="b">
        <f t="shared" si="11"/>
        <v>1</v>
      </c>
      <c r="AK41" s="26"/>
      <c r="AL41" s="5">
        <v>35360196</v>
      </c>
      <c r="AM41" s="27">
        <f t="shared" si="12"/>
        <v>0</v>
      </c>
      <c r="AN41" s="27">
        <f t="shared" si="13"/>
        <v>6077534</v>
      </c>
    </row>
    <row r="42" spans="1:40" s="4" customFormat="1" ht="15" hidden="1" customHeight="1" x14ac:dyDescent="0.2">
      <c r="A42" s="18">
        <v>121</v>
      </c>
      <c r="B42" s="19" t="s">
        <v>120</v>
      </c>
      <c r="C42" s="20" t="s">
        <v>121</v>
      </c>
      <c r="D42" s="18">
        <v>1020799686</v>
      </c>
      <c r="E42" s="21">
        <v>45314</v>
      </c>
      <c r="F42" s="21">
        <v>45535</v>
      </c>
      <c r="G42" s="22">
        <v>66300368</v>
      </c>
      <c r="H42" s="22">
        <v>60222834</v>
      </c>
      <c r="I42" s="22">
        <v>8287546</v>
      </c>
      <c r="J42" s="18"/>
      <c r="K42" s="18"/>
      <c r="L42" s="18"/>
      <c r="M42" s="19">
        <v>216</v>
      </c>
      <c r="N42" s="18" t="s">
        <v>50</v>
      </c>
      <c r="O42" s="21">
        <v>45308</v>
      </c>
      <c r="P42" s="23">
        <v>928205152</v>
      </c>
      <c r="Q42" s="18">
        <v>224</v>
      </c>
      <c r="R42" s="21">
        <v>45314</v>
      </c>
      <c r="S42" s="23">
        <v>66300368</v>
      </c>
      <c r="T42" s="23"/>
      <c r="U42" s="5">
        <v>66300368</v>
      </c>
      <c r="V42" s="23">
        <v>35360196</v>
      </c>
      <c r="W42" s="23"/>
      <c r="X42" s="23">
        <f t="shared" si="7"/>
        <v>8287546</v>
      </c>
      <c r="Y42" s="23">
        <f t="shared" si="14"/>
        <v>8287546</v>
      </c>
      <c r="Z42" s="23">
        <f t="shared" si="14"/>
        <v>8287546</v>
      </c>
      <c r="AA42" s="23"/>
      <c r="AB42" s="23"/>
      <c r="AC42" s="23"/>
      <c r="AD42" s="23">
        <f t="shared" si="8"/>
        <v>60222834</v>
      </c>
      <c r="AE42" s="23">
        <f t="shared" si="9"/>
        <v>0</v>
      </c>
      <c r="AF42" s="24" t="s">
        <v>37</v>
      </c>
      <c r="AG42" s="21">
        <v>45657</v>
      </c>
      <c r="AH42" s="25">
        <v>33150184</v>
      </c>
      <c r="AI42" s="2">
        <f t="shared" si="10"/>
        <v>33150184</v>
      </c>
      <c r="AJ42" s="26" t="b">
        <f t="shared" si="11"/>
        <v>1</v>
      </c>
      <c r="AK42" s="26"/>
      <c r="AL42" s="5">
        <v>35360196</v>
      </c>
      <c r="AM42" s="27">
        <f t="shared" si="12"/>
        <v>0</v>
      </c>
      <c r="AN42" s="27">
        <f t="shared" si="13"/>
        <v>6077534</v>
      </c>
    </row>
    <row r="43" spans="1:40" s="4" customFormat="1" ht="15" hidden="1" customHeight="1" x14ac:dyDescent="0.2">
      <c r="A43" s="18">
        <v>122</v>
      </c>
      <c r="B43" s="19" t="s">
        <v>122</v>
      </c>
      <c r="C43" s="20" t="s">
        <v>123</v>
      </c>
      <c r="D43" s="18">
        <v>1023896259</v>
      </c>
      <c r="E43" s="21">
        <v>45314</v>
      </c>
      <c r="F43" s="21">
        <v>45535</v>
      </c>
      <c r="G43" s="22">
        <v>66300368</v>
      </c>
      <c r="H43" s="22">
        <v>60222834</v>
      </c>
      <c r="I43" s="22">
        <v>8287546</v>
      </c>
      <c r="J43" s="18"/>
      <c r="K43" s="18"/>
      <c r="L43" s="18"/>
      <c r="M43" s="19">
        <v>216</v>
      </c>
      <c r="N43" s="18" t="s">
        <v>50</v>
      </c>
      <c r="O43" s="21">
        <v>45308</v>
      </c>
      <c r="P43" s="23">
        <v>928205152</v>
      </c>
      <c r="Q43" s="18">
        <v>212</v>
      </c>
      <c r="R43" s="21">
        <v>45314</v>
      </c>
      <c r="S43" s="23">
        <v>66300368</v>
      </c>
      <c r="T43" s="23"/>
      <c r="U43" s="5">
        <v>66300368</v>
      </c>
      <c r="V43" s="23">
        <v>35360196</v>
      </c>
      <c r="W43" s="23"/>
      <c r="X43" s="23">
        <f t="shared" si="7"/>
        <v>8287546</v>
      </c>
      <c r="Y43" s="23">
        <f t="shared" si="14"/>
        <v>8287546</v>
      </c>
      <c r="Z43" s="23">
        <f t="shared" si="14"/>
        <v>8287546</v>
      </c>
      <c r="AA43" s="23"/>
      <c r="AB43" s="23"/>
      <c r="AC43" s="23"/>
      <c r="AD43" s="23">
        <f t="shared" si="8"/>
        <v>60222834</v>
      </c>
      <c r="AE43" s="23">
        <f t="shared" si="9"/>
        <v>0</v>
      </c>
      <c r="AF43" s="24" t="s">
        <v>37</v>
      </c>
      <c r="AG43" s="21">
        <v>45657</v>
      </c>
      <c r="AH43" s="25">
        <v>33150184</v>
      </c>
      <c r="AI43" s="2">
        <f t="shared" si="10"/>
        <v>33150184</v>
      </c>
      <c r="AJ43" s="26" t="b">
        <f t="shared" si="11"/>
        <v>1</v>
      </c>
      <c r="AK43" s="26"/>
      <c r="AL43" s="5">
        <v>35360196</v>
      </c>
      <c r="AM43" s="27">
        <f t="shared" si="12"/>
        <v>0</v>
      </c>
      <c r="AN43" s="27">
        <f t="shared" si="13"/>
        <v>6077534</v>
      </c>
    </row>
    <row r="44" spans="1:40" s="4" customFormat="1" ht="15" hidden="1" customHeight="1" x14ac:dyDescent="0.2">
      <c r="A44" s="18">
        <v>123</v>
      </c>
      <c r="B44" s="19" t="s">
        <v>124</v>
      </c>
      <c r="C44" s="20" t="s">
        <v>125</v>
      </c>
      <c r="D44" s="18">
        <v>1018467124</v>
      </c>
      <c r="E44" s="21">
        <v>45314</v>
      </c>
      <c r="F44" s="21">
        <v>45535</v>
      </c>
      <c r="G44" s="22">
        <v>66300368</v>
      </c>
      <c r="H44" s="22">
        <v>60222834</v>
      </c>
      <c r="I44" s="22">
        <v>8287546</v>
      </c>
      <c r="J44" s="18"/>
      <c r="K44" s="18"/>
      <c r="L44" s="18"/>
      <c r="M44" s="19">
        <v>216</v>
      </c>
      <c r="N44" s="18" t="s">
        <v>50</v>
      </c>
      <c r="O44" s="21">
        <v>45308</v>
      </c>
      <c r="P44" s="23">
        <v>928205152</v>
      </c>
      <c r="Q44" s="18">
        <v>225</v>
      </c>
      <c r="R44" s="21">
        <v>45314</v>
      </c>
      <c r="S44" s="23">
        <v>66300368</v>
      </c>
      <c r="T44" s="23"/>
      <c r="U44" s="5">
        <v>66300368</v>
      </c>
      <c r="V44" s="23">
        <v>35360196</v>
      </c>
      <c r="W44" s="23"/>
      <c r="X44" s="23">
        <f t="shared" si="7"/>
        <v>8287546</v>
      </c>
      <c r="Y44" s="23">
        <f t="shared" si="14"/>
        <v>8287546</v>
      </c>
      <c r="Z44" s="23">
        <f t="shared" si="14"/>
        <v>8287546</v>
      </c>
      <c r="AA44" s="23"/>
      <c r="AB44" s="23"/>
      <c r="AC44" s="23"/>
      <c r="AD44" s="23">
        <f t="shared" si="8"/>
        <v>60222834</v>
      </c>
      <c r="AE44" s="23">
        <f t="shared" si="9"/>
        <v>0</v>
      </c>
      <c r="AF44" s="24" t="s">
        <v>37</v>
      </c>
      <c r="AG44" s="21">
        <v>45657</v>
      </c>
      <c r="AH44" s="25">
        <v>33150184</v>
      </c>
      <c r="AI44" s="2">
        <f t="shared" si="10"/>
        <v>33150184</v>
      </c>
      <c r="AJ44" s="26" t="b">
        <f t="shared" si="11"/>
        <v>1</v>
      </c>
      <c r="AK44" s="26"/>
      <c r="AL44" s="5">
        <v>35360196</v>
      </c>
      <c r="AM44" s="27">
        <f t="shared" si="12"/>
        <v>0</v>
      </c>
      <c r="AN44" s="27">
        <f t="shared" si="13"/>
        <v>6077534</v>
      </c>
    </row>
    <row r="45" spans="1:40" s="4" customFormat="1" ht="15" customHeight="1" x14ac:dyDescent="0.2">
      <c r="A45" s="18">
        <v>124</v>
      </c>
      <c r="B45" s="19" t="s">
        <v>126</v>
      </c>
      <c r="C45" s="20" t="s">
        <v>127</v>
      </c>
      <c r="D45" s="18">
        <v>1013585273</v>
      </c>
      <c r="E45" s="21">
        <v>45314</v>
      </c>
      <c r="F45" s="21">
        <v>45535</v>
      </c>
      <c r="G45" s="22">
        <v>66300368</v>
      </c>
      <c r="H45" s="22">
        <v>60222834</v>
      </c>
      <c r="I45" s="22">
        <v>8287546</v>
      </c>
      <c r="J45" s="18"/>
      <c r="K45" s="18"/>
      <c r="L45" s="18"/>
      <c r="M45" s="19">
        <v>216</v>
      </c>
      <c r="N45" s="18" t="s">
        <v>50</v>
      </c>
      <c r="O45" s="21">
        <v>45308</v>
      </c>
      <c r="P45" s="23">
        <v>928205152</v>
      </c>
      <c r="Q45" s="18">
        <v>213</v>
      </c>
      <c r="R45" s="21">
        <v>45314</v>
      </c>
      <c r="S45" s="23">
        <v>66300368</v>
      </c>
      <c r="T45" s="23"/>
      <c r="U45" s="5">
        <v>66300368</v>
      </c>
      <c r="V45" s="23">
        <v>35360196</v>
      </c>
      <c r="W45" s="23"/>
      <c r="X45" s="23">
        <f t="shared" si="7"/>
        <v>8287546</v>
      </c>
      <c r="Y45" s="23">
        <f t="shared" si="14"/>
        <v>8287546</v>
      </c>
      <c r="Z45" s="23">
        <f t="shared" si="14"/>
        <v>8287546</v>
      </c>
      <c r="AA45" s="23"/>
      <c r="AB45" s="23"/>
      <c r="AC45" s="23"/>
      <c r="AD45" s="23">
        <f t="shared" si="8"/>
        <v>60222834</v>
      </c>
      <c r="AE45" s="23">
        <f t="shared" si="9"/>
        <v>0</v>
      </c>
      <c r="AF45" s="24" t="s">
        <v>37</v>
      </c>
      <c r="AG45" s="21">
        <v>45657</v>
      </c>
      <c r="AH45" s="25">
        <v>33150184</v>
      </c>
      <c r="AI45" s="2">
        <f t="shared" si="10"/>
        <v>33150184</v>
      </c>
      <c r="AJ45" s="26" t="b">
        <f t="shared" si="11"/>
        <v>1</v>
      </c>
      <c r="AK45" s="26"/>
      <c r="AL45" s="5">
        <v>35360196</v>
      </c>
      <c r="AM45" s="27">
        <f t="shared" si="12"/>
        <v>0</v>
      </c>
      <c r="AN45" s="27">
        <f t="shared" si="13"/>
        <v>6077534</v>
      </c>
    </row>
    <row r="46" spans="1:40" s="4" customFormat="1" ht="15" hidden="1" customHeight="1" x14ac:dyDescent="0.2">
      <c r="A46" s="18">
        <v>127</v>
      </c>
      <c r="B46" s="19" t="s">
        <v>128</v>
      </c>
      <c r="C46" s="20" t="s">
        <v>129</v>
      </c>
      <c r="D46" s="18">
        <v>1032439912</v>
      </c>
      <c r="E46" s="21">
        <v>45317</v>
      </c>
      <c r="F46" s="21">
        <v>45535</v>
      </c>
      <c r="G46" s="22">
        <v>66300368</v>
      </c>
      <c r="H46" s="22">
        <v>59394080</v>
      </c>
      <c r="I46" s="22">
        <v>8287546</v>
      </c>
      <c r="J46" s="18"/>
      <c r="K46" s="18"/>
      <c r="L46" s="18"/>
      <c r="M46" s="19">
        <v>218</v>
      </c>
      <c r="N46" s="18" t="s">
        <v>103</v>
      </c>
      <c r="O46" s="21">
        <v>45308</v>
      </c>
      <c r="P46" s="23">
        <v>1392307728</v>
      </c>
      <c r="Q46" s="18">
        <v>260</v>
      </c>
      <c r="R46" s="21">
        <v>45316</v>
      </c>
      <c r="S46" s="23">
        <v>66300368</v>
      </c>
      <c r="T46" s="23"/>
      <c r="U46" s="5">
        <v>66300368</v>
      </c>
      <c r="V46" s="23">
        <v>34531442</v>
      </c>
      <c r="W46" s="23">
        <v>0</v>
      </c>
      <c r="X46" s="23">
        <v>8287546</v>
      </c>
      <c r="Y46" s="23">
        <v>8287546</v>
      </c>
      <c r="Z46" s="23">
        <v>8287546</v>
      </c>
      <c r="AA46" s="23">
        <v>0</v>
      </c>
      <c r="AB46" s="23">
        <v>0</v>
      </c>
      <c r="AC46" s="23">
        <v>0</v>
      </c>
      <c r="AD46" s="23">
        <f t="shared" si="8"/>
        <v>59394080</v>
      </c>
      <c r="AE46" s="23">
        <f t="shared" si="9"/>
        <v>0</v>
      </c>
      <c r="AF46" s="24" t="s">
        <v>37</v>
      </c>
      <c r="AG46" s="21">
        <v>45657</v>
      </c>
      <c r="AH46" s="23">
        <v>33150184</v>
      </c>
      <c r="AI46" s="3">
        <f t="shared" si="10"/>
        <v>33150184</v>
      </c>
      <c r="AJ46" s="26" t="b">
        <f t="shared" si="11"/>
        <v>1</v>
      </c>
      <c r="AK46" s="26"/>
      <c r="AL46" s="5">
        <v>34531442</v>
      </c>
      <c r="AM46" s="27">
        <f t="shared" si="12"/>
        <v>0</v>
      </c>
      <c r="AN46" s="27">
        <f t="shared" si="13"/>
        <v>6906288</v>
      </c>
    </row>
    <row r="47" spans="1:40" s="4" customFormat="1" ht="15" hidden="1" customHeight="1" x14ac:dyDescent="0.2">
      <c r="A47" s="18">
        <v>128</v>
      </c>
      <c r="B47" s="19" t="s">
        <v>130</v>
      </c>
      <c r="C47" s="20" t="s">
        <v>131</v>
      </c>
      <c r="D47" s="18">
        <v>1053800929</v>
      </c>
      <c r="E47" s="21">
        <v>45317</v>
      </c>
      <c r="F47" s="21">
        <v>45535</v>
      </c>
      <c r="G47" s="22">
        <v>66300368</v>
      </c>
      <c r="H47" s="22">
        <v>59394080</v>
      </c>
      <c r="I47" s="22">
        <v>8287546</v>
      </c>
      <c r="J47" s="18"/>
      <c r="K47" s="18"/>
      <c r="L47" s="18"/>
      <c r="M47" s="19">
        <v>218</v>
      </c>
      <c r="N47" s="18" t="s">
        <v>103</v>
      </c>
      <c r="O47" s="21">
        <v>45308</v>
      </c>
      <c r="P47" s="23">
        <v>1392307728</v>
      </c>
      <c r="Q47" s="18">
        <v>262</v>
      </c>
      <c r="R47" s="21">
        <v>45316</v>
      </c>
      <c r="S47" s="23">
        <v>66300368</v>
      </c>
      <c r="T47" s="23"/>
      <c r="U47" s="5">
        <v>66300368</v>
      </c>
      <c r="V47" s="23">
        <v>34531442</v>
      </c>
      <c r="W47" s="23">
        <v>0</v>
      </c>
      <c r="X47" s="23">
        <v>8287546</v>
      </c>
      <c r="Y47" s="23">
        <v>8287546</v>
      </c>
      <c r="Z47" s="23">
        <v>8287546</v>
      </c>
      <c r="AA47" s="23">
        <v>0</v>
      </c>
      <c r="AB47" s="23">
        <v>0</v>
      </c>
      <c r="AC47" s="23">
        <v>0</v>
      </c>
      <c r="AD47" s="23">
        <f t="shared" si="8"/>
        <v>59394080</v>
      </c>
      <c r="AE47" s="23">
        <f t="shared" si="9"/>
        <v>0</v>
      </c>
      <c r="AF47" s="24" t="s">
        <v>37</v>
      </c>
      <c r="AG47" s="21">
        <v>45657</v>
      </c>
      <c r="AH47" s="23">
        <v>33150184</v>
      </c>
      <c r="AI47" s="3">
        <f t="shared" si="10"/>
        <v>33150184</v>
      </c>
      <c r="AJ47" s="26" t="b">
        <f t="shared" si="11"/>
        <v>1</v>
      </c>
      <c r="AK47" s="26"/>
      <c r="AL47" s="5">
        <v>34531442</v>
      </c>
      <c r="AM47" s="27">
        <f t="shared" si="12"/>
        <v>0</v>
      </c>
      <c r="AN47" s="27">
        <f t="shared" si="13"/>
        <v>6906288</v>
      </c>
    </row>
    <row r="48" spans="1:40" s="4" customFormat="1" ht="15" hidden="1" customHeight="1" x14ac:dyDescent="0.2">
      <c r="A48" s="18">
        <v>129</v>
      </c>
      <c r="B48" s="19" t="s">
        <v>132</v>
      </c>
      <c r="C48" s="20" t="s">
        <v>133</v>
      </c>
      <c r="D48" s="18">
        <v>1049618320</v>
      </c>
      <c r="E48" s="21">
        <v>45317</v>
      </c>
      <c r="F48" s="21">
        <v>45535</v>
      </c>
      <c r="G48" s="22">
        <v>66300368</v>
      </c>
      <c r="H48" s="22">
        <v>59394080</v>
      </c>
      <c r="I48" s="22">
        <v>8287546</v>
      </c>
      <c r="J48" s="18"/>
      <c r="K48" s="18"/>
      <c r="L48" s="18"/>
      <c r="M48" s="19">
        <v>218</v>
      </c>
      <c r="N48" s="18" t="s">
        <v>103</v>
      </c>
      <c r="O48" s="21">
        <v>45308</v>
      </c>
      <c r="P48" s="23">
        <v>1392307728</v>
      </c>
      <c r="Q48" s="18">
        <v>274</v>
      </c>
      <c r="R48" s="21">
        <v>45316</v>
      </c>
      <c r="S48" s="23">
        <v>66300368</v>
      </c>
      <c r="T48" s="23"/>
      <c r="U48" s="5">
        <v>66300368</v>
      </c>
      <c r="V48" s="23">
        <v>34531442</v>
      </c>
      <c r="W48" s="23">
        <v>0</v>
      </c>
      <c r="X48" s="23">
        <v>8287546</v>
      </c>
      <c r="Y48" s="23">
        <v>8287546</v>
      </c>
      <c r="Z48" s="23">
        <v>8287546</v>
      </c>
      <c r="AA48" s="23">
        <v>0</v>
      </c>
      <c r="AB48" s="23">
        <v>0</v>
      </c>
      <c r="AC48" s="23">
        <v>0</v>
      </c>
      <c r="AD48" s="23">
        <f t="shared" si="8"/>
        <v>59394080</v>
      </c>
      <c r="AE48" s="23">
        <f t="shared" si="9"/>
        <v>0</v>
      </c>
      <c r="AF48" s="24" t="s">
        <v>37</v>
      </c>
      <c r="AG48" s="21">
        <v>45657</v>
      </c>
      <c r="AH48" s="23">
        <v>33150184</v>
      </c>
      <c r="AI48" s="3">
        <f t="shared" si="10"/>
        <v>33150184</v>
      </c>
      <c r="AJ48" s="26" t="b">
        <f t="shared" si="11"/>
        <v>1</v>
      </c>
      <c r="AK48" s="26"/>
      <c r="AL48" s="5">
        <v>34531442</v>
      </c>
      <c r="AM48" s="27">
        <f t="shared" si="12"/>
        <v>0</v>
      </c>
      <c r="AN48" s="27">
        <f t="shared" si="13"/>
        <v>6906288</v>
      </c>
    </row>
    <row r="49" spans="1:40" s="4" customFormat="1" ht="15" hidden="1" customHeight="1" x14ac:dyDescent="0.2">
      <c r="A49" s="18">
        <v>130</v>
      </c>
      <c r="B49" s="19" t="s">
        <v>134</v>
      </c>
      <c r="C49" s="20" t="s">
        <v>135</v>
      </c>
      <c r="D49" s="18">
        <v>1020748898</v>
      </c>
      <c r="E49" s="21">
        <v>45317</v>
      </c>
      <c r="F49" s="21">
        <v>45535</v>
      </c>
      <c r="G49" s="22">
        <v>66300368</v>
      </c>
      <c r="H49" s="22">
        <v>59394080</v>
      </c>
      <c r="I49" s="22">
        <v>8287546</v>
      </c>
      <c r="J49" s="18"/>
      <c r="K49" s="18"/>
      <c r="L49" s="18"/>
      <c r="M49" s="19">
        <v>218</v>
      </c>
      <c r="N49" s="18" t="s">
        <v>103</v>
      </c>
      <c r="O49" s="21">
        <v>45308</v>
      </c>
      <c r="P49" s="23">
        <v>1392307728</v>
      </c>
      <c r="Q49" s="18">
        <v>572</v>
      </c>
      <c r="R49" s="21">
        <v>45317</v>
      </c>
      <c r="S49" s="23">
        <v>66300368</v>
      </c>
      <c r="T49" s="23"/>
      <c r="U49" s="5">
        <v>66300368</v>
      </c>
      <c r="V49" s="23">
        <v>34531442</v>
      </c>
      <c r="W49" s="23">
        <v>0</v>
      </c>
      <c r="X49" s="23">
        <v>8287546</v>
      </c>
      <c r="Y49" s="23">
        <v>8287546</v>
      </c>
      <c r="Z49" s="23">
        <v>8287546</v>
      </c>
      <c r="AA49" s="23">
        <v>0</v>
      </c>
      <c r="AB49" s="23">
        <v>0</v>
      </c>
      <c r="AC49" s="23">
        <v>0</v>
      </c>
      <c r="AD49" s="23">
        <f t="shared" si="8"/>
        <v>59394080</v>
      </c>
      <c r="AE49" s="23">
        <f t="shared" si="9"/>
        <v>0</v>
      </c>
      <c r="AF49" s="24" t="s">
        <v>37</v>
      </c>
      <c r="AG49" s="21">
        <v>45657</v>
      </c>
      <c r="AH49" s="23">
        <v>33150184</v>
      </c>
      <c r="AI49" s="3">
        <f t="shared" si="10"/>
        <v>33150184</v>
      </c>
      <c r="AJ49" s="26" t="b">
        <f t="shared" si="11"/>
        <v>1</v>
      </c>
      <c r="AK49" s="26"/>
      <c r="AL49" s="5">
        <v>34531442</v>
      </c>
      <c r="AM49" s="27">
        <f t="shared" si="12"/>
        <v>0</v>
      </c>
      <c r="AN49" s="27">
        <f t="shared" si="13"/>
        <v>6906288</v>
      </c>
    </row>
    <row r="50" spans="1:40" s="4" customFormat="1" ht="15" hidden="1" customHeight="1" x14ac:dyDescent="0.2">
      <c r="A50" s="18">
        <v>131</v>
      </c>
      <c r="B50" s="19" t="s">
        <v>136</v>
      </c>
      <c r="C50" s="20" t="s">
        <v>137</v>
      </c>
      <c r="D50" s="18">
        <v>1020766170</v>
      </c>
      <c r="E50" s="21">
        <v>45320</v>
      </c>
      <c r="F50" s="21">
        <v>45535</v>
      </c>
      <c r="G50" s="22">
        <v>66300368</v>
      </c>
      <c r="H50" s="22">
        <v>58565325</v>
      </c>
      <c r="I50" s="22">
        <v>8287546</v>
      </c>
      <c r="J50" s="18"/>
      <c r="K50" s="18"/>
      <c r="L50" s="18"/>
      <c r="M50" s="19">
        <v>218</v>
      </c>
      <c r="N50" s="18" t="s">
        <v>103</v>
      </c>
      <c r="O50" s="21">
        <v>45308</v>
      </c>
      <c r="P50" s="23">
        <v>1392307728</v>
      </c>
      <c r="Q50" s="18">
        <v>253</v>
      </c>
      <c r="R50" s="21">
        <v>45316</v>
      </c>
      <c r="S50" s="23">
        <v>66300368</v>
      </c>
      <c r="T50" s="23"/>
      <c r="U50" s="5">
        <v>66300368</v>
      </c>
      <c r="V50" s="23">
        <v>33702687</v>
      </c>
      <c r="W50" s="23">
        <v>0</v>
      </c>
      <c r="X50" s="23">
        <v>8287546</v>
      </c>
      <c r="Y50" s="23">
        <v>8287546</v>
      </c>
      <c r="Z50" s="23">
        <v>8287546</v>
      </c>
      <c r="AA50" s="23">
        <v>0</v>
      </c>
      <c r="AB50" s="23">
        <v>0</v>
      </c>
      <c r="AC50" s="23">
        <v>0</v>
      </c>
      <c r="AD50" s="23">
        <f t="shared" si="8"/>
        <v>58565325</v>
      </c>
      <c r="AE50" s="23">
        <f t="shared" si="9"/>
        <v>0</v>
      </c>
      <c r="AF50" s="24" t="s">
        <v>37</v>
      </c>
      <c r="AG50" s="21">
        <v>45657</v>
      </c>
      <c r="AH50" s="23">
        <v>33150184</v>
      </c>
      <c r="AI50" s="3">
        <f t="shared" si="10"/>
        <v>33150184</v>
      </c>
      <c r="AJ50" s="26" t="b">
        <f t="shared" si="11"/>
        <v>1</v>
      </c>
      <c r="AK50" s="26"/>
      <c r="AL50" s="5">
        <v>33702687</v>
      </c>
      <c r="AM50" s="27">
        <f t="shared" si="12"/>
        <v>0</v>
      </c>
      <c r="AN50" s="27">
        <f t="shared" si="13"/>
        <v>7735043</v>
      </c>
    </row>
    <row r="51" spans="1:40" s="4" customFormat="1" ht="15" hidden="1" customHeight="1" x14ac:dyDescent="0.2">
      <c r="A51" s="18">
        <v>132</v>
      </c>
      <c r="B51" s="19" t="s">
        <v>138</v>
      </c>
      <c r="C51" s="20" t="s">
        <v>139</v>
      </c>
      <c r="D51" s="18">
        <v>1090393398</v>
      </c>
      <c r="E51" s="21">
        <v>45317</v>
      </c>
      <c r="F51" s="21">
        <v>45535</v>
      </c>
      <c r="G51" s="22">
        <v>66300368</v>
      </c>
      <c r="H51" s="22">
        <v>59394080</v>
      </c>
      <c r="I51" s="22">
        <v>8287546</v>
      </c>
      <c r="J51" s="18"/>
      <c r="K51" s="18"/>
      <c r="L51" s="18"/>
      <c r="M51" s="19">
        <v>218</v>
      </c>
      <c r="N51" s="18" t="s">
        <v>103</v>
      </c>
      <c r="O51" s="21">
        <v>45308</v>
      </c>
      <c r="P51" s="23">
        <v>1392307728</v>
      </c>
      <c r="Q51" s="18">
        <v>264</v>
      </c>
      <c r="R51" s="21">
        <v>45316</v>
      </c>
      <c r="S51" s="23">
        <v>66300368</v>
      </c>
      <c r="T51" s="23"/>
      <c r="U51" s="5">
        <v>66300368</v>
      </c>
      <c r="V51" s="23">
        <v>34531442</v>
      </c>
      <c r="W51" s="23">
        <v>0</v>
      </c>
      <c r="X51" s="23">
        <v>8287546</v>
      </c>
      <c r="Y51" s="23">
        <v>8287546</v>
      </c>
      <c r="Z51" s="23">
        <v>8287546</v>
      </c>
      <c r="AA51" s="23">
        <v>0</v>
      </c>
      <c r="AB51" s="23">
        <v>0</v>
      </c>
      <c r="AC51" s="23">
        <v>0</v>
      </c>
      <c r="AD51" s="23">
        <f t="shared" si="8"/>
        <v>59394080</v>
      </c>
      <c r="AE51" s="23">
        <f t="shared" si="9"/>
        <v>0</v>
      </c>
      <c r="AF51" s="24" t="s">
        <v>37</v>
      </c>
      <c r="AG51" s="21">
        <v>45657</v>
      </c>
      <c r="AH51" s="23">
        <v>33150184</v>
      </c>
      <c r="AI51" s="3">
        <f t="shared" si="10"/>
        <v>33150184</v>
      </c>
      <c r="AJ51" s="26" t="b">
        <f t="shared" si="11"/>
        <v>1</v>
      </c>
      <c r="AK51" s="26"/>
      <c r="AL51" s="5">
        <v>34531442</v>
      </c>
      <c r="AM51" s="27">
        <f t="shared" si="12"/>
        <v>0</v>
      </c>
      <c r="AN51" s="27">
        <f t="shared" si="13"/>
        <v>6906288</v>
      </c>
    </row>
    <row r="52" spans="1:40" s="4" customFormat="1" ht="15" hidden="1" customHeight="1" x14ac:dyDescent="0.2">
      <c r="A52" s="18">
        <v>133</v>
      </c>
      <c r="B52" s="19" t="s">
        <v>140</v>
      </c>
      <c r="C52" s="20" t="s">
        <v>141</v>
      </c>
      <c r="D52" s="18">
        <v>39746311</v>
      </c>
      <c r="E52" s="21">
        <v>45317</v>
      </c>
      <c r="F52" s="21">
        <v>45535</v>
      </c>
      <c r="G52" s="22">
        <v>66300368</v>
      </c>
      <c r="H52" s="22">
        <v>59394080</v>
      </c>
      <c r="I52" s="22">
        <v>8287546</v>
      </c>
      <c r="J52" s="18"/>
      <c r="K52" s="18"/>
      <c r="L52" s="18"/>
      <c r="M52" s="19">
        <v>218</v>
      </c>
      <c r="N52" s="18" t="s">
        <v>103</v>
      </c>
      <c r="O52" s="21">
        <v>45308</v>
      </c>
      <c r="P52" s="23">
        <v>1392307728</v>
      </c>
      <c r="Q52" s="18">
        <v>263</v>
      </c>
      <c r="R52" s="21">
        <v>45316</v>
      </c>
      <c r="S52" s="23">
        <v>66300368</v>
      </c>
      <c r="T52" s="23"/>
      <c r="U52" s="5">
        <v>66300368</v>
      </c>
      <c r="V52" s="23">
        <v>34531442</v>
      </c>
      <c r="W52" s="23">
        <v>0</v>
      </c>
      <c r="X52" s="23">
        <v>8287546</v>
      </c>
      <c r="Y52" s="23">
        <v>8287546</v>
      </c>
      <c r="Z52" s="23">
        <v>8287546</v>
      </c>
      <c r="AA52" s="23">
        <v>0</v>
      </c>
      <c r="AB52" s="23">
        <v>0</v>
      </c>
      <c r="AC52" s="23">
        <v>0</v>
      </c>
      <c r="AD52" s="23">
        <f t="shared" si="8"/>
        <v>59394080</v>
      </c>
      <c r="AE52" s="23">
        <f t="shared" si="9"/>
        <v>0</v>
      </c>
      <c r="AF52" s="24" t="s">
        <v>37</v>
      </c>
      <c r="AG52" s="21">
        <v>45657</v>
      </c>
      <c r="AH52" s="23">
        <v>33150184</v>
      </c>
      <c r="AI52" s="3">
        <f t="shared" si="10"/>
        <v>33150184</v>
      </c>
      <c r="AJ52" s="26" t="b">
        <f t="shared" si="11"/>
        <v>1</v>
      </c>
      <c r="AK52" s="26"/>
      <c r="AL52" s="5">
        <v>34531442</v>
      </c>
      <c r="AM52" s="27">
        <f t="shared" si="12"/>
        <v>0</v>
      </c>
      <c r="AN52" s="27">
        <f t="shared" si="13"/>
        <v>6906288</v>
      </c>
    </row>
    <row r="53" spans="1:40" s="4" customFormat="1" ht="15" hidden="1" customHeight="1" x14ac:dyDescent="0.2">
      <c r="A53" s="18">
        <v>134</v>
      </c>
      <c r="B53" s="19" t="s">
        <v>142</v>
      </c>
      <c r="C53" s="20" t="s">
        <v>143</v>
      </c>
      <c r="D53" s="18">
        <v>1049629654</v>
      </c>
      <c r="E53" s="21">
        <v>45317</v>
      </c>
      <c r="F53" s="21">
        <v>45535</v>
      </c>
      <c r="G53" s="22">
        <v>66300368</v>
      </c>
      <c r="H53" s="22">
        <v>59394080</v>
      </c>
      <c r="I53" s="22">
        <v>8287546</v>
      </c>
      <c r="J53" s="18"/>
      <c r="K53" s="18"/>
      <c r="L53" s="18"/>
      <c r="M53" s="19">
        <v>218</v>
      </c>
      <c r="N53" s="18" t="s">
        <v>103</v>
      </c>
      <c r="O53" s="21">
        <v>45308</v>
      </c>
      <c r="P53" s="23">
        <v>1392307728</v>
      </c>
      <c r="Q53" s="18">
        <v>261</v>
      </c>
      <c r="R53" s="21">
        <v>45316</v>
      </c>
      <c r="S53" s="23">
        <v>66300368</v>
      </c>
      <c r="T53" s="23"/>
      <c r="U53" s="5">
        <v>66300368</v>
      </c>
      <c r="V53" s="23">
        <v>34531442</v>
      </c>
      <c r="W53" s="23">
        <v>0</v>
      </c>
      <c r="X53" s="23">
        <v>8287546</v>
      </c>
      <c r="Y53" s="23">
        <v>8287546</v>
      </c>
      <c r="Z53" s="23">
        <v>8287546</v>
      </c>
      <c r="AA53" s="23">
        <v>0</v>
      </c>
      <c r="AB53" s="23">
        <v>0</v>
      </c>
      <c r="AC53" s="23">
        <v>0</v>
      </c>
      <c r="AD53" s="23">
        <f t="shared" si="8"/>
        <v>59394080</v>
      </c>
      <c r="AE53" s="23">
        <f t="shared" si="9"/>
        <v>0</v>
      </c>
      <c r="AF53" s="24" t="s">
        <v>37</v>
      </c>
      <c r="AG53" s="21">
        <v>45657</v>
      </c>
      <c r="AH53" s="23">
        <v>33150184</v>
      </c>
      <c r="AI53" s="3">
        <f t="shared" si="10"/>
        <v>33150184</v>
      </c>
      <c r="AJ53" s="26" t="b">
        <f t="shared" si="11"/>
        <v>1</v>
      </c>
      <c r="AK53" s="26"/>
      <c r="AL53" s="5">
        <v>34531442</v>
      </c>
      <c r="AM53" s="27">
        <f>+AL53-V53</f>
        <v>0</v>
      </c>
      <c r="AN53" s="27">
        <f t="shared" si="13"/>
        <v>6906288</v>
      </c>
    </row>
    <row r="54" spans="1:40" s="4" customFormat="1" ht="15" hidden="1" customHeight="1" x14ac:dyDescent="0.2">
      <c r="A54" s="18">
        <v>135</v>
      </c>
      <c r="B54" s="19" t="s">
        <v>144</v>
      </c>
      <c r="C54" s="20" t="s">
        <v>145</v>
      </c>
      <c r="D54" s="18">
        <v>1128438778</v>
      </c>
      <c r="E54" s="21">
        <v>45317</v>
      </c>
      <c r="F54" s="21">
        <v>45535</v>
      </c>
      <c r="G54" s="22">
        <v>66300368</v>
      </c>
      <c r="H54" s="22">
        <v>59394080</v>
      </c>
      <c r="I54" s="22">
        <v>8287546</v>
      </c>
      <c r="J54" s="18"/>
      <c r="K54" s="18"/>
      <c r="L54" s="18"/>
      <c r="M54" s="19">
        <v>218</v>
      </c>
      <c r="N54" s="18" t="s">
        <v>103</v>
      </c>
      <c r="O54" s="21">
        <v>45308</v>
      </c>
      <c r="P54" s="23">
        <v>1392307728</v>
      </c>
      <c r="Q54" s="18">
        <v>258</v>
      </c>
      <c r="R54" s="21">
        <v>45316</v>
      </c>
      <c r="S54" s="23">
        <v>66300368</v>
      </c>
      <c r="T54" s="23"/>
      <c r="U54" s="5">
        <v>66300368</v>
      </c>
      <c r="V54" s="30">
        <v>34531442</v>
      </c>
      <c r="W54" s="23">
        <v>0</v>
      </c>
      <c r="X54" s="23">
        <v>8287546</v>
      </c>
      <c r="Y54" s="23">
        <v>8287546</v>
      </c>
      <c r="Z54" s="23">
        <v>8287546</v>
      </c>
      <c r="AA54" s="23">
        <v>0</v>
      </c>
      <c r="AB54" s="23">
        <v>0</v>
      </c>
      <c r="AC54" s="23">
        <v>0</v>
      </c>
      <c r="AD54" s="23">
        <f t="shared" si="8"/>
        <v>59394080</v>
      </c>
      <c r="AE54" s="23">
        <f t="shared" si="9"/>
        <v>0</v>
      </c>
      <c r="AF54" s="24" t="s">
        <v>37</v>
      </c>
      <c r="AG54" s="21">
        <v>45657</v>
      </c>
      <c r="AH54" s="23">
        <v>33150184</v>
      </c>
      <c r="AI54" s="3">
        <f t="shared" si="10"/>
        <v>33150184</v>
      </c>
      <c r="AJ54" s="26" t="b">
        <f t="shared" si="11"/>
        <v>1</v>
      </c>
      <c r="AK54" s="26"/>
      <c r="AL54" s="5">
        <v>34531442</v>
      </c>
      <c r="AM54" s="27">
        <f>+AL54-V54</f>
        <v>0</v>
      </c>
      <c r="AN54" s="27">
        <f t="shared" si="13"/>
        <v>6906288</v>
      </c>
    </row>
    <row r="55" spans="1:40" s="4" customFormat="1" ht="15" hidden="1" customHeight="1" x14ac:dyDescent="0.2">
      <c r="A55" s="18">
        <v>136</v>
      </c>
      <c r="B55" s="19" t="s">
        <v>146</v>
      </c>
      <c r="C55" s="20" t="s">
        <v>147</v>
      </c>
      <c r="D55" s="18">
        <v>1016007216</v>
      </c>
      <c r="E55" s="21">
        <v>45317</v>
      </c>
      <c r="F55" s="21">
        <v>45535</v>
      </c>
      <c r="G55" s="22">
        <v>66300368</v>
      </c>
      <c r="H55" s="22">
        <v>59394080</v>
      </c>
      <c r="I55" s="22">
        <v>8287546</v>
      </c>
      <c r="J55" s="18"/>
      <c r="K55" s="18"/>
      <c r="L55" s="18"/>
      <c r="M55" s="19">
        <v>218</v>
      </c>
      <c r="N55" s="18" t="s">
        <v>103</v>
      </c>
      <c r="O55" s="21">
        <v>45308</v>
      </c>
      <c r="P55" s="23">
        <v>1392307728</v>
      </c>
      <c r="Q55" s="18">
        <v>259</v>
      </c>
      <c r="R55" s="21">
        <v>45316</v>
      </c>
      <c r="S55" s="23">
        <v>66300368</v>
      </c>
      <c r="T55" s="23"/>
      <c r="U55" s="5">
        <v>66300368</v>
      </c>
      <c r="V55" s="23">
        <v>34531442</v>
      </c>
      <c r="W55" s="23">
        <v>0</v>
      </c>
      <c r="X55" s="23">
        <v>8287546</v>
      </c>
      <c r="Y55" s="23">
        <v>8287546</v>
      </c>
      <c r="Z55" s="23">
        <v>8287546</v>
      </c>
      <c r="AA55" s="23">
        <v>0</v>
      </c>
      <c r="AB55" s="23">
        <v>0</v>
      </c>
      <c r="AC55" s="23">
        <v>0</v>
      </c>
      <c r="AD55" s="23">
        <f t="shared" si="8"/>
        <v>59394080</v>
      </c>
      <c r="AE55" s="23">
        <f t="shared" si="9"/>
        <v>0</v>
      </c>
      <c r="AF55" s="24" t="s">
        <v>37</v>
      </c>
      <c r="AG55" s="21">
        <v>45657</v>
      </c>
      <c r="AH55" s="23">
        <v>33150184</v>
      </c>
      <c r="AI55" s="3">
        <f t="shared" si="10"/>
        <v>33150184</v>
      </c>
      <c r="AJ55" s="26" t="b">
        <f t="shared" si="11"/>
        <v>1</v>
      </c>
      <c r="AK55" s="26"/>
      <c r="AL55" s="5">
        <v>34531442</v>
      </c>
      <c r="AM55" s="27">
        <f t="shared" si="12"/>
        <v>0</v>
      </c>
      <c r="AN55" s="27">
        <f t="shared" si="13"/>
        <v>6906288</v>
      </c>
    </row>
    <row r="56" spans="1:40" s="4" customFormat="1" ht="15" hidden="1" customHeight="1" x14ac:dyDescent="0.2">
      <c r="A56" s="18">
        <v>137</v>
      </c>
      <c r="B56" s="19" t="s">
        <v>148</v>
      </c>
      <c r="C56" s="20" t="s">
        <v>149</v>
      </c>
      <c r="D56" s="18">
        <v>1152189458</v>
      </c>
      <c r="E56" s="21">
        <v>45317</v>
      </c>
      <c r="F56" s="21">
        <v>45535</v>
      </c>
      <c r="G56" s="22">
        <v>66300368</v>
      </c>
      <c r="H56" s="22">
        <v>59394080</v>
      </c>
      <c r="I56" s="22">
        <v>8287546</v>
      </c>
      <c r="J56" s="18"/>
      <c r="K56" s="18"/>
      <c r="L56" s="18"/>
      <c r="M56" s="19">
        <v>218</v>
      </c>
      <c r="N56" s="18" t="s">
        <v>103</v>
      </c>
      <c r="O56" s="21">
        <v>45308</v>
      </c>
      <c r="P56" s="23">
        <v>1392307728</v>
      </c>
      <c r="Q56" s="18">
        <v>254</v>
      </c>
      <c r="R56" s="21">
        <v>45316</v>
      </c>
      <c r="S56" s="23">
        <v>66300368</v>
      </c>
      <c r="T56" s="23"/>
      <c r="U56" s="5">
        <v>66300368</v>
      </c>
      <c r="V56" s="23">
        <v>34531442</v>
      </c>
      <c r="W56" s="23">
        <v>0</v>
      </c>
      <c r="X56" s="23">
        <v>8287546</v>
      </c>
      <c r="Y56" s="23">
        <v>8287546</v>
      </c>
      <c r="Z56" s="23">
        <v>8287546</v>
      </c>
      <c r="AA56" s="23">
        <v>0</v>
      </c>
      <c r="AB56" s="23">
        <v>0</v>
      </c>
      <c r="AC56" s="23">
        <v>0</v>
      </c>
      <c r="AD56" s="23">
        <f t="shared" si="8"/>
        <v>59394080</v>
      </c>
      <c r="AE56" s="23">
        <f t="shared" si="9"/>
        <v>0</v>
      </c>
      <c r="AF56" s="24" t="s">
        <v>37</v>
      </c>
      <c r="AG56" s="21">
        <v>45657</v>
      </c>
      <c r="AH56" s="23">
        <v>33150184</v>
      </c>
      <c r="AI56" s="3">
        <f t="shared" si="10"/>
        <v>33150184</v>
      </c>
      <c r="AJ56" s="26" t="b">
        <f t="shared" si="11"/>
        <v>1</v>
      </c>
      <c r="AK56" s="26"/>
      <c r="AL56" s="5">
        <v>34531442</v>
      </c>
      <c r="AM56" s="27">
        <f t="shared" si="12"/>
        <v>0</v>
      </c>
      <c r="AN56" s="27">
        <f t="shared" si="13"/>
        <v>6906288</v>
      </c>
    </row>
    <row r="57" spans="1:40" s="4" customFormat="1" ht="15" hidden="1" customHeight="1" x14ac:dyDescent="0.2">
      <c r="A57" s="18">
        <v>154</v>
      </c>
      <c r="B57" s="19" t="s">
        <v>150</v>
      </c>
      <c r="C57" s="20" t="s">
        <v>151</v>
      </c>
      <c r="D57" s="18">
        <v>7178403</v>
      </c>
      <c r="E57" s="21">
        <v>45316</v>
      </c>
      <c r="F57" s="21">
        <v>45535</v>
      </c>
      <c r="G57" s="22">
        <v>66300368</v>
      </c>
      <c r="H57" s="22">
        <v>59670331</v>
      </c>
      <c r="I57" s="22">
        <v>8287546</v>
      </c>
      <c r="J57" s="18"/>
      <c r="K57" s="18"/>
      <c r="L57" s="18"/>
      <c r="M57" s="19">
        <v>218</v>
      </c>
      <c r="N57" s="18" t="s">
        <v>103</v>
      </c>
      <c r="O57" s="21">
        <v>45308</v>
      </c>
      <c r="P57" s="23">
        <v>1392307728</v>
      </c>
      <c r="Q57" s="18">
        <v>238</v>
      </c>
      <c r="R57" s="21">
        <v>45315</v>
      </c>
      <c r="S57" s="23">
        <v>66300368</v>
      </c>
      <c r="T57" s="23"/>
      <c r="U57" s="5">
        <v>66300368</v>
      </c>
      <c r="V57" s="23">
        <v>34807693</v>
      </c>
      <c r="W57" s="23">
        <v>0</v>
      </c>
      <c r="X57" s="23">
        <v>8287546</v>
      </c>
      <c r="Y57" s="23">
        <v>8287546</v>
      </c>
      <c r="Z57" s="23">
        <v>8287546</v>
      </c>
      <c r="AA57" s="23">
        <v>0</v>
      </c>
      <c r="AB57" s="23">
        <v>0</v>
      </c>
      <c r="AC57" s="23">
        <v>0</v>
      </c>
      <c r="AD57" s="23">
        <f t="shared" si="8"/>
        <v>59670331</v>
      </c>
      <c r="AE57" s="23">
        <f t="shared" si="9"/>
        <v>0</v>
      </c>
      <c r="AF57" s="24" t="s">
        <v>37</v>
      </c>
      <c r="AG57" s="21">
        <v>45657</v>
      </c>
      <c r="AH57" s="23">
        <v>33150184</v>
      </c>
      <c r="AI57" s="3">
        <f t="shared" si="10"/>
        <v>33150184</v>
      </c>
      <c r="AJ57" s="26" t="b">
        <f t="shared" si="11"/>
        <v>1</v>
      </c>
      <c r="AK57" s="26"/>
      <c r="AL57" s="5">
        <v>34807693</v>
      </c>
      <c r="AM57" s="27">
        <f t="shared" si="12"/>
        <v>0</v>
      </c>
      <c r="AN57" s="27">
        <f t="shared" si="13"/>
        <v>6630037</v>
      </c>
    </row>
    <row r="58" spans="1:40" s="4" customFormat="1" ht="15" hidden="1" customHeight="1" x14ac:dyDescent="0.2">
      <c r="A58" s="18">
        <v>157</v>
      </c>
      <c r="B58" s="19" t="s">
        <v>152</v>
      </c>
      <c r="C58" s="20" t="s">
        <v>153</v>
      </c>
      <c r="D58" s="18">
        <v>1136888893</v>
      </c>
      <c r="E58" s="21">
        <v>45317</v>
      </c>
      <c r="F58" s="21">
        <v>45535</v>
      </c>
      <c r="G58" s="22">
        <v>43441696</v>
      </c>
      <c r="H58" s="22">
        <v>38916519</v>
      </c>
      <c r="I58" s="22">
        <v>5430212</v>
      </c>
      <c r="J58" s="18"/>
      <c r="K58" s="18"/>
      <c r="L58" s="18"/>
      <c r="M58" s="19">
        <v>154</v>
      </c>
      <c r="N58" s="18" t="s">
        <v>50</v>
      </c>
      <c r="O58" s="21">
        <v>45301</v>
      </c>
      <c r="P58" s="23">
        <v>477858656</v>
      </c>
      <c r="Q58" s="18">
        <v>257</v>
      </c>
      <c r="R58" s="21">
        <v>45316</v>
      </c>
      <c r="S58" s="23">
        <v>43441696</v>
      </c>
      <c r="T58" s="23"/>
      <c r="U58" s="5">
        <v>43441696</v>
      </c>
      <c r="V58" s="23">
        <v>22625883</v>
      </c>
      <c r="W58" s="23"/>
      <c r="X58" s="23">
        <f t="shared" ref="X58:X65" si="15">+I58</f>
        <v>5430212</v>
      </c>
      <c r="Y58" s="23">
        <f t="shared" ref="Y58:Z67" si="16">+X58</f>
        <v>5430212</v>
      </c>
      <c r="Z58" s="23">
        <f t="shared" si="16"/>
        <v>5430212</v>
      </c>
      <c r="AA58" s="23"/>
      <c r="AB58" s="23"/>
      <c r="AC58" s="23"/>
      <c r="AD58" s="23">
        <f t="shared" si="8"/>
        <v>38916519</v>
      </c>
      <c r="AE58" s="23">
        <f t="shared" si="9"/>
        <v>0</v>
      </c>
      <c r="AF58" s="24" t="s">
        <v>37</v>
      </c>
      <c r="AG58" s="21">
        <v>45657</v>
      </c>
      <c r="AH58" s="25">
        <v>21720848</v>
      </c>
      <c r="AI58" s="2">
        <f t="shared" si="10"/>
        <v>21720848</v>
      </c>
      <c r="AJ58" s="26" t="b">
        <f t="shared" si="11"/>
        <v>1</v>
      </c>
      <c r="AK58" s="26"/>
      <c r="AL58" s="5">
        <v>22625883</v>
      </c>
      <c r="AM58" s="27">
        <f t="shared" si="12"/>
        <v>0</v>
      </c>
      <c r="AN58" s="27">
        <f t="shared" si="13"/>
        <v>4525177</v>
      </c>
    </row>
    <row r="59" spans="1:40" s="4" customFormat="1" ht="15" hidden="1" customHeight="1" x14ac:dyDescent="0.2">
      <c r="A59" s="18">
        <v>158</v>
      </c>
      <c r="B59" s="19" t="s">
        <v>154</v>
      </c>
      <c r="C59" s="20" t="s">
        <v>155</v>
      </c>
      <c r="D59" s="18">
        <v>1014258936</v>
      </c>
      <c r="E59" s="21">
        <v>45317</v>
      </c>
      <c r="F59" s="21">
        <v>45535</v>
      </c>
      <c r="G59" s="22">
        <v>43441696</v>
      </c>
      <c r="H59" s="22">
        <v>38916519</v>
      </c>
      <c r="I59" s="22">
        <v>5430212</v>
      </c>
      <c r="J59" s="18"/>
      <c r="K59" s="18"/>
      <c r="L59" s="18"/>
      <c r="M59" s="19">
        <v>154</v>
      </c>
      <c r="N59" s="18" t="s">
        <v>50</v>
      </c>
      <c r="O59" s="21">
        <v>45301</v>
      </c>
      <c r="P59" s="23">
        <v>477858656</v>
      </c>
      <c r="Q59" s="18">
        <v>246</v>
      </c>
      <c r="R59" s="21">
        <v>45316</v>
      </c>
      <c r="S59" s="23">
        <v>43441696</v>
      </c>
      <c r="T59" s="23"/>
      <c r="U59" s="5">
        <v>43441696</v>
      </c>
      <c r="V59" s="23">
        <v>22625883</v>
      </c>
      <c r="W59" s="23"/>
      <c r="X59" s="23">
        <f t="shared" si="15"/>
        <v>5430212</v>
      </c>
      <c r="Y59" s="23">
        <f t="shared" si="16"/>
        <v>5430212</v>
      </c>
      <c r="Z59" s="23">
        <f t="shared" si="16"/>
        <v>5430212</v>
      </c>
      <c r="AA59" s="23"/>
      <c r="AB59" s="23"/>
      <c r="AC59" s="23"/>
      <c r="AD59" s="23">
        <f t="shared" si="8"/>
        <v>38916519</v>
      </c>
      <c r="AE59" s="23">
        <f t="shared" si="9"/>
        <v>0</v>
      </c>
      <c r="AF59" s="24" t="s">
        <v>37</v>
      </c>
      <c r="AG59" s="21">
        <v>45657</v>
      </c>
      <c r="AH59" s="25">
        <v>21720848</v>
      </c>
      <c r="AI59" s="2">
        <f t="shared" si="10"/>
        <v>21720848</v>
      </c>
      <c r="AJ59" s="26" t="b">
        <f t="shared" si="11"/>
        <v>1</v>
      </c>
      <c r="AK59" s="26"/>
      <c r="AL59" s="5">
        <v>22625883</v>
      </c>
      <c r="AM59" s="27">
        <f t="shared" si="12"/>
        <v>0</v>
      </c>
      <c r="AN59" s="27">
        <f t="shared" si="13"/>
        <v>4525177</v>
      </c>
    </row>
    <row r="60" spans="1:40" s="4" customFormat="1" ht="15" hidden="1" customHeight="1" x14ac:dyDescent="0.2">
      <c r="A60" s="18">
        <v>161</v>
      </c>
      <c r="B60" s="19" t="s">
        <v>156</v>
      </c>
      <c r="C60" s="20" t="s">
        <v>157</v>
      </c>
      <c r="D60" s="18">
        <v>1010240919</v>
      </c>
      <c r="E60" s="21">
        <v>45316</v>
      </c>
      <c r="F60" s="21">
        <v>45535</v>
      </c>
      <c r="G60" s="22">
        <v>43441696</v>
      </c>
      <c r="H60" s="22">
        <v>39097526</v>
      </c>
      <c r="I60" s="22">
        <v>5430212</v>
      </c>
      <c r="J60" s="18"/>
      <c r="K60" s="18"/>
      <c r="L60" s="18"/>
      <c r="M60" s="19">
        <v>229</v>
      </c>
      <c r="N60" s="28" t="s">
        <v>40</v>
      </c>
      <c r="O60" s="21">
        <v>45308</v>
      </c>
      <c r="P60" s="23">
        <v>304091872</v>
      </c>
      <c r="Q60" s="18">
        <v>252</v>
      </c>
      <c r="R60" s="21">
        <v>45316</v>
      </c>
      <c r="S60" s="23">
        <v>43441696</v>
      </c>
      <c r="T60" s="23"/>
      <c r="U60" s="5">
        <v>43441696</v>
      </c>
      <c r="V60" s="29">
        <v>22806890</v>
      </c>
      <c r="W60" s="23"/>
      <c r="X60" s="23">
        <f t="shared" si="15"/>
        <v>5430212</v>
      </c>
      <c r="Y60" s="23">
        <f t="shared" si="16"/>
        <v>5430212</v>
      </c>
      <c r="Z60" s="23">
        <f t="shared" si="16"/>
        <v>5430212</v>
      </c>
      <c r="AA60" s="23"/>
      <c r="AB60" s="23"/>
      <c r="AC60" s="23"/>
      <c r="AD60" s="23">
        <f t="shared" si="8"/>
        <v>39097526</v>
      </c>
      <c r="AE60" s="23">
        <f t="shared" si="9"/>
        <v>0</v>
      </c>
      <c r="AF60" s="24" t="s">
        <v>37</v>
      </c>
      <c r="AG60" s="21">
        <v>45657</v>
      </c>
      <c r="AH60" s="25">
        <v>21720848</v>
      </c>
      <c r="AI60" s="2">
        <f t="shared" si="10"/>
        <v>21720848</v>
      </c>
      <c r="AJ60" s="26" t="b">
        <f t="shared" si="11"/>
        <v>1</v>
      </c>
      <c r="AK60" s="26"/>
      <c r="AL60" s="5">
        <v>22806890</v>
      </c>
      <c r="AM60" s="27">
        <f t="shared" si="12"/>
        <v>0</v>
      </c>
      <c r="AN60" s="27">
        <f t="shared" si="13"/>
        <v>4344170</v>
      </c>
    </row>
    <row r="61" spans="1:40" s="4" customFormat="1" ht="15" hidden="1" customHeight="1" x14ac:dyDescent="0.2">
      <c r="A61" s="18">
        <v>162</v>
      </c>
      <c r="B61" s="19" t="s">
        <v>158</v>
      </c>
      <c r="C61" s="20" t="s">
        <v>159</v>
      </c>
      <c r="D61" s="18">
        <v>1070990624</v>
      </c>
      <c r="E61" s="21">
        <v>45316</v>
      </c>
      <c r="F61" s="21">
        <v>45535</v>
      </c>
      <c r="G61" s="22">
        <v>43441696</v>
      </c>
      <c r="H61" s="22">
        <v>39097526</v>
      </c>
      <c r="I61" s="22">
        <v>5430212</v>
      </c>
      <c r="J61" s="18"/>
      <c r="K61" s="18"/>
      <c r="L61" s="18"/>
      <c r="M61" s="19">
        <v>229</v>
      </c>
      <c r="N61" s="28" t="s">
        <v>40</v>
      </c>
      <c r="O61" s="21">
        <v>45308</v>
      </c>
      <c r="P61" s="23">
        <v>304091872</v>
      </c>
      <c r="Q61" s="18">
        <v>248</v>
      </c>
      <c r="R61" s="21">
        <v>45316</v>
      </c>
      <c r="S61" s="23">
        <v>43441696</v>
      </c>
      <c r="T61" s="23"/>
      <c r="U61" s="5">
        <v>43441696</v>
      </c>
      <c r="V61" s="29">
        <v>22806890</v>
      </c>
      <c r="W61" s="23"/>
      <c r="X61" s="23">
        <f t="shared" si="15"/>
        <v>5430212</v>
      </c>
      <c r="Y61" s="23">
        <f t="shared" si="16"/>
        <v>5430212</v>
      </c>
      <c r="Z61" s="23">
        <f t="shared" si="16"/>
        <v>5430212</v>
      </c>
      <c r="AA61" s="23"/>
      <c r="AB61" s="23"/>
      <c r="AC61" s="23"/>
      <c r="AD61" s="23">
        <f t="shared" si="8"/>
        <v>39097526</v>
      </c>
      <c r="AE61" s="23">
        <f t="shared" si="9"/>
        <v>0</v>
      </c>
      <c r="AF61" s="24" t="s">
        <v>37</v>
      </c>
      <c r="AG61" s="21">
        <v>45657</v>
      </c>
      <c r="AH61" s="25">
        <v>21720848</v>
      </c>
      <c r="AI61" s="2">
        <f t="shared" si="10"/>
        <v>21720848</v>
      </c>
      <c r="AJ61" s="26" t="b">
        <f t="shared" si="11"/>
        <v>1</v>
      </c>
      <c r="AK61" s="26"/>
      <c r="AL61" s="5">
        <v>22806890</v>
      </c>
      <c r="AM61" s="27">
        <f t="shared" si="12"/>
        <v>0</v>
      </c>
      <c r="AN61" s="27">
        <f t="shared" si="13"/>
        <v>4344170</v>
      </c>
    </row>
    <row r="62" spans="1:40" s="4" customFormat="1" ht="15" hidden="1" customHeight="1" x14ac:dyDescent="0.2">
      <c r="A62" s="18">
        <v>163</v>
      </c>
      <c r="B62" s="19" t="s">
        <v>256</v>
      </c>
      <c r="C62" s="20" t="s">
        <v>160</v>
      </c>
      <c r="D62" s="18">
        <v>1095819862</v>
      </c>
      <c r="E62" s="21">
        <v>45316</v>
      </c>
      <c r="F62" s="21">
        <v>45535</v>
      </c>
      <c r="G62" s="22">
        <v>43441696</v>
      </c>
      <c r="H62" s="22">
        <v>39097526</v>
      </c>
      <c r="I62" s="22">
        <v>5430212</v>
      </c>
      <c r="J62" s="18"/>
      <c r="K62" s="18"/>
      <c r="L62" s="18"/>
      <c r="M62" s="19">
        <v>229</v>
      </c>
      <c r="N62" s="28" t="s">
        <v>40</v>
      </c>
      <c r="O62" s="21">
        <v>45308</v>
      </c>
      <c r="P62" s="23">
        <v>304091872</v>
      </c>
      <c r="Q62" s="18">
        <v>242</v>
      </c>
      <c r="R62" s="21">
        <v>45316</v>
      </c>
      <c r="S62" s="23">
        <v>43441696</v>
      </c>
      <c r="T62" s="23"/>
      <c r="U62" s="5">
        <v>43441696</v>
      </c>
      <c r="V62" s="29">
        <v>22806890</v>
      </c>
      <c r="W62" s="23"/>
      <c r="X62" s="23">
        <f t="shared" si="15"/>
        <v>5430212</v>
      </c>
      <c r="Y62" s="23">
        <f t="shared" si="16"/>
        <v>5430212</v>
      </c>
      <c r="Z62" s="23">
        <f t="shared" si="16"/>
        <v>5430212</v>
      </c>
      <c r="AA62" s="23"/>
      <c r="AB62" s="23"/>
      <c r="AC62" s="23"/>
      <c r="AD62" s="23">
        <f t="shared" si="8"/>
        <v>39097526</v>
      </c>
      <c r="AE62" s="23">
        <f t="shared" si="9"/>
        <v>0</v>
      </c>
      <c r="AF62" s="24" t="s">
        <v>37</v>
      </c>
      <c r="AG62" s="21">
        <v>45657</v>
      </c>
      <c r="AH62" s="25">
        <v>21720848</v>
      </c>
      <c r="AI62" s="2">
        <f t="shared" si="10"/>
        <v>21720848</v>
      </c>
      <c r="AJ62" s="26" t="b">
        <f t="shared" si="11"/>
        <v>1</v>
      </c>
      <c r="AK62" s="26"/>
      <c r="AL62" s="5">
        <v>22806890</v>
      </c>
      <c r="AM62" s="27">
        <f t="shared" si="12"/>
        <v>0</v>
      </c>
      <c r="AN62" s="27">
        <f t="shared" si="13"/>
        <v>4344170</v>
      </c>
    </row>
    <row r="63" spans="1:40" s="4" customFormat="1" ht="15" hidden="1" customHeight="1" x14ac:dyDescent="0.2">
      <c r="A63" s="18">
        <v>165</v>
      </c>
      <c r="B63" s="19" t="s">
        <v>161</v>
      </c>
      <c r="C63" s="20" t="s">
        <v>162</v>
      </c>
      <c r="D63" s="18">
        <v>33703180</v>
      </c>
      <c r="E63" s="21">
        <v>45316</v>
      </c>
      <c r="F63" s="21">
        <v>45535</v>
      </c>
      <c r="G63" s="22">
        <v>66300368</v>
      </c>
      <c r="H63" s="22">
        <v>59670331</v>
      </c>
      <c r="I63" s="22">
        <v>8287546</v>
      </c>
      <c r="J63" s="18"/>
      <c r="K63" s="18"/>
      <c r="L63" s="18"/>
      <c r="M63" s="19">
        <v>236</v>
      </c>
      <c r="N63" s="28" t="s">
        <v>40</v>
      </c>
      <c r="O63" s="21">
        <v>45308</v>
      </c>
      <c r="P63" s="23">
        <v>66300368</v>
      </c>
      <c r="Q63" s="18">
        <v>245</v>
      </c>
      <c r="R63" s="21">
        <v>45316</v>
      </c>
      <c r="S63" s="23">
        <v>66300368</v>
      </c>
      <c r="T63" s="23"/>
      <c r="U63" s="5">
        <v>66300368</v>
      </c>
      <c r="V63" s="29">
        <v>34807693</v>
      </c>
      <c r="W63" s="23"/>
      <c r="X63" s="23">
        <f t="shared" si="15"/>
        <v>8287546</v>
      </c>
      <c r="Y63" s="23">
        <f t="shared" si="16"/>
        <v>8287546</v>
      </c>
      <c r="Z63" s="23">
        <f t="shared" si="16"/>
        <v>8287546</v>
      </c>
      <c r="AA63" s="23"/>
      <c r="AB63" s="23"/>
      <c r="AC63" s="23"/>
      <c r="AD63" s="23">
        <f t="shared" si="8"/>
        <v>59670331</v>
      </c>
      <c r="AE63" s="23">
        <f t="shared" si="9"/>
        <v>0</v>
      </c>
      <c r="AF63" s="24" t="s">
        <v>37</v>
      </c>
      <c r="AG63" s="21">
        <v>45657</v>
      </c>
      <c r="AH63" s="25">
        <v>33150184</v>
      </c>
      <c r="AI63" s="2">
        <f t="shared" si="10"/>
        <v>33150184</v>
      </c>
      <c r="AJ63" s="26" t="b">
        <f t="shared" si="11"/>
        <v>1</v>
      </c>
      <c r="AK63" s="26"/>
      <c r="AL63" s="5">
        <v>34807693</v>
      </c>
      <c r="AM63" s="27">
        <f t="shared" si="12"/>
        <v>0</v>
      </c>
      <c r="AN63" s="27">
        <f t="shared" si="13"/>
        <v>6630037</v>
      </c>
    </row>
    <row r="64" spans="1:40" s="4" customFormat="1" ht="15" hidden="1" customHeight="1" x14ac:dyDescent="0.2">
      <c r="A64" s="18">
        <v>166</v>
      </c>
      <c r="B64" s="19" t="s">
        <v>255</v>
      </c>
      <c r="C64" s="20" t="s">
        <v>163</v>
      </c>
      <c r="D64" s="18">
        <v>1111122435</v>
      </c>
      <c r="E64" s="21">
        <v>45316</v>
      </c>
      <c r="F64" s="21">
        <v>45535</v>
      </c>
      <c r="G64" s="22">
        <v>23242960</v>
      </c>
      <c r="H64" s="22">
        <v>20918664</v>
      </c>
      <c r="I64" s="22">
        <v>2905370</v>
      </c>
      <c r="J64" s="18"/>
      <c r="K64" s="18"/>
      <c r="L64" s="18"/>
      <c r="M64" s="19">
        <v>234</v>
      </c>
      <c r="N64" s="28" t="s">
        <v>40</v>
      </c>
      <c r="O64" s="21">
        <v>45308</v>
      </c>
      <c r="P64" s="23">
        <v>23242960</v>
      </c>
      <c r="Q64" s="18" t="s">
        <v>164</v>
      </c>
      <c r="R64" s="21">
        <v>45316</v>
      </c>
      <c r="S64" s="23">
        <v>23242960</v>
      </c>
      <c r="T64" s="23"/>
      <c r="U64" s="5">
        <v>23242960</v>
      </c>
      <c r="V64" s="29">
        <v>12202554</v>
      </c>
      <c r="W64" s="23"/>
      <c r="X64" s="23">
        <f t="shared" si="15"/>
        <v>2905370</v>
      </c>
      <c r="Y64" s="23">
        <f t="shared" si="16"/>
        <v>2905370</v>
      </c>
      <c r="Z64" s="23">
        <f t="shared" si="16"/>
        <v>2905370</v>
      </c>
      <c r="AA64" s="23"/>
      <c r="AB64" s="23"/>
      <c r="AC64" s="23"/>
      <c r="AD64" s="23">
        <f t="shared" si="8"/>
        <v>20918664</v>
      </c>
      <c r="AE64" s="23">
        <f t="shared" si="9"/>
        <v>0</v>
      </c>
      <c r="AF64" s="24" t="s">
        <v>37</v>
      </c>
      <c r="AG64" s="21">
        <v>45657</v>
      </c>
      <c r="AH64" s="25">
        <v>11621480</v>
      </c>
      <c r="AI64" s="2">
        <f t="shared" si="10"/>
        <v>11621480</v>
      </c>
      <c r="AJ64" s="26" t="b">
        <f t="shared" si="11"/>
        <v>1</v>
      </c>
      <c r="AK64" s="26"/>
      <c r="AL64" s="5">
        <v>12202554</v>
      </c>
      <c r="AM64" s="27">
        <f t="shared" si="12"/>
        <v>0</v>
      </c>
      <c r="AN64" s="27">
        <f t="shared" si="13"/>
        <v>2324296</v>
      </c>
    </row>
    <row r="65" spans="1:40" s="4" customFormat="1" ht="15" hidden="1" customHeight="1" x14ac:dyDescent="0.2">
      <c r="A65" s="18">
        <v>167</v>
      </c>
      <c r="B65" s="19" t="s">
        <v>165</v>
      </c>
      <c r="C65" s="20" t="s">
        <v>166</v>
      </c>
      <c r="D65" s="18">
        <v>80880341</v>
      </c>
      <c r="E65" s="21">
        <v>45317</v>
      </c>
      <c r="F65" s="21">
        <v>45535</v>
      </c>
      <c r="G65" s="22">
        <v>66300368</v>
      </c>
      <c r="H65" s="22">
        <v>59394080</v>
      </c>
      <c r="I65" s="22">
        <v>8287546</v>
      </c>
      <c r="J65" s="18"/>
      <c r="K65" s="18"/>
      <c r="L65" s="18"/>
      <c r="M65" s="19">
        <v>233</v>
      </c>
      <c r="N65" s="28" t="s">
        <v>40</v>
      </c>
      <c r="O65" s="21">
        <v>45308</v>
      </c>
      <c r="P65" s="23">
        <v>66300368</v>
      </c>
      <c r="Q65" s="18">
        <v>273</v>
      </c>
      <c r="R65" s="21">
        <v>45316</v>
      </c>
      <c r="S65" s="23">
        <v>66300368</v>
      </c>
      <c r="T65" s="23"/>
      <c r="U65" s="5">
        <v>66300368</v>
      </c>
      <c r="V65" s="29">
        <v>34531442</v>
      </c>
      <c r="W65" s="23"/>
      <c r="X65" s="23">
        <f t="shared" si="15"/>
        <v>8287546</v>
      </c>
      <c r="Y65" s="23">
        <f t="shared" si="16"/>
        <v>8287546</v>
      </c>
      <c r="Z65" s="23">
        <f t="shared" si="16"/>
        <v>8287546</v>
      </c>
      <c r="AA65" s="23"/>
      <c r="AB65" s="23"/>
      <c r="AC65" s="23"/>
      <c r="AD65" s="23">
        <f t="shared" si="8"/>
        <v>59394080</v>
      </c>
      <c r="AE65" s="23">
        <f t="shared" si="9"/>
        <v>0</v>
      </c>
      <c r="AF65" s="24" t="s">
        <v>37</v>
      </c>
      <c r="AG65" s="21">
        <v>45657</v>
      </c>
      <c r="AH65" s="25">
        <v>33150184</v>
      </c>
      <c r="AI65" s="2">
        <f t="shared" si="10"/>
        <v>33150184</v>
      </c>
      <c r="AJ65" s="26" t="b">
        <f t="shared" si="11"/>
        <v>1</v>
      </c>
      <c r="AK65" s="26"/>
      <c r="AL65" s="5">
        <v>34531442</v>
      </c>
      <c r="AM65" s="27">
        <f t="shared" si="12"/>
        <v>0</v>
      </c>
      <c r="AN65" s="27">
        <f t="shared" si="13"/>
        <v>6906288</v>
      </c>
    </row>
    <row r="66" spans="1:40" s="4" customFormat="1" ht="15" hidden="1" customHeight="1" x14ac:dyDescent="0.2">
      <c r="A66" s="18">
        <v>168</v>
      </c>
      <c r="B66" s="19" t="s">
        <v>167</v>
      </c>
      <c r="C66" s="20" t="s">
        <v>168</v>
      </c>
      <c r="D66" s="18">
        <v>1095945090</v>
      </c>
      <c r="E66" s="21">
        <v>45316</v>
      </c>
      <c r="F66" s="21">
        <v>45535</v>
      </c>
      <c r="G66" s="22">
        <v>66300368</v>
      </c>
      <c r="H66" s="22">
        <v>59670331</v>
      </c>
      <c r="I66" s="22">
        <v>8287546</v>
      </c>
      <c r="J66" s="18"/>
      <c r="K66" s="18"/>
      <c r="L66" s="18"/>
      <c r="M66" s="19">
        <v>217</v>
      </c>
      <c r="N66" s="28" t="s">
        <v>40</v>
      </c>
      <c r="O66" s="21">
        <v>45308</v>
      </c>
      <c r="P66" s="23">
        <v>198901104</v>
      </c>
      <c r="Q66" s="18">
        <v>256</v>
      </c>
      <c r="R66" s="21">
        <v>45316</v>
      </c>
      <c r="S66" s="23">
        <v>66300368</v>
      </c>
      <c r="T66" s="23"/>
      <c r="U66" s="5">
        <v>66300368</v>
      </c>
      <c r="V66" s="29">
        <v>34807693</v>
      </c>
      <c r="W66" s="23"/>
      <c r="X66" s="22">
        <v>8287546</v>
      </c>
      <c r="Y66" s="23">
        <f t="shared" si="16"/>
        <v>8287546</v>
      </c>
      <c r="Z66" s="23">
        <f t="shared" si="16"/>
        <v>8287546</v>
      </c>
      <c r="AA66" s="23"/>
      <c r="AB66" s="23"/>
      <c r="AC66" s="23"/>
      <c r="AD66" s="23">
        <f t="shared" ref="AD66:AD97" si="17">+V66+W66+X66+Y66+Z66+AA66+AB66+AC66</f>
        <v>59670331</v>
      </c>
      <c r="AE66" s="23">
        <f t="shared" ref="AE66:AE97" si="18">+H66-AD66</f>
        <v>0</v>
      </c>
      <c r="AF66" s="24" t="s">
        <v>37</v>
      </c>
      <c r="AG66" s="21">
        <v>45657</v>
      </c>
      <c r="AH66" s="25">
        <v>33150184</v>
      </c>
      <c r="AI66" s="2">
        <f t="shared" ref="AI66:AI97" si="19">+G66*50%</f>
        <v>33150184</v>
      </c>
      <c r="AJ66" s="26" t="b">
        <f t="shared" ref="AJ66:AJ97" si="20">+AH66&lt;=AI66</f>
        <v>1</v>
      </c>
      <c r="AK66" s="26"/>
      <c r="AL66" s="5">
        <v>34807693</v>
      </c>
      <c r="AM66" s="27">
        <f t="shared" ref="AM66:AM97" si="21">+AL66-V66</f>
        <v>0</v>
      </c>
      <c r="AN66" s="27">
        <f t="shared" ref="AN66:AN97" si="22">S66-AD66</f>
        <v>6630037</v>
      </c>
    </row>
    <row r="67" spans="1:40" s="4" customFormat="1" ht="15" hidden="1" customHeight="1" x14ac:dyDescent="0.2">
      <c r="A67" s="18">
        <v>169</v>
      </c>
      <c r="B67" s="19" t="s">
        <v>169</v>
      </c>
      <c r="C67" s="20" t="s">
        <v>170</v>
      </c>
      <c r="D67" s="18">
        <v>4372335</v>
      </c>
      <c r="E67" s="21">
        <v>45316</v>
      </c>
      <c r="F67" s="21">
        <v>45535</v>
      </c>
      <c r="G67" s="22">
        <v>66300368</v>
      </c>
      <c r="H67" s="22">
        <v>59670331</v>
      </c>
      <c r="I67" s="22">
        <v>8287546</v>
      </c>
      <c r="J67" s="18"/>
      <c r="K67" s="18"/>
      <c r="L67" s="18"/>
      <c r="M67" s="19">
        <v>217</v>
      </c>
      <c r="N67" s="28" t="s">
        <v>40</v>
      </c>
      <c r="O67" s="21">
        <v>45308</v>
      </c>
      <c r="P67" s="23">
        <v>198901104</v>
      </c>
      <c r="Q67" s="18">
        <v>255</v>
      </c>
      <c r="R67" s="21">
        <v>45316</v>
      </c>
      <c r="S67" s="23">
        <v>66300368</v>
      </c>
      <c r="T67" s="23"/>
      <c r="U67" s="5">
        <v>66300368</v>
      </c>
      <c r="V67" s="29">
        <v>34807693</v>
      </c>
      <c r="W67" s="23"/>
      <c r="X67" s="22">
        <v>8287546</v>
      </c>
      <c r="Y67" s="23">
        <f t="shared" si="16"/>
        <v>8287546</v>
      </c>
      <c r="Z67" s="23">
        <f t="shared" si="16"/>
        <v>8287546</v>
      </c>
      <c r="AA67" s="23"/>
      <c r="AB67" s="23"/>
      <c r="AC67" s="23"/>
      <c r="AD67" s="23">
        <f t="shared" si="17"/>
        <v>59670331</v>
      </c>
      <c r="AE67" s="23">
        <f t="shared" si="18"/>
        <v>0</v>
      </c>
      <c r="AF67" s="24" t="s">
        <v>37</v>
      </c>
      <c r="AG67" s="21">
        <v>45657</v>
      </c>
      <c r="AH67" s="25">
        <v>33150184</v>
      </c>
      <c r="AI67" s="2">
        <f t="shared" si="19"/>
        <v>33150184</v>
      </c>
      <c r="AJ67" s="26" t="b">
        <f t="shared" si="20"/>
        <v>1</v>
      </c>
      <c r="AK67" s="26"/>
      <c r="AL67" s="5">
        <v>34807693</v>
      </c>
      <c r="AM67" s="27">
        <f t="shared" si="21"/>
        <v>0</v>
      </c>
      <c r="AN67" s="27">
        <f t="shared" si="22"/>
        <v>6630037</v>
      </c>
    </row>
    <row r="68" spans="1:40" s="4" customFormat="1" ht="15" hidden="1" customHeight="1" x14ac:dyDescent="0.2">
      <c r="A68" s="18">
        <v>170</v>
      </c>
      <c r="B68" s="19" t="s">
        <v>171</v>
      </c>
      <c r="C68" s="20" t="s">
        <v>172</v>
      </c>
      <c r="D68" s="18">
        <v>1085279070</v>
      </c>
      <c r="E68" s="21">
        <v>45320</v>
      </c>
      <c r="F68" s="21">
        <v>45535</v>
      </c>
      <c r="G68" s="22">
        <v>69821856</v>
      </c>
      <c r="H68" s="22">
        <v>61675973</v>
      </c>
      <c r="I68" s="22">
        <v>8727732</v>
      </c>
      <c r="J68" s="18"/>
      <c r="K68" s="18"/>
      <c r="L68" s="18"/>
      <c r="M68" s="19">
        <v>299</v>
      </c>
      <c r="N68" s="18" t="s">
        <v>36</v>
      </c>
      <c r="O68" s="21">
        <v>45313</v>
      </c>
      <c r="P68" s="23">
        <v>69821856</v>
      </c>
      <c r="Q68" s="18">
        <v>570</v>
      </c>
      <c r="R68" s="21">
        <v>45317</v>
      </c>
      <c r="S68" s="23">
        <v>69821856</v>
      </c>
      <c r="T68" s="23"/>
      <c r="U68" s="5">
        <v>69821856</v>
      </c>
      <c r="V68" s="23">
        <v>35492777</v>
      </c>
      <c r="W68" s="23"/>
      <c r="X68" s="23">
        <f>+I68</f>
        <v>8727732</v>
      </c>
      <c r="Y68" s="23">
        <v>8727732</v>
      </c>
      <c r="Z68" s="23">
        <v>8727732</v>
      </c>
      <c r="AA68" s="23"/>
      <c r="AB68" s="23"/>
      <c r="AC68" s="23"/>
      <c r="AD68" s="23">
        <f t="shared" si="17"/>
        <v>61675973</v>
      </c>
      <c r="AE68" s="23">
        <f t="shared" si="18"/>
        <v>0</v>
      </c>
      <c r="AF68" s="24" t="s">
        <v>37</v>
      </c>
      <c r="AG68" s="21">
        <v>45657</v>
      </c>
      <c r="AH68" s="25">
        <v>34910928</v>
      </c>
      <c r="AI68" s="2">
        <f t="shared" si="19"/>
        <v>34910928</v>
      </c>
      <c r="AJ68" s="26" t="b">
        <f t="shared" si="20"/>
        <v>1</v>
      </c>
      <c r="AK68" s="26"/>
      <c r="AL68" s="5">
        <v>35492777</v>
      </c>
      <c r="AM68" s="27">
        <f t="shared" si="21"/>
        <v>0</v>
      </c>
      <c r="AN68" s="27">
        <f t="shared" si="22"/>
        <v>8145883</v>
      </c>
    </row>
    <row r="69" spans="1:40" s="4" customFormat="1" ht="15" hidden="1" customHeight="1" x14ac:dyDescent="0.2">
      <c r="A69" s="18">
        <v>212</v>
      </c>
      <c r="B69" s="19" t="s">
        <v>173</v>
      </c>
      <c r="C69" s="20" t="s">
        <v>174</v>
      </c>
      <c r="D69" s="18">
        <v>1049619979</v>
      </c>
      <c r="E69" s="21">
        <v>45317</v>
      </c>
      <c r="F69" s="21">
        <v>45535</v>
      </c>
      <c r="G69" s="22">
        <v>66300368</v>
      </c>
      <c r="H69" s="22">
        <v>59394080</v>
      </c>
      <c r="I69" s="22">
        <v>8287546</v>
      </c>
      <c r="J69" s="18"/>
      <c r="K69" s="18"/>
      <c r="L69" s="18"/>
      <c r="M69" s="19">
        <v>218</v>
      </c>
      <c r="N69" s="18" t="s">
        <v>103</v>
      </c>
      <c r="O69" s="21">
        <v>45308</v>
      </c>
      <c r="P69" s="23">
        <v>1392307728</v>
      </c>
      <c r="Q69" s="18">
        <v>247</v>
      </c>
      <c r="R69" s="21">
        <v>45316</v>
      </c>
      <c r="S69" s="23">
        <v>66300368</v>
      </c>
      <c r="T69" s="23"/>
      <c r="U69" s="5">
        <v>66300368</v>
      </c>
      <c r="V69" s="23">
        <v>34531442</v>
      </c>
      <c r="W69" s="23">
        <v>0</v>
      </c>
      <c r="X69" s="23">
        <v>8287546</v>
      </c>
      <c r="Y69" s="23">
        <v>8287546</v>
      </c>
      <c r="Z69" s="23">
        <v>8287546</v>
      </c>
      <c r="AA69" s="23">
        <v>0</v>
      </c>
      <c r="AB69" s="23">
        <v>0</v>
      </c>
      <c r="AC69" s="23">
        <v>0</v>
      </c>
      <c r="AD69" s="23">
        <f t="shared" si="17"/>
        <v>59394080</v>
      </c>
      <c r="AE69" s="23">
        <f t="shared" si="18"/>
        <v>0</v>
      </c>
      <c r="AF69" s="24" t="s">
        <v>37</v>
      </c>
      <c r="AG69" s="21">
        <v>45657</v>
      </c>
      <c r="AH69" s="23">
        <v>33150184</v>
      </c>
      <c r="AI69" s="3">
        <f t="shared" si="19"/>
        <v>33150184</v>
      </c>
      <c r="AJ69" s="26" t="b">
        <f t="shared" si="20"/>
        <v>1</v>
      </c>
      <c r="AK69" s="26"/>
      <c r="AL69" s="5">
        <v>34531442</v>
      </c>
      <c r="AM69" s="27">
        <f t="shared" si="21"/>
        <v>0</v>
      </c>
      <c r="AN69" s="27">
        <f t="shared" si="22"/>
        <v>6906288</v>
      </c>
    </row>
    <row r="70" spans="1:40" s="4" customFormat="1" ht="15" hidden="1" customHeight="1" x14ac:dyDescent="0.2">
      <c r="A70" s="18">
        <v>218</v>
      </c>
      <c r="B70" s="19" t="s">
        <v>175</v>
      </c>
      <c r="C70" s="20" t="s">
        <v>176</v>
      </c>
      <c r="D70" s="18">
        <v>1053606013</v>
      </c>
      <c r="E70" s="21">
        <v>45323</v>
      </c>
      <c r="F70" s="21">
        <v>45535</v>
      </c>
      <c r="G70" s="22">
        <v>66300368</v>
      </c>
      <c r="H70" s="22">
        <v>58012822</v>
      </c>
      <c r="I70" s="22">
        <v>8287546</v>
      </c>
      <c r="J70" s="18"/>
      <c r="K70" s="18"/>
      <c r="L70" s="18"/>
      <c r="M70" s="19">
        <v>218</v>
      </c>
      <c r="N70" s="18" t="s">
        <v>103</v>
      </c>
      <c r="O70" s="21">
        <v>45308</v>
      </c>
      <c r="P70" s="23">
        <v>1392307728</v>
      </c>
      <c r="Q70" s="18">
        <v>667</v>
      </c>
      <c r="R70" s="21">
        <v>45322</v>
      </c>
      <c r="S70" s="23">
        <v>66300368</v>
      </c>
      <c r="T70" s="23"/>
      <c r="U70" s="5">
        <v>66300368</v>
      </c>
      <c r="V70" s="23">
        <v>24862638</v>
      </c>
      <c r="W70" s="23">
        <v>8287546</v>
      </c>
      <c r="X70" s="23">
        <v>8287546</v>
      </c>
      <c r="Y70" s="23">
        <v>8287546</v>
      </c>
      <c r="Z70" s="23">
        <v>8287546</v>
      </c>
      <c r="AA70" s="23">
        <v>0</v>
      </c>
      <c r="AB70" s="23">
        <v>0</v>
      </c>
      <c r="AC70" s="23">
        <v>0</v>
      </c>
      <c r="AD70" s="23">
        <f t="shared" si="17"/>
        <v>58012822</v>
      </c>
      <c r="AE70" s="23">
        <f t="shared" si="18"/>
        <v>0</v>
      </c>
      <c r="AF70" s="24" t="s">
        <v>37</v>
      </c>
      <c r="AG70" s="21">
        <v>45657</v>
      </c>
      <c r="AH70" s="23">
        <v>33150184</v>
      </c>
      <c r="AI70" s="3">
        <f t="shared" si="19"/>
        <v>33150184</v>
      </c>
      <c r="AJ70" s="26" t="b">
        <f t="shared" si="20"/>
        <v>1</v>
      </c>
      <c r="AK70" s="26"/>
      <c r="AL70" s="5">
        <v>24862638</v>
      </c>
      <c r="AM70" s="27">
        <f t="shared" si="21"/>
        <v>0</v>
      </c>
      <c r="AN70" s="27">
        <f t="shared" si="22"/>
        <v>8287546</v>
      </c>
    </row>
    <row r="71" spans="1:40" s="4" customFormat="1" ht="15" hidden="1" customHeight="1" x14ac:dyDescent="0.2">
      <c r="A71" s="18">
        <v>219</v>
      </c>
      <c r="B71" s="19" t="s">
        <v>177</v>
      </c>
      <c r="C71" s="20" t="s">
        <v>178</v>
      </c>
      <c r="D71" s="18">
        <v>1032358243</v>
      </c>
      <c r="E71" s="21">
        <v>45323</v>
      </c>
      <c r="F71" s="21">
        <v>45535</v>
      </c>
      <c r="G71" s="22">
        <v>66300368</v>
      </c>
      <c r="H71" s="22">
        <v>58012822</v>
      </c>
      <c r="I71" s="22">
        <v>8287546</v>
      </c>
      <c r="J71" s="18"/>
      <c r="K71" s="18"/>
      <c r="L71" s="18"/>
      <c r="M71" s="19">
        <v>218</v>
      </c>
      <c r="N71" s="18" t="s">
        <v>103</v>
      </c>
      <c r="O71" s="21">
        <v>45308</v>
      </c>
      <c r="P71" s="23">
        <v>1392307728</v>
      </c>
      <c r="Q71" s="18">
        <v>668</v>
      </c>
      <c r="R71" s="21">
        <v>45322</v>
      </c>
      <c r="S71" s="23">
        <v>66300368</v>
      </c>
      <c r="T71" s="23"/>
      <c r="U71" s="5">
        <v>66300368</v>
      </c>
      <c r="V71" s="23">
        <v>24862638</v>
      </c>
      <c r="W71" s="23">
        <v>8287546</v>
      </c>
      <c r="X71" s="23">
        <v>8287546</v>
      </c>
      <c r="Y71" s="23">
        <v>8287546</v>
      </c>
      <c r="Z71" s="23">
        <v>8287546</v>
      </c>
      <c r="AA71" s="23">
        <v>0</v>
      </c>
      <c r="AB71" s="23">
        <v>0</v>
      </c>
      <c r="AC71" s="23">
        <v>0</v>
      </c>
      <c r="AD71" s="23">
        <f t="shared" si="17"/>
        <v>58012822</v>
      </c>
      <c r="AE71" s="23">
        <f t="shared" si="18"/>
        <v>0</v>
      </c>
      <c r="AF71" s="24" t="s">
        <v>37</v>
      </c>
      <c r="AG71" s="21">
        <v>45657</v>
      </c>
      <c r="AH71" s="23">
        <v>33150184</v>
      </c>
      <c r="AI71" s="3">
        <f t="shared" si="19"/>
        <v>33150184</v>
      </c>
      <c r="AJ71" s="26" t="b">
        <f t="shared" si="20"/>
        <v>1</v>
      </c>
      <c r="AK71" s="26"/>
      <c r="AL71" s="5">
        <v>24862638</v>
      </c>
      <c r="AM71" s="27">
        <f t="shared" si="21"/>
        <v>0</v>
      </c>
      <c r="AN71" s="27">
        <f t="shared" si="22"/>
        <v>8287546</v>
      </c>
    </row>
    <row r="72" spans="1:40" s="4" customFormat="1" ht="15" hidden="1" customHeight="1" x14ac:dyDescent="0.2">
      <c r="A72" s="18">
        <v>220</v>
      </c>
      <c r="B72" s="19" t="s">
        <v>179</v>
      </c>
      <c r="C72" s="20" t="s">
        <v>180</v>
      </c>
      <c r="D72" s="18">
        <v>1015436556</v>
      </c>
      <c r="E72" s="21">
        <v>45323</v>
      </c>
      <c r="F72" s="21">
        <v>45535</v>
      </c>
      <c r="G72" s="22">
        <v>66300368</v>
      </c>
      <c r="H72" s="22">
        <v>58012822</v>
      </c>
      <c r="I72" s="22">
        <v>8287546</v>
      </c>
      <c r="J72" s="18"/>
      <c r="K72" s="18"/>
      <c r="L72" s="18"/>
      <c r="M72" s="19">
        <v>218</v>
      </c>
      <c r="N72" s="18" t="s">
        <v>103</v>
      </c>
      <c r="O72" s="21">
        <v>45308</v>
      </c>
      <c r="P72" s="23">
        <v>1392307728</v>
      </c>
      <c r="Q72" s="18">
        <v>669</v>
      </c>
      <c r="R72" s="21">
        <v>45322</v>
      </c>
      <c r="S72" s="23">
        <v>66300368</v>
      </c>
      <c r="T72" s="23"/>
      <c r="U72" s="5">
        <v>66300368</v>
      </c>
      <c r="V72" s="23">
        <v>33150184</v>
      </c>
      <c r="W72" s="23">
        <v>0</v>
      </c>
      <c r="X72" s="23">
        <v>8287546</v>
      </c>
      <c r="Y72" s="23">
        <v>8287546</v>
      </c>
      <c r="Z72" s="23">
        <v>8287546</v>
      </c>
      <c r="AA72" s="23">
        <v>0</v>
      </c>
      <c r="AB72" s="23">
        <v>0</v>
      </c>
      <c r="AC72" s="23">
        <v>0</v>
      </c>
      <c r="AD72" s="23">
        <f t="shared" si="17"/>
        <v>58012822</v>
      </c>
      <c r="AE72" s="23">
        <f t="shared" si="18"/>
        <v>0</v>
      </c>
      <c r="AF72" s="24" t="s">
        <v>37</v>
      </c>
      <c r="AG72" s="21">
        <v>45657</v>
      </c>
      <c r="AH72" s="23">
        <v>33150184</v>
      </c>
      <c r="AI72" s="3">
        <f t="shared" si="19"/>
        <v>33150184</v>
      </c>
      <c r="AJ72" s="26" t="b">
        <f t="shared" si="20"/>
        <v>1</v>
      </c>
      <c r="AK72" s="26"/>
      <c r="AL72" s="5">
        <v>33150184</v>
      </c>
      <c r="AM72" s="27">
        <f t="shared" si="21"/>
        <v>0</v>
      </c>
      <c r="AN72" s="27">
        <f t="shared" si="22"/>
        <v>8287546</v>
      </c>
    </row>
    <row r="73" spans="1:40" s="4" customFormat="1" ht="15" hidden="1" customHeight="1" x14ac:dyDescent="0.2">
      <c r="A73" s="18">
        <v>221</v>
      </c>
      <c r="B73" s="19" t="s">
        <v>181</v>
      </c>
      <c r="C73" s="20" t="s">
        <v>182</v>
      </c>
      <c r="D73" s="18">
        <v>80166731</v>
      </c>
      <c r="E73" s="21">
        <v>45323</v>
      </c>
      <c r="F73" s="21">
        <v>45535</v>
      </c>
      <c r="G73" s="22">
        <v>66300368</v>
      </c>
      <c r="H73" s="22">
        <v>58012822</v>
      </c>
      <c r="I73" s="22">
        <v>8287546</v>
      </c>
      <c r="J73" s="18"/>
      <c r="K73" s="18"/>
      <c r="L73" s="18"/>
      <c r="M73" s="19">
        <v>218</v>
      </c>
      <c r="N73" s="18" t="s">
        <v>103</v>
      </c>
      <c r="O73" s="21">
        <v>45308</v>
      </c>
      <c r="P73" s="23">
        <v>1392307728</v>
      </c>
      <c r="Q73" s="18">
        <v>670</v>
      </c>
      <c r="R73" s="21">
        <v>45322</v>
      </c>
      <c r="S73" s="23">
        <v>66300368</v>
      </c>
      <c r="T73" s="23"/>
      <c r="U73" s="5">
        <v>66300368</v>
      </c>
      <c r="V73" s="23">
        <v>33150184</v>
      </c>
      <c r="W73" s="23">
        <v>0</v>
      </c>
      <c r="X73" s="23">
        <v>8287546</v>
      </c>
      <c r="Y73" s="23">
        <v>8287546</v>
      </c>
      <c r="Z73" s="23">
        <v>8287546</v>
      </c>
      <c r="AA73" s="23">
        <v>0</v>
      </c>
      <c r="AB73" s="23">
        <v>0</v>
      </c>
      <c r="AC73" s="23">
        <v>0</v>
      </c>
      <c r="AD73" s="23">
        <f t="shared" si="17"/>
        <v>58012822</v>
      </c>
      <c r="AE73" s="23">
        <f t="shared" si="18"/>
        <v>0</v>
      </c>
      <c r="AF73" s="24" t="s">
        <v>37</v>
      </c>
      <c r="AG73" s="21">
        <v>45657</v>
      </c>
      <c r="AH73" s="23">
        <v>33150184</v>
      </c>
      <c r="AI73" s="3">
        <f t="shared" si="19"/>
        <v>33150184</v>
      </c>
      <c r="AJ73" s="26" t="b">
        <f t="shared" si="20"/>
        <v>1</v>
      </c>
      <c r="AK73" s="26"/>
      <c r="AL73" s="5">
        <v>33150184</v>
      </c>
      <c r="AM73" s="27">
        <f t="shared" si="21"/>
        <v>0</v>
      </c>
      <c r="AN73" s="27">
        <f t="shared" si="22"/>
        <v>8287546</v>
      </c>
    </row>
    <row r="74" spans="1:40" s="4" customFormat="1" ht="15" hidden="1" customHeight="1" x14ac:dyDescent="0.2">
      <c r="A74" s="18">
        <v>222</v>
      </c>
      <c r="B74" s="19" t="s">
        <v>183</v>
      </c>
      <c r="C74" s="20" t="s">
        <v>184</v>
      </c>
      <c r="D74" s="18">
        <v>1033680066</v>
      </c>
      <c r="E74" s="21">
        <v>45324</v>
      </c>
      <c r="F74" s="21">
        <v>45566</v>
      </c>
      <c r="G74" s="22">
        <v>37501560</v>
      </c>
      <c r="H74" s="22">
        <v>37501560</v>
      </c>
      <c r="I74" s="22">
        <v>4687695</v>
      </c>
      <c r="J74" s="18"/>
      <c r="K74" s="18"/>
      <c r="L74" s="18"/>
      <c r="M74" s="19">
        <v>256</v>
      </c>
      <c r="N74" s="18" t="s">
        <v>36</v>
      </c>
      <c r="O74" s="21">
        <v>45308</v>
      </c>
      <c r="P74" s="23">
        <v>37501560</v>
      </c>
      <c r="Q74" s="18">
        <v>2135</v>
      </c>
      <c r="R74" s="21">
        <v>45324</v>
      </c>
      <c r="S74" s="23">
        <v>37501560</v>
      </c>
      <c r="T74" s="23"/>
      <c r="U74" s="5">
        <v>37501560</v>
      </c>
      <c r="V74" s="23">
        <v>18594523</v>
      </c>
      <c r="W74" s="23"/>
      <c r="X74" s="23">
        <v>4687695</v>
      </c>
      <c r="Y74" s="23">
        <v>4687695</v>
      </c>
      <c r="Z74" s="23">
        <v>4687695</v>
      </c>
      <c r="AA74" s="23">
        <v>4687695</v>
      </c>
      <c r="AB74" s="23">
        <v>156257</v>
      </c>
      <c r="AC74" s="23"/>
      <c r="AD74" s="23">
        <f t="shared" si="17"/>
        <v>37501560</v>
      </c>
      <c r="AE74" s="23">
        <f t="shared" si="18"/>
        <v>0</v>
      </c>
      <c r="AF74" s="24" t="s">
        <v>185</v>
      </c>
      <c r="AG74" s="21">
        <v>45657</v>
      </c>
      <c r="AH74" s="25">
        <v>13906829</v>
      </c>
      <c r="AI74" s="3">
        <f t="shared" si="19"/>
        <v>18750780</v>
      </c>
      <c r="AJ74" s="26" t="b">
        <f t="shared" si="20"/>
        <v>1</v>
      </c>
      <c r="AK74" s="26"/>
      <c r="AL74" s="5">
        <v>18594523</v>
      </c>
      <c r="AM74" s="27">
        <f t="shared" si="21"/>
        <v>0</v>
      </c>
      <c r="AN74" s="27">
        <f t="shared" si="22"/>
        <v>0</v>
      </c>
    </row>
    <row r="75" spans="1:40" s="4" customFormat="1" ht="15" hidden="1" customHeight="1" x14ac:dyDescent="0.2">
      <c r="A75" s="18">
        <v>224</v>
      </c>
      <c r="B75" s="31" t="s">
        <v>186</v>
      </c>
      <c r="C75" s="20" t="s">
        <v>187</v>
      </c>
      <c r="D75" s="18">
        <v>1012408419</v>
      </c>
      <c r="E75" s="21">
        <v>45331</v>
      </c>
      <c r="F75" s="21">
        <v>45573</v>
      </c>
      <c r="G75" s="22">
        <v>37501560</v>
      </c>
      <c r="H75" s="22">
        <v>37501560</v>
      </c>
      <c r="I75" s="22">
        <v>4687695</v>
      </c>
      <c r="J75" s="18"/>
      <c r="K75" s="18"/>
      <c r="L75" s="18"/>
      <c r="M75" s="19">
        <v>298</v>
      </c>
      <c r="N75" s="18" t="s">
        <v>36</v>
      </c>
      <c r="O75" s="21">
        <v>45313</v>
      </c>
      <c r="P75" s="23">
        <v>150006240</v>
      </c>
      <c r="Q75" s="18">
        <v>2242</v>
      </c>
      <c r="R75" s="21">
        <v>45331</v>
      </c>
      <c r="S75" s="23">
        <v>37501560</v>
      </c>
      <c r="T75" s="23"/>
      <c r="U75" s="5">
        <v>37501560</v>
      </c>
      <c r="V75" s="23">
        <v>17500728</v>
      </c>
      <c r="W75" s="23"/>
      <c r="X75" s="23">
        <v>4687695</v>
      </c>
      <c r="Y75" s="23">
        <v>4687695</v>
      </c>
      <c r="Z75" s="23">
        <v>4687695</v>
      </c>
      <c r="AA75" s="23">
        <f>+Z75</f>
        <v>4687695</v>
      </c>
      <c r="AB75" s="23">
        <v>1250052</v>
      </c>
      <c r="AC75" s="23"/>
      <c r="AD75" s="23">
        <f t="shared" si="17"/>
        <v>37501560</v>
      </c>
      <c r="AE75" s="23">
        <f t="shared" si="18"/>
        <v>0</v>
      </c>
      <c r="AF75" s="24" t="s">
        <v>188</v>
      </c>
      <c r="AG75" s="21">
        <v>45657</v>
      </c>
      <c r="AH75" s="25">
        <v>12813033</v>
      </c>
      <c r="AI75" s="3">
        <f t="shared" si="19"/>
        <v>18750780</v>
      </c>
      <c r="AJ75" s="26" t="b">
        <f t="shared" si="20"/>
        <v>1</v>
      </c>
      <c r="AK75" s="26"/>
      <c r="AL75" s="5">
        <v>17500728</v>
      </c>
      <c r="AM75" s="27">
        <f t="shared" si="21"/>
        <v>0</v>
      </c>
      <c r="AN75" s="27">
        <f t="shared" si="22"/>
        <v>0</v>
      </c>
    </row>
    <row r="76" spans="1:40" s="4" customFormat="1" ht="15" hidden="1" customHeight="1" x14ac:dyDescent="0.2">
      <c r="A76" s="18">
        <v>225</v>
      </c>
      <c r="B76" s="19" t="s">
        <v>189</v>
      </c>
      <c r="C76" s="20" t="s">
        <v>190</v>
      </c>
      <c r="D76" s="18">
        <v>52458024</v>
      </c>
      <c r="E76" s="21">
        <v>45320</v>
      </c>
      <c r="F76" s="21">
        <v>45535</v>
      </c>
      <c r="G76" s="22">
        <v>43441696</v>
      </c>
      <c r="H76" s="22">
        <v>38373498</v>
      </c>
      <c r="I76" s="22">
        <v>5430212</v>
      </c>
      <c r="J76" s="18"/>
      <c r="K76" s="18"/>
      <c r="L76" s="18"/>
      <c r="M76" s="19">
        <v>300</v>
      </c>
      <c r="N76" s="18" t="s">
        <v>36</v>
      </c>
      <c r="O76" s="21">
        <v>45313</v>
      </c>
      <c r="P76" s="23">
        <v>43441696</v>
      </c>
      <c r="Q76" s="18">
        <v>579</v>
      </c>
      <c r="R76" s="21">
        <v>45320</v>
      </c>
      <c r="S76" s="23">
        <v>43441696</v>
      </c>
      <c r="T76" s="23"/>
      <c r="U76" s="5">
        <v>43441696</v>
      </c>
      <c r="V76" s="23">
        <v>22082862</v>
      </c>
      <c r="W76" s="23"/>
      <c r="X76" s="23">
        <v>5430212</v>
      </c>
      <c r="Y76" s="23">
        <v>5430212</v>
      </c>
      <c r="Z76" s="23">
        <v>5430212</v>
      </c>
      <c r="AA76" s="23"/>
      <c r="AB76" s="23"/>
      <c r="AC76" s="23"/>
      <c r="AD76" s="23">
        <f t="shared" si="17"/>
        <v>38373498</v>
      </c>
      <c r="AE76" s="23">
        <f t="shared" si="18"/>
        <v>0</v>
      </c>
      <c r="AF76" s="24" t="s">
        <v>37</v>
      </c>
      <c r="AG76" s="21">
        <v>45657</v>
      </c>
      <c r="AH76" s="25">
        <v>21720848</v>
      </c>
      <c r="AI76" s="2">
        <f t="shared" si="19"/>
        <v>21720848</v>
      </c>
      <c r="AJ76" s="26" t="b">
        <f t="shared" si="20"/>
        <v>1</v>
      </c>
      <c r="AK76" s="26"/>
      <c r="AL76" s="5">
        <v>22082862</v>
      </c>
      <c r="AM76" s="27">
        <f t="shared" si="21"/>
        <v>0</v>
      </c>
      <c r="AN76" s="27">
        <f t="shared" si="22"/>
        <v>5068198</v>
      </c>
    </row>
    <row r="77" spans="1:40" s="4" customFormat="1" ht="15" hidden="1" customHeight="1" x14ac:dyDescent="0.2">
      <c r="A77" s="18">
        <v>226</v>
      </c>
      <c r="B77" s="19" t="s">
        <v>191</v>
      </c>
      <c r="C77" s="20" t="s">
        <v>192</v>
      </c>
      <c r="D77" s="18">
        <v>1032468813</v>
      </c>
      <c r="E77" s="21">
        <v>45320</v>
      </c>
      <c r="F77" s="21">
        <v>45535</v>
      </c>
      <c r="G77" s="22">
        <v>37501560</v>
      </c>
      <c r="H77" s="22">
        <v>33126378</v>
      </c>
      <c r="I77" s="22">
        <v>4687695</v>
      </c>
      <c r="J77" s="18"/>
      <c r="K77" s="18"/>
      <c r="L77" s="18"/>
      <c r="M77" s="19">
        <v>253</v>
      </c>
      <c r="N77" s="18" t="s">
        <v>36</v>
      </c>
      <c r="O77" s="21">
        <v>45308</v>
      </c>
      <c r="P77" s="23">
        <v>37501560</v>
      </c>
      <c r="Q77" s="18">
        <v>599</v>
      </c>
      <c r="R77" s="21">
        <v>45320</v>
      </c>
      <c r="S77" s="23">
        <v>37501560</v>
      </c>
      <c r="T77" s="23"/>
      <c r="U77" s="5">
        <v>37501560</v>
      </c>
      <c r="V77" s="23">
        <v>19063293</v>
      </c>
      <c r="W77" s="23"/>
      <c r="X77" s="23">
        <v>4687695</v>
      </c>
      <c r="Y77" s="23">
        <v>4687695</v>
      </c>
      <c r="Z77" s="23">
        <v>4687695</v>
      </c>
      <c r="AA77" s="23"/>
      <c r="AB77" s="23"/>
      <c r="AC77" s="23"/>
      <c r="AD77" s="23">
        <f t="shared" si="17"/>
        <v>33126378</v>
      </c>
      <c r="AE77" s="23">
        <f t="shared" si="18"/>
        <v>0</v>
      </c>
      <c r="AF77" s="24" t="s">
        <v>37</v>
      </c>
      <c r="AG77" s="21">
        <v>45657</v>
      </c>
      <c r="AH77" s="25">
        <v>18750780</v>
      </c>
      <c r="AI77" s="2">
        <f t="shared" si="19"/>
        <v>18750780</v>
      </c>
      <c r="AJ77" s="26" t="b">
        <f t="shared" si="20"/>
        <v>1</v>
      </c>
      <c r="AK77" s="26"/>
      <c r="AL77" s="5">
        <v>19063293</v>
      </c>
      <c r="AM77" s="27">
        <f t="shared" si="21"/>
        <v>0</v>
      </c>
      <c r="AN77" s="27">
        <f t="shared" si="22"/>
        <v>4375182</v>
      </c>
    </row>
    <row r="78" spans="1:40" s="4" customFormat="1" ht="15" hidden="1" customHeight="1" x14ac:dyDescent="0.2">
      <c r="A78" s="18">
        <v>227</v>
      </c>
      <c r="B78" s="19" t="s">
        <v>193</v>
      </c>
      <c r="C78" s="20" t="s">
        <v>194</v>
      </c>
      <c r="D78" s="18">
        <v>1026295213</v>
      </c>
      <c r="E78" s="21">
        <v>45321</v>
      </c>
      <c r="F78" s="21">
        <v>45535</v>
      </c>
      <c r="G78" s="22">
        <v>66300368</v>
      </c>
      <c r="H78" s="22">
        <v>58289074</v>
      </c>
      <c r="I78" s="22">
        <v>8287546</v>
      </c>
      <c r="J78" s="18"/>
      <c r="K78" s="18"/>
      <c r="L78" s="18"/>
      <c r="M78" s="19">
        <v>238</v>
      </c>
      <c r="N78" s="28" t="s">
        <v>40</v>
      </c>
      <c r="O78" s="21">
        <v>45308</v>
      </c>
      <c r="P78" s="23">
        <v>66300368</v>
      </c>
      <c r="Q78" s="18">
        <v>622</v>
      </c>
      <c r="R78" s="21">
        <v>45320</v>
      </c>
      <c r="S78" s="23">
        <v>66300368</v>
      </c>
      <c r="T78" s="23"/>
      <c r="U78" s="5">
        <v>66300368</v>
      </c>
      <c r="V78" s="29">
        <v>33426436</v>
      </c>
      <c r="W78" s="23"/>
      <c r="X78" s="23">
        <f>+I78</f>
        <v>8287546</v>
      </c>
      <c r="Y78" s="23">
        <f>+X78</f>
        <v>8287546</v>
      </c>
      <c r="Z78" s="23">
        <f>+Y78</f>
        <v>8287546</v>
      </c>
      <c r="AA78" s="23"/>
      <c r="AB78" s="23"/>
      <c r="AC78" s="23"/>
      <c r="AD78" s="23">
        <f t="shared" si="17"/>
        <v>58289074</v>
      </c>
      <c r="AE78" s="23">
        <f t="shared" si="18"/>
        <v>0</v>
      </c>
      <c r="AF78" s="24" t="s">
        <v>37</v>
      </c>
      <c r="AG78" s="21">
        <v>45657</v>
      </c>
      <c r="AH78" s="25">
        <v>33150184</v>
      </c>
      <c r="AI78" s="2">
        <f t="shared" si="19"/>
        <v>33150184</v>
      </c>
      <c r="AJ78" s="26" t="b">
        <f t="shared" si="20"/>
        <v>1</v>
      </c>
      <c r="AK78" s="26"/>
      <c r="AL78" s="5">
        <v>33426436</v>
      </c>
      <c r="AM78" s="27">
        <f t="shared" si="21"/>
        <v>0</v>
      </c>
      <c r="AN78" s="27">
        <f t="shared" si="22"/>
        <v>8011294</v>
      </c>
    </row>
    <row r="79" spans="1:40" s="4" customFormat="1" ht="15" hidden="1" customHeight="1" x14ac:dyDescent="0.2">
      <c r="A79" s="18">
        <v>247</v>
      </c>
      <c r="B79" s="19" t="s">
        <v>195</v>
      </c>
      <c r="C79" s="20" t="s">
        <v>196</v>
      </c>
      <c r="D79" s="18">
        <v>52709194</v>
      </c>
      <c r="E79" s="21">
        <v>45320</v>
      </c>
      <c r="F79" s="21">
        <v>45535</v>
      </c>
      <c r="G79" s="22">
        <v>66300368</v>
      </c>
      <c r="H79" s="22">
        <v>58565325</v>
      </c>
      <c r="I79" s="22">
        <v>8287546</v>
      </c>
      <c r="J79" s="18"/>
      <c r="K79" s="18"/>
      <c r="L79" s="18"/>
      <c r="M79" s="19">
        <v>249</v>
      </c>
      <c r="N79" s="18" t="s">
        <v>36</v>
      </c>
      <c r="O79" s="21">
        <v>45308</v>
      </c>
      <c r="P79" s="23">
        <v>66300368</v>
      </c>
      <c r="Q79" s="18">
        <v>584</v>
      </c>
      <c r="R79" s="21">
        <v>45320</v>
      </c>
      <c r="S79" s="23">
        <v>66300368</v>
      </c>
      <c r="T79" s="23"/>
      <c r="U79" s="5">
        <v>66300368</v>
      </c>
      <c r="V79" s="23">
        <v>33702687</v>
      </c>
      <c r="W79" s="23"/>
      <c r="X79" s="23">
        <v>8287546</v>
      </c>
      <c r="Y79" s="23">
        <v>8287546</v>
      </c>
      <c r="Z79" s="23">
        <v>8287546</v>
      </c>
      <c r="AA79" s="23"/>
      <c r="AB79" s="23"/>
      <c r="AC79" s="23"/>
      <c r="AD79" s="23">
        <f t="shared" si="17"/>
        <v>58565325</v>
      </c>
      <c r="AE79" s="23">
        <f t="shared" si="18"/>
        <v>0</v>
      </c>
      <c r="AF79" s="24" t="s">
        <v>37</v>
      </c>
      <c r="AG79" s="21">
        <v>45657</v>
      </c>
      <c r="AH79" s="25">
        <v>33150184</v>
      </c>
      <c r="AI79" s="2">
        <f t="shared" si="19"/>
        <v>33150184</v>
      </c>
      <c r="AJ79" s="26" t="b">
        <f t="shared" si="20"/>
        <v>1</v>
      </c>
      <c r="AK79" s="26"/>
      <c r="AL79" s="5">
        <v>33702687</v>
      </c>
      <c r="AM79" s="27">
        <f t="shared" si="21"/>
        <v>0</v>
      </c>
      <c r="AN79" s="27">
        <f t="shared" si="22"/>
        <v>7735043</v>
      </c>
    </row>
    <row r="80" spans="1:40" s="4" customFormat="1" ht="15" hidden="1" customHeight="1" x14ac:dyDescent="0.2">
      <c r="A80" s="18">
        <v>248</v>
      </c>
      <c r="B80" s="18" t="s">
        <v>197</v>
      </c>
      <c r="C80" s="20" t="s">
        <v>198</v>
      </c>
      <c r="D80" s="18">
        <v>76323508</v>
      </c>
      <c r="E80" s="21">
        <v>45323</v>
      </c>
      <c r="F80" s="21">
        <v>45535</v>
      </c>
      <c r="G80" s="22">
        <v>78919664</v>
      </c>
      <c r="H80" s="22">
        <v>69054706</v>
      </c>
      <c r="I80" s="22">
        <v>9864958</v>
      </c>
      <c r="J80" s="18"/>
      <c r="K80" s="18"/>
      <c r="L80" s="18"/>
      <c r="M80" s="18">
        <v>235</v>
      </c>
      <c r="N80" s="28" t="s">
        <v>40</v>
      </c>
      <c r="O80" s="21">
        <v>45308</v>
      </c>
      <c r="P80" s="23">
        <v>82677744</v>
      </c>
      <c r="Q80" s="18">
        <v>630</v>
      </c>
      <c r="R80" s="21">
        <v>45321</v>
      </c>
      <c r="S80" s="23">
        <v>78919664</v>
      </c>
      <c r="T80" s="23"/>
      <c r="U80" s="5">
        <v>78919664</v>
      </c>
      <c r="V80" s="29">
        <v>39459832</v>
      </c>
      <c r="W80" s="23"/>
      <c r="X80" s="23">
        <f>+I80</f>
        <v>9864958</v>
      </c>
      <c r="Y80" s="23">
        <f>+X80</f>
        <v>9864958</v>
      </c>
      <c r="Z80" s="23">
        <f>+Y80</f>
        <v>9864958</v>
      </c>
      <c r="AA80" s="23"/>
      <c r="AB80" s="23"/>
      <c r="AC80" s="23"/>
      <c r="AD80" s="23">
        <f t="shared" si="17"/>
        <v>69054706</v>
      </c>
      <c r="AE80" s="23">
        <f t="shared" si="18"/>
        <v>0</v>
      </c>
      <c r="AF80" s="24" t="s">
        <v>37</v>
      </c>
      <c r="AG80" s="21">
        <v>45657</v>
      </c>
      <c r="AH80" s="23">
        <v>39459832</v>
      </c>
      <c r="AI80" s="3">
        <f t="shared" si="19"/>
        <v>39459832</v>
      </c>
      <c r="AJ80" s="26" t="b">
        <f t="shared" si="20"/>
        <v>1</v>
      </c>
      <c r="AK80" s="26"/>
      <c r="AL80" s="5">
        <v>39459832</v>
      </c>
      <c r="AM80" s="27">
        <f t="shared" si="21"/>
        <v>0</v>
      </c>
      <c r="AN80" s="27">
        <f t="shared" si="22"/>
        <v>9864958</v>
      </c>
    </row>
    <row r="81" spans="1:40" s="4" customFormat="1" ht="15" hidden="1" customHeight="1" x14ac:dyDescent="0.2">
      <c r="A81" s="18">
        <v>249</v>
      </c>
      <c r="B81" s="19" t="s">
        <v>199</v>
      </c>
      <c r="C81" s="20" t="s">
        <v>200</v>
      </c>
      <c r="D81" s="18">
        <v>1022395438</v>
      </c>
      <c r="E81" s="21">
        <v>45323</v>
      </c>
      <c r="F81" s="21">
        <v>45535</v>
      </c>
      <c r="G81" s="22">
        <v>66300368</v>
      </c>
      <c r="H81" s="22">
        <v>58012822</v>
      </c>
      <c r="I81" s="22">
        <v>8287546</v>
      </c>
      <c r="J81" s="18"/>
      <c r="K81" s="18"/>
      <c r="L81" s="18"/>
      <c r="M81" s="19">
        <v>258</v>
      </c>
      <c r="N81" s="18" t="s">
        <v>36</v>
      </c>
      <c r="O81" s="21">
        <v>45308</v>
      </c>
      <c r="P81" s="23">
        <v>66300368</v>
      </c>
      <c r="Q81" s="18">
        <v>631</v>
      </c>
      <c r="R81" s="21">
        <v>45321</v>
      </c>
      <c r="S81" s="23">
        <v>66300368</v>
      </c>
      <c r="T81" s="23"/>
      <c r="U81" s="5">
        <v>66300368</v>
      </c>
      <c r="V81" s="23">
        <v>33150184</v>
      </c>
      <c r="W81" s="23"/>
      <c r="X81" s="23">
        <v>8287546</v>
      </c>
      <c r="Y81" s="23">
        <v>8287546</v>
      </c>
      <c r="Z81" s="23">
        <v>8287546</v>
      </c>
      <c r="AA81" s="23"/>
      <c r="AB81" s="23"/>
      <c r="AC81" s="23"/>
      <c r="AD81" s="23">
        <f t="shared" si="17"/>
        <v>58012822</v>
      </c>
      <c r="AE81" s="23">
        <f t="shared" si="18"/>
        <v>0</v>
      </c>
      <c r="AF81" s="24" t="s">
        <v>37</v>
      </c>
      <c r="AG81" s="21">
        <v>45657</v>
      </c>
      <c r="AH81" s="25">
        <v>33150184</v>
      </c>
      <c r="AI81" s="2">
        <f t="shared" si="19"/>
        <v>33150184</v>
      </c>
      <c r="AJ81" s="26" t="b">
        <f t="shared" si="20"/>
        <v>1</v>
      </c>
      <c r="AK81" s="26"/>
      <c r="AL81" s="5">
        <v>33150184</v>
      </c>
      <c r="AM81" s="27">
        <f t="shared" si="21"/>
        <v>0</v>
      </c>
      <c r="AN81" s="27">
        <f t="shared" si="22"/>
        <v>8287546</v>
      </c>
    </row>
    <row r="82" spans="1:40" s="4" customFormat="1" ht="15" hidden="1" customHeight="1" x14ac:dyDescent="0.2">
      <c r="A82" s="18">
        <v>250</v>
      </c>
      <c r="B82" s="19" t="s">
        <v>201</v>
      </c>
      <c r="C82" s="20" t="s">
        <v>202</v>
      </c>
      <c r="D82" s="18">
        <v>1026564823</v>
      </c>
      <c r="E82" s="21">
        <v>45320</v>
      </c>
      <c r="F82" s="21">
        <v>45535</v>
      </c>
      <c r="G82" s="22">
        <v>37501560</v>
      </c>
      <c r="H82" s="22">
        <v>33126378</v>
      </c>
      <c r="I82" s="22">
        <v>4687695</v>
      </c>
      <c r="J82" s="18"/>
      <c r="K82" s="18"/>
      <c r="L82" s="18"/>
      <c r="M82" s="19">
        <v>298</v>
      </c>
      <c r="N82" s="18" t="s">
        <v>36</v>
      </c>
      <c r="O82" s="21">
        <v>45313</v>
      </c>
      <c r="P82" s="23">
        <v>150006240</v>
      </c>
      <c r="Q82" s="18">
        <v>578</v>
      </c>
      <c r="R82" s="21">
        <v>45320</v>
      </c>
      <c r="S82" s="23">
        <v>37501560</v>
      </c>
      <c r="T82" s="23"/>
      <c r="U82" s="5">
        <v>37501560</v>
      </c>
      <c r="V82" s="23">
        <v>19063293</v>
      </c>
      <c r="W82" s="23"/>
      <c r="X82" s="23">
        <v>4687695</v>
      </c>
      <c r="Y82" s="23">
        <v>4687695</v>
      </c>
      <c r="Z82" s="23">
        <v>4687695</v>
      </c>
      <c r="AA82" s="23"/>
      <c r="AB82" s="23"/>
      <c r="AC82" s="23"/>
      <c r="AD82" s="23">
        <f t="shared" si="17"/>
        <v>33126378</v>
      </c>
      <c r="AE82" s="23">
        <f t="shared" si="18"/>
        <v>0</v>
      </c>
      <c r="AF82" s="24" t="s">
        <v>37</v>
      </c>
      <c r="AG82" s="21">
        <v>45657</v>
      </c>
      <c r="AH82" s="25">
        <v>18750780</v>
      </c>
      <c r="AI82" s="3">
        <f t="shared" si="19"/>
        <v>18750780</v>
      </c>
      <c r="AJ82" s="26" t="b">
        <f t="shared" si="20"/>
        <v>1</v>
      </c>
      <c r="AK82" s="26"/>
      <c r="AL82" s="5">
        <v>19063293</v>
      </c>
      <c r="AM82" s="27">
        <f t="shared" si="21"/>
        <v>0</v>
      </c>
      <c r="AN82" s="27">
        <f t="shared" si="22"/>
        <v>4375182</v>
      </c>
    </row>
    <row r="83" spans="1:40" s="4" customFormat="1" ht="15" hidden="1" customHeight="1" x14ac:dyDescent="0.2">
      <c r="A83" s="18">
        <v>251</v>
      </c>
      <c r="B83" s="19" t="s">
        <v>203</v>
      </c>
      <c r="C83" s="20" t="s">
        <v>204</v>
      </c>
      <c r="D83" s="18">
        <v>1019151845</v>
      </c>
      <c r="E83" s="21">
        <v>45320</v>
      </c>
      <c r="F83" s="21">
        <v>45535</v>
      </c>
      <c r="G83" s="22">
        <v>37501560</v>
      </c>
      <c r="H83" s="22">
        <v>33126378</v>
      </c>
      <c r="I83" s="22">
        <v>4687695</v>
      </c>
      <c r="J83" s="18"/>
      <c r="K83" s="18"/>
      <c r="L83" s="18"/>
      <c r="M83" s="19">
        <v>298</v>
      </c>
      <c r="N83" s="18" t="s">
        <v>36</v>
      </c>
      <c r="O83" s="21">
        <v>45313</v>
      </c>
      <c r="P83" s="23">
        <v>150006240</v>
      </c>
      <c r="Q83" s="18">
        <v>580</v>
      </c>
      <c r="R83" s="21">
        <v>45320</v>
      </c>
      <c r="S83" s="23">
        <v>37501560</v>
      </c>
      <c r="T83" s="23"/>
      <c r="U83" s="5">
        <v>37501560</v>
      </c>
      <c r="V83" s="23">
        <v>19063293</v>
      </c>
      <c r="W83" s="23"/>
      <c r="X83" s="23">
        <v>4687695</v>
      </c>
      <c r="Y83" s="23">
        <v>4687695</v>
      </c>
      <c r="Z83" s="23">
        <v>4687695</v>
      </c>
      <c r="AA83" s="23"/>
      <c r="AB83" s="23"/>
      <c r="AC83" s="23"/>
      <c r="AD83" s="23">
        <f t="shared" si="17"/>
        <v>33126378</v>
      </c>
      <c r="AE83" s="23">
        <f t="shared" si="18"/>
        <v>0</v>
      </c>
      <c r="AF83" s="24" t="s">
        <v>37</v>
      </c>
      <c r="AG83" s="21">
        <v>45657</v>
      </c>
      <c r="AH83" s="25">
        <v>18750780</v>
      </c>
      <c r="AI83" s="3">
        <f t="shared" si="19"/>
        <v>18750780</v>
      </c>
      <c r="AJ83" s="26" t="b">
        <f t="shared" si="20"/>
        <v>1</v>
      </c>
      <c r="AK83" s="26"/>
      <c r="AL83" s="5">
        <v>19063293</v>
      </c>
      <c r="AM83" s="27">
        <f t="shared" si="21"/>
        <v>0</v>
      </c>
      <c r="AN83" s="27">
        <f t="shared" si="22"/>
        <v>4375182</v>
      </c>
    </row>
    <row r="84" spans="1:40" s="4" customFormat="1" ht="15" hidden="1" customHeight="1" x14ac:dyDescent="0.2">
      <c r="A84" s="18">
        <v>254</v>
      </c>
      <c r="B84" s="19" t="s">
        <v>205</v>
      </c>
      <c r="C84" s="20" t="s">
        <v>206</v>
      </c>
      <c r="D84" s="18">
        <v>1049641216</v>
      </c>
      <c r="E84" s="21">
        <v>45324</v>
      </c>
      <c r="F84" s="21">
        <v>45535</v>
      </c>
      <c r="G84" s="22">
        <v>66300368</v>
      </c>
      <c r="H84" s="22">
        <v>57736570</v>
      </c>
      <c r="I84" s="22">
        <v>8287546</v>
      </c>
      <c r="J84" s="18"/>
      <c r="K84" s="18"/>
      <c r="L84" s="18"/>
      <c r="M84" s="19">
        <v>251</v>
      </c>
      <c r="N84" s="18" t="s">
        <v>36</v>
      </c>
      <c r="O84" s="21">
        <v>45308</v>
      </c>
      <c r="P84" s="23">
        <v>66300368</v>
      </c>
      <c r="Q84" s="18">
        <v>2137</v>
      </c>
      <c r="R84" s="21">
        <v>45324</v>
      </c>
      <c r="S84" s="23">
        <v>66300368</v>
      </c>
      <c r="T84" s="23"/>
      <c r="U84" s="5">
        <v>66300368</v>
      </c>
      <c r="V84" s="23">
        <v>32873932</v>
      </c>
      <c r="W84" s="23"/>
      <c r="X84" s="23">
        <v>8287546</v>
      </c>
      <c r="Y84" s="23">
        <v>8287546</v>
      </c>
      <c r="Z84" s="23">
        <v>8287546</v>
      </c>
      <c r="AA84" s="23"/>
      <c r="AB84" s="23"/>
      <c r="AC84" s="23"/>
      <c r="AD84" s="23">
        <f t="shared" si="17"/>
        <v>57736570</v>
      </c>
      <c r="AE84" s="23">
        <f t="shared" si="18"/>
        <v>0</v>
      </c>
      <c r="AF84" s="24" t="s">
        <v>37</v>
      </c>
      <c r="AG84" s="21">
        <v>45657</v>
      </c>
      <c r="AH84" s="23">
        <v>33150184</v>
      </c>
      <c r="AI84" s="3">
        <f t="shared" si="19"/>
        <v>33150184</v>
      </c>
      <c r="AJ84" s="26" t="b">
        <f t="shared" si="20"/>
        <v>1</v>
      </c>
      <c r="AK84" s="26"/>
      <c r="AL84" s="5">
        <v>32873932</v>
      </c>
      <c r="AM84" s="27">
        <f t="shared" si="21"/>
        <v>0</v>
      </c>
      <c r="AN84" s="27">
        <f t="shared" si="22"/>
        <v>8563798</v>
      </c>
    </row>
    <row r="85" spans="1:40" s="4" customFormat="1" ht="15" hidden="1" customHeight="1" x14ac:dyDescent="0.2">
      <c r="A85" s="18">
        <v>256</v>
      </c>
      <c r="B85" s="19" t="s">
        <v>207</v>
      </c>
      <c r="C85" s="20" t="s">
        <v>208</v>
      </c>
      <c r="D85" s="18">
        <v>19374956</v>
      </c>
      <c r="E85" s="21">
        <v>45321</v>
      </c>
      <c r="F85" s="21">
        <v>45535</v>
      </c>
      <c r="G85" s="22">
        <v>140447696</v>
      </c>
      <c r="H85" s="22">
        <v>123476933</v>
      </c>
      <c r="I85" s="22">
        <v>14752910</v>
      </c>
      <c r="J85" s="18" t="s">
        <v>209</v>
      </c>
      <c r="K85" s="32">
        <v>2803052</v>
      </c>
      <c r="L85" s="32">
        <f>(I85+K85)</f>
        <v>17555962</v>
      </c>
      <c r="M85" s="19">
        <v>257</v>
      </c>
      <c r="N85" s="18" t="s">
        <v>36</v>
      </c>
      <c r="O85" s="21">
        <v>45308</v>
      </c>
      <c r="P85" s="23">
        <v>140447696</v>
      </c>
      <c r="Q85" s="18">
        <v>623</v>
      </c>
      <c r="R85" s="21">
        <v>45320</v>
      </c>
      <c r="S85" s="23">
        <v>140447696</v>
      </c>
      <c r="T85" s="23"/>
      <c r="U85" s="5">
        <v>140447696</v>
      </c>
      <c r="V85" s="23">
        <v>70809046.989999995</v>
      </c>
      <c r="W85" s="23"/>
      <c r="X85" s="23">
        <v>17555962</v>
      </c>
      <c r="Y85" s="23">
        <v>17555962</v>
      </c>
      <c r="Z85" s="23">
        <v>17555962</v>
      </c>
      <c r="AA85" s="23"/>
      <c r="AB85" s="23"/>
      <c r="AC85" s="23"/>
      <c r="AD85" s="23">
        <f>+V85+W85+X85+Y85+Z85+AA85+AB85+AC85</f>
        <v>123476932.98999999</v>
      </c>
      <c r="AE85" s="23">
        <f t="shared" si="18"/>
        <v>1.000000536441803E-2</v>
      </c>
      <c r="AF85" s="24" t="s">
        <v>37</v>
      </c>
      <c r="AG85" s="21">
        <v>45657</v>
      </c>
      <c r="AH85" s="25">
        <v>70223848</v>
      </c>
      <c r="AI85" s="2">
        <f t="shared" si="19"/>
        <v>70223848</v>
      </c>
      <c r="AJ85" s="26" t="b">
        <f t="shared" si="20"/>
        <v>1</v>
      </c>
      <c r="AK85" s="26"/>
      <c r="AL85" s="5">
        <v>70809046.989999995</v>
      </c>
      <c r="AM85" s="27">
        <f t="shared" si="21"/>
        <v>0</v>
      </c>
      <c r="AN85" s="27">
        <f t="shared" si="22"/>
        <v>16970763.010000005</v>
      </c>
    </row>
    <row r="86" spans="1:40" s="4" customFormat="1" ht="15" hidden="1" customHeight="1" x14ac:dyDescent="0.2">
      <c r="A86" s="18">
        <v>257</v>
      </c>
      <c r="B86" s="19" t="s">
        <v>210</v>
      </c>
      <c r="C86" s="20" t="s">
        <v>211</v>
      </c>
      <c r="D86" s="18">
        <v>1033770940</v>
      </c>
      <c r="E86" s="21">
        <v>45329</v>
      </c>
      <c r="F86" s="21">
        <v>45535</v>
      </c>
      <c r="G86" s="22">
        <v>37501560</v>
      </c>
      <c r="H86" s="22">
        <v>31876326</v>
      </c>
      <c r="I86" s="22">
        <v>4687695</v>
      </c>
      <c r="J86" s="18"/>
      <c r="K86" s="18"/>
      <c r="L86" s="18"/>
      <c r="M86" s="19">
        <v>167</v>
      </c>
      <c r="N86" s="18" t="s">
        <v>36</v>
      </c>
      <c r="O86" s="21">
        <v>45302</v>
      </c>
      <c r="P86" s="23">
        <v>75003120</v>
      </c>
      <c r="Q86" s="18">
        <v>2219</v>
      </c>
      <c r="R86" s="21">
        <v>45329</v>
      </c>
      <c r="S86" s="23">
        <v>37501560</v>
      </c>
      <c r="T86" s="23"/>
      <c r="U86" s="5">
        <v>37501560</v>
      </c>
      <c r="V86" s="23">
        <v>17813241</v>
      </c>
      <c r="W86" s="23"/>
      <c r="X86" s="23">
        <v>4687695</v>
      </c>
      <c r="Y86" s="23">
        <v>4687695</v>
      </c>
      <c r="Z86" s="23">
        <v>4687695</v>
      </c>
      <c r="AA86" s="23"/>
      <c r="AB86" s="23"/>
      <c r="AC86" s="23"/>
      <c r="AD86" s="23">
        <f t="shared" si="17"/>
        <v>31876326</v>
      </c>
      <c r="AE86" s="23">
        <f t="shared" si="18"/>
        <v>0</v>
      </c>
      <c r="AF86" s="24" t="s">
        <v>37</v>
      </c>
      <c r="AG86" s="21">
        <v>45657</v>
      </c>
      <c r="AH86" s="25">
        <v>18750780</v>
      </c>
      <c r="AI86" s="2">
        <f t="shared" si="19"/>
        <v>18750780</v>
      </c>
      <c r="AJ86" s="26" t="b">
        <f t="shared" si="20"/>
        <v>1</v>
      </c>
      <c r="AK86" s="26"/>
      <c r="AL86" s="5">
        <v>17813241</v>
      </c>
      <c r="AM86" s="27">
        <f t="shared" si="21"/>
        <v>0</v>
      </c>
      <c r="AN86" s="27">
        <f t="shared" si="22"/>
        <v>5625234</v>
      </c>
    </row>
    <row r="87" spans="1:40" s="4" customFormat="1" ht="15" hidden="1" customHeight="1" x14ac:dyDescent="0.2">
      <c r="A87" s="18">
        <v>298</v>
      </c>
      <c r="B87" s="19" t="s">
        <v>212</v>
      </c>
      <c r="C87" s="20" t="s">
        <v>213</v>
      </c>
      <c r="D87" s="18">
        <v>38241869</v>
      </c>
      <c r="E87" s="21">
        <v>45323</v>
      </c>
      <c r="F87" s="21">
        <v>45535</v>
      </c>
      <c r="G87" s="22">
        <v>184618960</v>
      </c>
      <c r="H87" s="22">
        <v>161541590</v>
      </c>
      <c r="I87" s="22">
        <v>19392748</v>
      </c>
      <c r="J87" s="18" t="s">
        <v>209</v>
      </c>
      <c r="K87" s="32">
        <v>3684622</v>
      </c>
      <c r="L87" s="32">
        <f>(K87+I87)</f>
        <v>23077370</v>
      </c>
      <c r="M87" s="19">
        <v>228</v>
      </c>
      <c r="N87" s="28" t="s">
        <v>40</v>
      </c>
      <c r="O87" s="21">
        <v>45308</v>
      </c>
      <c r="P87" s="23">
        <v>184618960</v>
      </c>
      <c r="Q87" s="18">
        <v>629</v>
      </c>
      <c r="R87" s="21">
        <v>45321</v>
      </c>
      <c r="S87" s="23">
        <v>184618960</v>
      </c>
      <c r="T87" s="23"/>
      <c r="U87" s="5">
        <v>184618960</v>
      </c>
      <c r="V87" s="29">
        <v>92309480</v>
      </c>
      <c r="W87" s="23"/>
      <c r="X87" s="23">
        <f>+L87</f>
        <v>23077370</v>
      </c>
      <c r="Y87" s="23">
        <f>+X87</f>
        <v>23077370</v>
      </c>
      <c r="Z87" s="23">
        <f>+Y87</f>
        <v>23077370</v>
      </c>
      <c r="AA87" s="23"/>
      <c r="AB87" s="23"/>
      <c r="AC87" s="23"/>
      <c r="AD87" s="23">
        <f t="shared" si="17"/>
        <v>161541590</v>
      </c>
      <c r="AE87" s="23">
        <f t="shared" si="18"/>
        <v>0</v>
      </c>
      <c r="AF87" s="24" t="s">
        <v>37</v>
      </c>
      <c r="AG87" s="21">
        <v>45657</v>
      </c>
      <c r="AH87" s="25">
        <v>92309480</v>
      </c>
      <c r="AI87" s="2">
        <f t="shared" si="19"/>
        <v>92309480</v>
      </c>
      <c r="AJ87" s="26" t="b">
        <f t="shared" si="20"/>
        <v>1</v>
      </c>
      <c r="AK87" s="26"/>
      <c r="AL87" s="5">
        <v>92309480</v>
      </c>
      <c r="AM87" s="27">
        <f t="shared" si="21"/>
        <v>0</v>
      </c>
      <c r="AN87" s="27">
        <f t="shared" si="22"/>
        <v>23077370</v>
      </c>
    </row>
    <row r="88" spans="1:40" s="4" customFormat="1" ht="15" hidden="1" customHeight="1" x14ac:dyDescent="0.2">
      <c r="A88" s="18">
        <v>363</v>
      </c>
      <c r="B88" s="19" t="s">
        <v>214</v>
      </c>
      <c r="C88" s="20" t="s">
        <v>215</v>
      </c>
      <c r="D88" s="18">
        <v>51829742</v>
      </c>
      <c r="E88" s="21">
        <v>45323</v>
      </c>
      <c r="F88" s="21">
        <v>45535</v>
      </c>
      <c r="G88" s="22">
        <v>66300368</v>
      </c>
      <c r="H88" s="22">
        <v>58012822</v>
      </c>
      <c r="I88" s="22">
        <v>8287546</v>
      </c>
      <c r="J88" s="18"/>
      <c r="K88" s="18"/>
      <c r="L88" s="18"/>
      <c r="M88" s="19">
        <v>145</v>
      </c>
      <c r="N88" s="18" t="s">
        <v>43</v>
      </c>
      <c r="O88" s="21">
        <v>45301</v>
      </c>
      <c r="P88" s="23">
        <v>861904784</v>
      </c>
      <c r="Q88" s="18">
        <v>2125</v>
      </c>
      <c r="R88" s="21">
        <v>45323</v>
      </c>
      <c r="S88" s="23">
        <v>66300368</v>
      </c>
      <c r="T88" s="23"/>
      <c r="U88" s="5">
        <v>66300368</v>
      </c>
      <c r="V88" s="23">
        <v>33150184</v>
      </c>
      <c r="W88" s="23"/>
      <c r="X88" s="23">
        <v>8287546</v>
      </c>
      <c r="Y88" s="23">
        <v>8287546</v>
      </c>
      <c r="Z88" s="23">
        <v>8287546</v>
      </c>
      <c r="AA88" s="23"/>
      <c r="AB88" s="23"/>
      <c r="AC88" s="23"/>
      <c r="AD88" s="23">
        <f t="shared" si="17"/>
        <v>58012822</v>
      </c>
      <c r="AE88" s="23">
        <f t="shared" si="18"/>
        <v>0</v>
      </c>
      <c r="AF88" s="24" t="s">
        <v>37</v>
      </c>
      <c r="AG88" s="21">
        <v>45657</v>
      </c>
      <c r="AH88" s="25">
        <v>33150184</v>
      </c>
      <c r="AI88" s="2">
        <f t="shared" si="19"/>
        <v>33150184</v>
      </c>
      <c r="AJ88" s="26" t="b">
        <f t="shared" si="20"/>
        <v>1</v>
      </c>
      <c r="AK88" s="26"/>
      <c r="AL88" s="5">
        <v>33150184</v>
      </c>
      <c r="AM88" s="27">
        <f t="shared" si="21"/>
        <v>0</v>
      </c>
      <c r="AN88" s="27">
        <f t="shared" si="22"/>
        <v>8287546</v>
      </c>
    </row>
    <row r="89" spans="1:40" s="4" customFormat="1" ht="15" hidden="1" customHeight="1" x14ac:dyDescent="0.2">
      <c r="A89" s="18">
        <v>364</v>
      </c>
      <c r="B89" s="19" t="s">
        <v>216</v>
      </c>
      <c r="C89" s="20" t="s">
        <v>217</v>
      </c>
      <c r="D89" s="18">
        <v>1057589254</v>
      </c>
      <c r="E89" s="21">
        <v>45323</v>
      </c>
      <c r="F89" s="21">
        <v>45535</v>
      </c>
      <c r="G89" s="22">
        <v>66300368</v>
      </c>
      <c r="H89" s="22">
        <v>58012822</v>
      </c>
      <c r="I89" s="22">
        <v>8287546</v>
      </c>
      <c r="J89" s="18"/>
      <c r="K89" s="18"/>
      <c r="L89" s="18"/>
      <c r="M89" s="19">
        <v>145</v>
      </c>
      <c r="N89" s="18" t="s">
        <v>43</v>
      </c>
      <c r="O89" s="21">
        <v>45301</v>
      </c>
      <c r="P89" s="23">
        <v>861904784</v>
      </c>
      <c r="Q89" s="18">
        <v>664</v>
      </c>
      <c r="R89" s="21">
        <v>45322</v>
      </c>
      <c r="S89" s="23">
        <v>66300368</v>
      </c>
      <c r="T89" s="23"/>
      <c r="U89" s="5">
        <v>66300368</v>
      </c>
      <c r="V89" s="23">
        <v>33150184</v>
      </c>
      <c r="W89" s="23"/>
      <c r="X89" s="23">
        <v>8287546</v>
      </c>
      <c r="Y89" s="23">
        <v>8287546</v>
      </c>
      <c r="Z89" s="23">
        <v>8287546</v>
      </c>
      <c r="AA89" s="23"/>
      <c r="AB89" s="23"/>
      <c r="AC89" s="23"/>
      <c r="AD89" s="23">
        <f t="shared" si="17"/>
        <v>58012822</v>
      </c>
      <c r="AE89" s="23">
        <f t="shared" si="18"/>
        <v>0</v>
      </c>
      <c r="AF89" s="24" t="s">
        <v>37</v>
      </c>
      <c r="AG89" s="21">
        <v>45657</v>
      </c>
      <c r="AH89" s="25">
        <v>33150184</v>
      </c>
      <c r="AI89" s="2">
        <f t="shared" si="19"/>
        <v>33150184</v>
      </c>
      <c r="AJ89" s="26" t="b">
        <f t="shared" si="20"/>
        <v>1</v>
      </c>
      <c r="AK89" s="26"/>
      <c r="AL89" s="5">
        <v>33150184</v>
      </c>
      <c r="AM89" s="27">
        <f t="shared" si="21"/>
        <v>0</v>
      </c>
      <c r="AN89" s="27">
        <f t="shared" si="22"/>
        <v>8287546</v>
      </c>
    </row>
    <row r="90" spans="1:40" s="4" customFormat="1" ht="15" hidden="1" customHeight="1" x14ac:dyDescent="0.2">
      <c r="A90" s="18">
        <v>365</v>
      </c>
      <c r="B90" s="19" t="s">
        <v>218</v>
      </c>
      <c r="C90" s="20" t="s">
        <v>219</v>
      </c>
      <c r="D90" s="18">
        <v>1068928056</v>
      </c>
      <c r="E90" s="21">
        <v>45323</v>
      </c>
      <c r="F90" s="21">
        <v>45535</v>
      </c>
      <c r="G90" s="22">
        <v>66300368</v>
      </c>
      <c r="H90" s="22">
        <v>58012822</v>
      </c>
      <c r="I90" s="22">
        <v>8287546</v>
      </c>
      <c r="J90" s="18"/>
      <c r="K90" s="18"/>
      <c r="L90" s="18"/>
      <c r="M90" s="19">
        <v>145</v>
      </c>
      <c r="N90" s="18" t="s">
        <v>43</v>
      </c>
      <c r="O90" s="21">
        <v>45301</v>
      </c>
      <c r="P90" s="23">
        <v>861904784</v>
      </c>
      <c r="Q90" s="18">
        <v>665</v>
      </c>
      <c r="R90" s="21">
        <v>45322</v>
      </c>
      <c r="S90" s="23">
        <v>66300368</v>
      </c>
      <c r="T90" s="23"/>
      <c r="U90" s="5">
        <v>66300368</v>
      </c>
      <c r="V90" s="23">
        <v>33150184</v>
      </c>
      <c r="W90" s="23"/>
      <c r="X90" s="23">
        <v>8287546</v>
      </c>
      <c r="Y90" s="23">
        <v>8287546</v>
      </c>
      <c r="Z90" s="23">
        <v>8287546</v>
      </c>
      <c r="AA90" s="23"/>
      <c r="AB90" s="23"/>
      <c r="AC90" s="23"/>
      <c r="AD90" s="23">
        <f t="shared" si="17"/>
        <v>58012822</v>
      </c>
      <c r="AE90" s="23">
        <f t="shared" si="18"/>
        <v>0</v>
      </c>
      <c r="AF90" s="24" t="s">
        <v>37</v>
      </c>
      <c r="AG90" s="21">
        <v>45657</v>
      </c>
      <c r="AH90" s="25">
        <v>33150184</v>
      </c>
      <c r="AI90" s="2">
        <f t="shared" si="19"/>
        <v>33150184</v>
      </c>
      <c r="AJ90" s="26" t="b">
        <f t="shared" si="20"/>
        <v>1</v>
      </c>
      <c r="AK90" s="26"/>
      <c r="AL90" s="5">
        <v>33150184</v>
      </c>
      <c r="AM90" s="27">
        <f t="shared" si="21"/>
        <v>0</v>
      </c>
      <c r="AN90" s="27">
        <f t="shared" si="22"/>
        <v>8287546</v>
      </c>
    </row>
    <row r="91" spans="1:40" s="4" customFormat="1" ht="15" hidden="1" customHeight="1" x14ac:dyDescent="0.2">
      <c r="A91" s="18">
        <v>366</v>
      </c>
      <c r="B91" s="19" t="s">
        <v>220</v>
      </c>
      <c r="C91" s="20" t="s">
        <v>221</v>
      </c>
      <c r="D91" s="18">
        <v>1032450443</v>
      </c>
      <c r="E91" s="21">
        <v>45323</v>
      </c>
      <c r="F91" s="21">
        <v>45535</v>
      </c>
      <c r="G91" s="22">
        <v>66300368</v>
      </c>
      <c r="H91" s="22">
        <v>58012822</v>
      </c>
      <c r="I91" s="22">
        <v>8287546</v>
      </c>
      <c r="J91" s="18"/>
      <c r="K91" s="18"/>
      <c r="L91" s="18"/>
      <c r="M91" s="19">
        <v>145</v>
      </c>
      <c r="N91" s="18" t="s">
        <v>43</v>
      </c>
      <c r="O91" s="21">
        <v>45301</v>
      </c>
      <c r="P91" s="23">
        <v>861904784</v>
      </c>
      <c r="Q91" s="18">
        <v>666</v>
      </c>
      <c r="R91" s="21">
        <v>45322</v>
      </c>
      <c r="S91" s="23">
        <v>66300368</v>
      </c>
      <c r="T91" s="23"/>
      <c r="U91" s="5">
        <v>66300368</v>
      </c>
      <c r="V91" s="23">
        <v>33150184</v>
      </c>
      <c r="W91" s="23"/>
      <c r="X91" s="23">
        <v>8287546</v>
      </c>
      <c r="Y91" s="23">
        <v>8287546</v>
      </c>
      <c r="Z91" s="23">
        <v>8287546</v>
      </c>
      <c r="AA91" s="23"/>
      <c r="AB91" s="23"/>
      <c r="AC91" s="23"/>
      <c r="AD91" s="23">
        <f t="shared" si="17"/>
        <v>58012822</v>
      </c>
      <c r="AE91" s="23">
        <f t="shared" si="18"/>
        <v>0</v>
      </c>
      <c r="AF91" s="24" t="s">
        <v>37</v>
      </c>
      <c r="AG91" s="21">
        <v>45657</v>
      </c>
      <c r="AH91" s="25">
        <v>33150184</v>
      </c>
      <c r="AI91" s="2">
        <f t="shared" si="19"/>
        <v>33150184</v>
      </c>
      <c r="AJ91" s="26" t="b">
        <f t="shared" si="20"/>
        <v>1</v>
      </c>
      <c r="AK91" s="26"/>
      <c r="AL91" s="5">
        <v>33150184</v>
      </c>
      <c r="AM91" s="27">
        <f t="shared" si="21"/>
        <v>0</v>
      </c>
      <c r="AN91" s="27">
        <f t="shared" si="22"/>
        <v>8287546</v>
      </c>
    </row>
    <row r="92" spans="1:40" s="4" customFormat="1" ht="15" hidden="1" customHeight="1" x14ac:dyDescent="0.2">
      <c r="A92" s="18">
        <v>367</v>
      </c>
      <c r="B92" s="19" t="s">
        <v>222</v>
      </c>
      <c r="C92" s="20" t="s">
        <v>223</v>
      </c>
      <c r="D92" s="18">
        <v>1015483947</v>
      </c>
      <c r="E92" s="21">
        <v>45323</v>
      </c>
      <c r="F92" s="21">
        <v>45565</v>
      </c>
      <c r="G92" s="22">
        <v>37501560</v>
      </c>
      <c r="H92" s="22">
        <v>37501560</v>
      </c>
      <c r="I92" s="22">
        <v>4687695</v>
      </c>
      <c r="J92" s="18"/>
      <c r="K92" s="18"/>
      <c r="L92" s="18"/>
      <c r="M92" s="19">
        <v>298</v>
      </c>
      <c r="N92" s="18" t="s">
        <v>36</v>
      </c>
      <c r="O92" s="21">
        <v>45313</v>
      </c>
      <c r="P92" s="23">
        <v>150006240</v>
      </c>
      <c r="Q92" s="18">
        <v>2104</v>
      </c>
      <c r="R92" s="21">
        <v>45323</v>
      </c>
      <c r="S92" s="23">
        <v>37501560</v>
      </c>
      <c r="T92" s="23"/>
      <c r="U92" s="5">
        <v>37501560</v>
      </c>
      <c r="V92" s="23">
        <v>18750780</v>
      </c>
      <c r="W92" s="23"/>
      <c r="X92" s="23">
        <v>4687695</v>
      </c>
      <c r="Y92" s="23">
        <v>4687695</v>
      </c>
      <c r="Z92" s="23">
        <v>4687695</v>
      </c>
      <c r="AA92" s="23">
        <v>4687695</v>
      </c>
      <c r="AB92" s="23"/>
      <c r="AC92" s="23"/>
      <c r="AD92" s="23">
        <f t="shared" si="17"/>
        <v>37501560</v>
      </c>
      <c r="AE92" s="23">
        <f t="shared" si="18"/>
        <v>0</v>
      </c>
      <c r="AF92" s="24" t="s">
        <v>224</v>
      </c>
      <c r="AG92" s="21">
        <v>45657</v>
      </c>
      <c r="AH92" s="25">
        <v>14063085</v>
      </c>
      <c r="AI92" s="3">
        <f t="shared" si="19"/>
        <v>18750780</v>
      </c>
      <c r="AJ92" s="26" t="b">
        <f t="shared" si="20"/>
        <v>1</v>
      </c>
      <c r="AK92" s="26"/>
      <c r="AL92" s="5">
        <v>18750780</v>
      </c>
      <c r="AM92" s="27">
        <f t="shared" si="21"/>
        <v>0</v>
      </c>
      <c r="AN92" s="27">
        <f t="shared" si="22"/>
        <v>0</v>
      </c>
    </row>
    <row r="93" spans="1:40" s="4" customFormat="1" ht="15" hidden="1" customHeight="1" x14ac:dyDescent="0.2">
      <c r="A93" s="18">
        <v>378</v>
      </c>
      <c r="B93" s="19" t="s">
        <v>225</v>
      </c>
      <c r="C93" s="20" t="s">
        <v>226</v>
      </c>
      <c r="D93" s="18">
        <v>1090420045</v>
      </c>
      <c r="E93" s="21">
        <v>45334</v>
      </c>
      <c r="F93" s="21">
        <v>45576</v>
      </c>
      <c r="G93" s="22">
        <v>66300368</v>
      </c>
      <c r="H93" s="22">
        <v>66300368</v>
      </c>
      <c r="I93" s="22">
        <v>8287546</v>
      </c>
      <c r="J93" s="18"/>
      <c r="K93" s="18"/>
      <c r="L93" s="18"/>
      <c r="M93" s="19">
        <v>216</v>
      </c>
      <c r="N93" s="18" t="s">
        <v>50</v>
      </c>
      <c r="O93" s="21">
        <v>45308</v>
      </c>
      <c r="P93" s="23">
        <v>928205152</v>
      </c>
      <c r="Q93" s="18">
        <v>2241</v>
      </c>
      <c r="R93" s="21">
        <v>45331</v>
      </c>
      <c r="S93" s="23">
        <v>66300368</v>
      </c>
      <c r="T93" s="23"/>
      <c r="U93" s="5">
        <v>66300368</v>
      </c>
      <c r="V93" s="23">
        <v>30111417</v>
      </c>
      <c r="W93" s="23"/>
      <c r="X93" s="23">
        <f>+I93</f>
        <v>8287546</v>
      </c>
      <c r="Y93" s="23">
        <f t="shared" ref="Y93:AA96" si="23">+X93</f>
        <v>8287546</v>
      </c>
      <c r="Z93" s="23">
        <f t="shared" si="23"/>
        <v>8287546</v>
      </c>
      <c r="AA93" s="23">
        <f t="shared" si="23"/>
        <v>8287546</v>
      </c>
      <c r="AB93" s="23">
        <v>3038767</v>
      </c>
      <c r="AC93" s="23"/>
      <c r="AD93" s="23">
        <f t="shared" si="17"/>
        <v>66300368</v>
      </c>
      <c r="AE93" s="23">
        <f t="shared" si="18"/>
        <v>0</v>
      </c>
      <c r="AF93" s="24" t="s">
        <v>227</v>
      </c>
      <c r="AG93" s="21">
        <v>45657</v>
      </c>
      <c r="AH93" s="25">
        <v>21823871</v>
      </c>
      <c r="AI93" s="2">
        <f t="shared" si="19"/>
        <v>33150184</v>
      </c>
      <c r="AJ93" s="26" t="b">
        <f t="shared" si="20"/>
        <v>1</v>
      </c>
      <c r="AK93" s="26"/>
      <c r="AL93" s="5">
        <v>30111417</v>
      </c>
      <c r="AM93" s="27">
        <f t="shared" si="21"/>
        <v>0</v>
      </c>
      <c r="AN93" s="27">
        <f t="shared" si="22"/>
        <v>0</v>
      </c>
    </row>
    <row r="94" spans="1:40" s="4" customFormat="1" ht="15" hidden="1" customHeight="1" x14ac:dyDescent="0.2">
      <c r="A94" s="18">
        <v>379</v>
      </c>
      <c r="B94" s="19" t="s">
        <v>228</v>
      </c>
      <c r="C94" s="20" t="s">
        <v>229</v>
      </c>
      <c r="D94" s="18">
        <v>1026292744</v>
      </c>
      <c r="E94" s="21">
        <v>45334</v>
      </c>
      <c r="F94" s="21">
        <v>45576</v>
      </c>
      <c r="G94" s="22">
        <v>66300368</v>
      </c>
      <c r="H94" s="22">
        <v>66300368</v>
      </c>
      <c r="I94" s="22">
        <v>8287546</v>
      </c>
      <c r="J94" s="18"/>
      <c r="K94" s="18"/>
      <c r="L94" s="18"/>
      <c r="M94" s="19">
        <v>216</v>
      </c>
      <c r="N94" s="18" t="s">
        <v>50</v>
      </c>
      <c r="O94" s="21">
        <v>45308</v>
      </c>
      <c r="P94" s="23">
        <v>928205152</v>
      </c>
      <c r="Q94" s="18">
        <v>2243</v>
      </c>
      <c r="R94" s="21">
        <v>45331</v>
      </c>
      <c r="S94" s="23">
        <v>66300368</v>
      </c>
      <c r="T94" s="23"/>
      <c r="U94" s="5">
        <v>66300368</v>
      </c>
      <c r="V94" s="23">
        <v>30111417</v>
      </c>
      <c r="W94" s="23"/>
      <c r="X94" s="23">
        <f>+I94</f>
        <v>8287546</v>
      </c>
      <c r="Y94" s="23">
        <f t="shared" si="23"/>
        <v>8287546</v>
      </c>
      <c r="Z94" s="23">
        <f t="shared" si="23"/>
        <v>8287546</v>
      </c>
      <c r="AA94" s="23">
        <f t="shared" si="23"/>
        <v>8287546</v>
      </c>
      <c r="AB94" s="23">
        <v>3038767</v>
      </c>
      <c r="AC94" s="23"/>
      <c r="AD94" s="23">
        <f t="shared" si="17"/>
        <v>66300368</v>
      </c>
      <c r="AE94" s="23">
        <f t="shared" si="18"/>
        <v>0</v>
      </c>
      <c r="AF94" s="24" t="s">
        <v>227</v>
      </c>
      <c r="AG94" s="21">
        <v>45657</v>
      </c>
      <c r="AH94" s="25">
        <v>21823871</v>
      </c>
      <c r="AI94" s="2">
        <f t="shared" si="19"/>
        <v>33150184</v>
      </c>
      <c r="AJ94" s="26" t="b">
        <f t="shared" si="20"/>
        <v>1</v>
      </c>
      <c r="AK94" s="26"/>
      <c r="AL94" s="5">
        <v>30111417</v>
      </c>
      <c r="AM94" s="27">
        <f t="shared" si="21"/>
        <v>0</v>
      </c>
      <c r="AN94" s="27">
        <f t="shared" si="22"/>
        <v>0</v>
      </c>
    </row>
    <row r="95" spans="1:40" s="4" customFormat="1" ht="15" hidden="1" customHeight="1" x14ac:dyDescent="0.2">
      <c r="A95" s="18">
        <v>380</v>
      </c>
      <c r="B95" s="19" t="s">
        <v>230</v>
      </c>
      <c r="C95" s="20" t="s">
        <v>231</v>
      </c>
      <c r="D95" s="18">
        <v>1032486684</v>
      </c>
      <c r="E95" s="21">
        <v>45334</v>
      </c>
      <c r="F95" s="21">
        <v>45576</v>
      </c>
      <c r="G95" s="22">
        <v>66300368</v>
      </c>
      <c r="H95" s="22">
        <v>66300368</v>
      </c>
      <c r="I95" s="22">
        <v>8287546</v>
      </c>
      <c r="J95" s="18"/>
      <c r="K95" s="18"/>
      <c r="L95" s="18"/>
      <c r="M95" s="19">
        <v>216</v>
      </c>
      <c r="N95" s="18" t="s">
        <v>50</v>
      </c>
      <c r="O95" s="21">
        <v>45308</v>
      </c>
      <c r="P95" s="23">
        <v>928205152</v>
      </c>
      <c r="Q95" s="18">
        <v>2244</v>
      </c>
      <c r="R95" s="21">
        <v>45331</v>
      </c>
      <c r="S95" s="23">
        <v>66300368</v>
      </c>
      <c r="T95" s="23"/>
      <c r="U95" s="5">
        <v>66300368</v>
      </c>
      <c r="V95" s="23">
        <v>30111417</v>
      </c>
      <c r="W95" s="23"/>
      <c r="X95" s="23">
        <f>+I95</f>
        <v>8287546</v>
      </c>
      <c r="Y95" s="23">
        <f t="shared" si="23"/>
        <v>8287546</v>
      </c>
      <c r="Z95" s="23">
        <f t="shared" si="23"/>
        <v>8287546</v>
      </c>
      <c r="AA95" s="23">
        <f t="shared" si="23"/>
        <v>8287546</v>
      </c>
      <c r="AB95" s="23">
        <v>3038767</v>
      </c>
      <c r="AC95" s="23"/>
      <c r="AD95" s="23">
        <f t="shared" si="17"/>
        <v>66300368</v>
      </c>
      <c r="AE95" s="23">
        <f t="shared" si="18"/>
        <v>0</v>
      </c>
      <c r="AF95" s="24" t="s">
        <v>227</v>
      </c>
      <c r="AG95" s="21">
        <v>45657</v>
      </c>
      <c r="AH95" s="25">
        <v>21823871</v>
      </c>
      <c r="AI95" s="2">
        <f t="shared" si="19"/>
        <v>33150184</v>
      </c>
      <c r="AJ95" s="26" t="b">
        <f t="shared" si="20"/>
        <v>1</v>
      </c>
      <c r="AK95" s="26"/>
      <c r="AL95" s="5">
        <v>30111417</v>
      </c>
      <c r="AM95" s="27">
        <f t="shared" si="21"/>
        <v>0</v>
      </c>
      <c r="AN95" s="27">
        <f t="shared" si="22"/>
        <v>0</v>
      </c>
    </row>
    <row r="96" spans="1:40" s="4" customFormat="1" ht="15" hidden="1" customHeight="1" x14ac:dyDescent="0.2">
      <c r="A96" s="18">
        <v>381</v>
      </c>
      <c r="B96" s="19" t="s">
        <v>232</v>
      </c>
      <c r="C96" s="20" t="s">
        <v>233</v>
      </c>
      <c r="D96" s="18">
        <v>1020773930</v>
      </c>
      <c r="E96" s="21">
        <v>45338</v>
      </c>
      <c r="F96" s="21">
        <v>45580</v>
      </c>
      <c r="G96" s="22">
        <v>66300368</v>
      </c>
      <c r="H96" s="22">
        <v>66300368</v>
      </c>
      <c r="I96" s="22">
        <v>8287546</v>
      </c>
      <c r="J96" s="18"/>
      <c r="K96" s="18"/>
      <c r="L96" s="18"/>
      <c r="M96" s="19">
        <v>216</v>
      </c>
      <c r="N96" s="18" t="s">
        <v>50</v>
      </c>
      <c r="O96" s="21">
        <v>45308</v>
      </c>
      <c r="P96" s="23">
        <v>928205152</v>
      </c>
      <c r="Q96" s="18">
        <v>2259</v>
      </c>
      <c r="R96" s="21">
        <v>45338</v>
      </c>
      <c r="S96" s="23">
        <v>66300368</v>
      </c>
      <c r="T96" s="23"/>
      <c r="U96" s="5">
        <v>66300368</v>
      </c>
      <c r="V96" s="23">
        <v>29006411</v>
      </c>
      <c r="W96" s="23"/>
      <c r="X96" s="23">
        <f>+I96</f>
        <v>8287546</v>
      </c>
      <c r="Y96" s="23">
        <f t="shared" si="23"/>
        <v>8287546</v>
      </c>
      <c r="Z96" s="23">
        <f t="shared" si="23"/>
        <v>8287546</v>
      </c>
      <c r="AA96" s="23">
        <f t="shared" si="23"/>
        <v>8287546</v>
      </c>
      <c r="AB96" s="23">
        <f>+AA96/30*15</f>
        <v>4143773</v>
      </c>
      <c r="AC96" s="23"/>
      <c r="AD96" s="23">
        <f t="shared" si="17"/>
        <v>66300368</v>
      </c>
      <c r="AE96" s="23">
        <f t="shared" si="18"/>
        <v>0</v>
      </c>
      <c r="AF96" s="24" t="s">
        <v>234</v>
      </c>
      <c r="AG96" s="21">
        <v>45657</v>
      </c>
      <c r="AH96" s="25">
        <v>20718865</v>
      </c>
      <c r="AI96" s="2">
        <f t="shared" si="19"/>
        <v>33150184</v>
      </c>
      <c r="AJ96" s="26" t="b">
        <f t="shared" si="20"/>
        <v>1</v>
      </c>
      <c r="AK96" s="26"/>
      <c r="AL96" s="5">
        <v>29006411</v>
      </c>
      <c r="AM96" s="27">
        <f t="shared" si="21"/>
        <v>0</v>
      </c>
      <c r="AN96" s="27">
        <f t="shared" si="22"/>
        <v>0</v>
      </c>
    </row>
    <row r="97" spans="1:40" s="4" customFormat="1" ht="15" hidden="1" customHeight="1" x14ac:dyDescent="0.2">
      <c r="A97" s="18">
        <v>402</v>
      </c>
      <c r="B97" s="19" t="s">
        <v>235</v>
      </c>
      <c r="C97" s="20" t="s">
        <v>236</v>
      </c>
      <c r="D97" s="18">
        <v>39695180</v>
      </c>
      <c r="E97" s="21">
        <v>45323</v>
      </c>
      <c r="F97" s="21">
        <v>45565</v>
      </c>
      <c r="G97" s="22">
        <v>43441696</v>
      </c>
      <c r="H97" s="22">
        <v>43441696</v>
      </c>
      <c r="I97" s="22">
        <v>5430212</v>
      </c>
      <c r="J97" s="18"/>
      <c r="K97" s="18"/>
      <c r="L97" s="18"/>
      <c r="M97" s="19">
        <v>255</v>
      </c>
      <c r="N97" s="18" t="s">
        <v>36</v>
      </c>
      <c r="O97" s="21">
        <v>45308</v>
      </c>
      <c r="P97" s="23">
        <v>43441696</v>
      </c>
      <c r="Q97" s="18">
        <v>2092</v>
      </c>
      <c r="R97" s="21">
        <v>45323</v>
      </c>
      <c r="S97" s="23">
        <v>43441696</v>
      </c>
      <c r="T97" s="23"/>
      <c r="U97" s="5">
        <v>43441696</v>
      </c>
      <c r="V97" s="23">
        <v>21720848</v>
      </c>
      <c r="W97" s="23"/>
      <c r="X97" s="23">
        <v>5430212</v>
      </c>
      <c r="Y97" s="23">
        <v>5430212</v>
      </c>
      <c r="Z97" s="23">
        <v>5430212</v>
      </c>
      <c r="AA97" s="23">
        <v>5430212</v>
      </c>
      <c r="AB97" s="23"/>
      <c r="AC97" s="23"/>
      <c r="AD97" s="23">
        <f t="shared" si="17"/>
        <v>43441696</v>
      </c>
      <c r="AE97" s="23">
        <f t="shared" si="18"/>
        <v>0</v>
      </c>
      <c r="AF97" s="24" t="s">
        <v>224</v>
      </c>
      <c r="AG97" s="21">
        <v>45657</v>
      </c>
      <c r="AH97" s="25">
        <v>16290636</v>
      </c>
      <c r="AI97" s="3">
        <f t="shared" si="19"/>
        <v>21720848</v>
      </c>
      <c r="AJ97" s="26" t="b">
        <f t="shared" si="20"/>
        <v>1</v>
      </c>
      <c r="AK97" s="26"/>
      <c r="AL97" s="5">
        <v>21720848</v>
      </c>
      <c r="AM97" s="27">
        <f t="shared" si="21"/>
        <v>0</v>
      </c>
      <c r="AN97" s="27">
        <f t="shared" si="22"/>
        <v>0</v>
      </c>
    </row>
    <row r="98" spans="1:40" s="4" customFormat="1" ht="15" hidden="1" customHeight="1" x14ac:dyDescent="0.2">
      <c r="A98" s="18">
        <v>451</v>
      </c>
      <c r="B98" s="18" t="s">
        <v>237</v>
      </c>
      <c r="C98" s="20" t="s">
        <v>238</v>
      </c>
      <c r="D98" s="18">
        <v>74080202</v>
      </c>
      <c r="E98" s="21">
        <v>45330</v>
      </c>
      <c r="F98" s="21">
        <v>45572</v>
      </c>
      <c r="G98" s="22">
        <v>66300368</v>
      </c>
      <c r="H98" s="22">
        <v>66300368</v>
      </c>
      <c r="I98" s="22">
        <v>8287546</v>
      </c>
      <c r="J98" s="18"/>
      <c r="K98" s="18"/>
      <c r="L98" s="18"/>
      <c r="M98" s="18">
        <v>232</v>
      </c>
      <c r="N98" s="28" t="s">
        <v>40</v>
      </c>
      <c r="O98" s="21">
        <v>45308</v>
      </c>
      <c r="P98" s="23">
        <v>78897440</v>
      </c>
      <c r="Q98" s="18">
        <v>2233</v>
      </c>
      <c r="R98" s="21">
        <v>45330</v>
      </c>
      <c r="S98" s="23">
        <v>66300368</v>
      </c>
      <c r="T98" s="23"/>
      <c r="U98" s="5">
        <v>66300368</v>
      </c>
      <c r="V98" s="29">
        <v>31216423</v>
      </c>
      <c r="W98" s="32"/>
      <c r="X98" s="23">
        <f t="shared" ref="X98:X103" si="24">+I98</f>
        <v>8287546</v>
      </c>
      <c r="Y98" s="23">
        <f t="shared" ref="Y98:AA104" si="25">+X98</f>
        <v>8287546</v>
      </c>
      <c r="Z98" s="23">
        <f t="shared" si="25"/>
        <v>8287546</v>
      </c>
      <c r="AA98" s="23">
        <f t="shared" si="25"/>
        <v>8287546</v>
      </c>
      <c r="AB98" s="23">
        <f>+AA98/30*7</f>
        <v>1933760.7333333334</v>
      </c>
      <c r="AC98" s="32"/>
      <c r="AD98" s="23">
        <f t="shared" ref="AD98:AD104" si="26">+V98+W98+X98+Y98+Z98+AA98+AB98+AC98</f>
        <v>66300367.733333334</v>
      </c>
      <c r="AE98" s="23">
        <f t="shared" ref="AE98:AE104" si="27">+H98-AD98</f>
        <v>0.26666666567325592</v>
      </c>
      <c r="AF98" s="24" t="s">
        <v>239</v>
      </c>
      <c r="AG98" s="21">
        <v>45657</v>
      </c>
      <c r="AH98" s="23">
        <v>22928877.266666666</v>
      </c>
      <c r="AI98" s="3">
        <f t="shared" ref="AI98:AI104" si="28">+G98*50%</f>
        <v>33150184</v>
      </c>
      <c r="AJ98" s="26" t="b">
        <f t="shared" ref="AJ98:AJ105" si="29">+AH98&lt;=AI98</f>
        <v>1</v>
      </c>
      <c r="AK98" s="26"/>
      <c r="AL98" s="5">
        <v>31216423</v>
      </c>
      <c r="AM98" s="27">
        <f t="shared" ref="AM98:AM104" si="30">+AL98-V98</f>
        <v>0</v>
      </c>
      <c r="AN98" s="27">
        <f t="shared" ref="AN98:AN104" si="31">S98-AD98</f>
        <v>0.26666666567325592</v>
      </c>
    </row>
    <row r="99" spans="1:40" s="4" customFormat="1" ht="15" hidden="1" customHeight="1" x14ac:dyDescent="0.2">
      <c r="A99" s="18">
        <v>458</v>
      </c>
      <c r="B99" s="18" t="s">
        <v>240</v>
      </c>
      <c r="C99" s="20" t="s">
        <v>241</v>
      </c>
      <c r="D99" s="18">
        <v>1022329581</v>
      </c>
      <c r="E99" s="21">
        <v>45342</v>
      </c>
      <c r="F99" s="21">
        <v>45584</v>
      </c>
      <c r="G99" s="22">
        <v>66300368</v>
      </c>
      <c r="H99" s="22">
        <v>66300368</v>
      </c>
      <c r="I99" s="22">
        <v>8287546</v>
      </c>
      <c r="J99" s="18"/>
      <c r="K99" s="18"/>
      <c r="L99" s="18"/>
      <c r="M99" s="18">
        <v>245</v>
      </c>
      <c r="N99" s="28" t="s">
        <v>40</v>
      </c>
      <c r="O99" s="21">
        <v>45308</v>
      </c>
      <c r="P99" s="23">
        <v>198901104</v>
      </c>
      <c r="Q99" s="18">
        <v>2269</v>
      </c>
      <c r="R99" s="21">
        <v>45342</v>
      </c>
      <c r="S99" s="23">
        <v>66300368</v>
      </c>
      <c r="T99" s="23"/>
      <c r="U99" s="5">
        <v>66300368</v>
      </c>
      <c r="V99" s="29">
        <v>27901405</v>
      </c>
      <c r="W99" s="23"/>
      <c r="X99" s="23">
        <f t="shared" si="24"/>
        <v>8287546</v>
      </c>
      <c r="Y99" s="23">
        <f t="shared" si="25"/>
        <v>8287546</v>
      </c>
      <c r="Z99" s="23">
        <f t="shared" si="25"/>
        <v>8287546</v>
      </c>
      <c r="AA99" s="23">
        <f t="shared" si="25"/>
        <v>8287546</v>
      </c>
      <c r="AB99" s="23">
        <f>+AA99/30*19</f>
        <v>5248779.1333333328</v>
      </c>
      <c r="AC99" s="23"/>
      <c r="AD99" s="23">
        <f t="shared" si="26"/>
        <v>66300368.133333333</v>
      </c>
      <c r="AE99" s="23">
        <f t="shared" si="27"/>
        <v>-0.13333333283662796</v>
      </c>
      <c r="AF99" s="24" t="s">
        <v>242</v>
      </c>
      <c r="AG99" s="21">
        <v>45657</v>
      </c>
      <c r="AH99" s="23">
        <v>19613858.866666667</v>
      </c>
      <c r="AI99" s="3">
        <f t="shared" si="28"/>
        <v>33150184</v>
      </c>
      <c r="AJ99" s="26" t="b">
        <f t="shared" si="29"/>
        <v>1</v>
      </c>
      <c r="AK99" s="26"/>
      <c r="AL99" s="5">
        <v>27901405</v>
      </c>
      <c r="AM99" s="27">
        <f t="shared" si="30"/>
        <v>0</v>
      </c>
      <c r="AN99" s="27">
        <f t="shared" si="31"/>
        <v>-0.13333333283662796</v>
      </c>
    </row>
    <row r="100" spans="1:40" s="4" customFormat="1" ht="15" hidden="1" customHeight="1" x14ac:dyDescent="0.2">
      <c r="A100" s="18">
        <v>467</v>
      </c>
      <c r="B100" s="19" t="s">
        <v>243</v>
      </c>
      <c r="C100" s="20" t="s">
        <v>244</v>
      </c>
      <c r="D100" s="18">
        <v>1018511261</v>
      </c>
      <c r="E100" s="21">
        <v>45352</v>
      </c>
      <c r="F100" s="21">
        <v>45596</v>
      </c>
      <c r="G100" s="22">
        <v>43441696</v>
      </c>
      <c r="H100" s="22">
        <v>43441696</v>
      </c>
      <c r="I100" s="22">
        <v>5430212</v>
      </c>
      <c r="J100" s="18"/>
      <c r="K100" s="18"/>
      <c r="L100" s="18"/>
      <c r="M100" s="19">
        <v>229</v>
      </c>
      <c r="N100" s="28" t="s">
        <v>40</v>
      </c>
      <c r="O100" s="21">
        <v>45308</v>
      </c>
      <c r="P100" s="23">
        <v>304091872</v>
      </c>
      <c r="Q100" s="18">
        <v>4047</v>
      </c>
      <c r="R100" s="21">
        <v>45350</v>
      </c>
      <c r="S100" s="23">
        <v>43441696</v>
      </c>
      <c r="T100" s="23"/>
      <c r="U100" s="5">
        <v>43441696</v>
      </c>
      <c r="V100" s="29">
        <v>16290636</v>
      </c>
      <c r="W100" s="23"/>
      <c r="X100" s="23">
        <f t="shared" si="24"/>
        <v>5430212</v>
      </c>
      <c r="Y100" s="23">
        <f t="shared" si="25"/>
        <v>5430212</v>
      </c>
      <c r="Z100" s="23">
        <f t="shared" si="25"/>
        <v>5430212</v>
      </c>
      <c r="AA100" s="23">
        <f t="shared" si="25"/>
        <v>5430212</v>
      </c>
      <c r="AB100" s="23">
        <f>+AA100</f>
        <v>5430212</v>
      </c>
      <c r="AC100" s="23"/>
      <c r="AD100" s="23">
        <f t="shared" si="26"/>
        <v>43441696</v>
      </c>
      <c r="AE100" s="23">
        <f t="shared" si="27"/>
        <v>0</v>
      </c>
      <c r="AF100" s="24" t="s">
        <v>245</v>
      </c>
      <c r="AG100" s="21">
        <v>45657</v>
      </c>
      <c r="AH100" s="25">
        <v>10860424</v>
      </c>
      <c r="AI100" s="2">
        <f t="shared" si="28"/>
        <v>21720848</v>
      </c>
      <c r="AJ100" s="26" t="b">
        <f t="shared" si="29"/>
        <v>1</v>
      </c>
      <c r="AK100" s="26"/>
      <c r="AL100" s="5">
        <v>16290636</v>
      </c>
      <c r="AM100" s="27">
        <f t="shared" si="30"/>
        <v>0</v>
      </c>
      <c r="AN100" s="27">
        <f t="shared" si="31"/>
        <v>0</v>
      </c>
    </row>
    <row r="101" spans="1:40" s="4" customFormat="1" ht="15" hidden="1" customHeight="1" x14ac:dyDescent="0.2">
      <c r="A101" s="18">
        <v>468</v>
      </c>
      <c r="B101" s="19" t="s">
        <v>246</v>
      </c>
      <c r="C101" s="20" t="s">
        <v>247</v>
      </c>
      <c r="D101" s="18">
        <v>1065660259</v>
      </c>
      <c r="E101" s="21">
        <v>45352</v>
      </c>
      <c r="F101" s="21">
        <v>45596</v>
      </c>
      <c r="G101" s="22">
        <v>43441696</v>
      </c>
      <c r="H101" s="22">
        <v>43441696</v>
      </c>
      <c r="I101" s="22">
        <v>5430212</v>
      </c>
      <c r="J101" s="18"/>
      <c r="K101" s="18"/>
      <c r="L101" s="18"/>
      <c r="M101" s="19">
        <v>229</v>
      </c>
      <c r="N101" s="28" t="s">
        <v>40</v>
      </c>
      <c r="O101" s="21">
        <v>45308</v>
      </c>
      <c r="P101" s="23">
        <v>304091872</v>
      </c>
      <c r="Q101" s="18">
        <v>4049</v>
      </c>
      <c r="R101" s="21">
        <v>45350</v>
      </c>
      <c r="S101" s="23">
        <v>43441696</v>
      </c>
      <c r="T101" s="23"/>
      <c r="U101" s="5">
        <v>43441696</v>
      </c>
      <c r="V101" s="29">
        <v>16290636</v>
      </c>
      <c r="W101" s="23"/>
      <c r="X101" s="23">
        <f t="shared" si="24"/>
        <v>5430212</v>
      </c>
      <c r="Y101" s="23">
        <f t="shared" si="25"/>
        <v>5430212</v>
      </c>
      <c r="Z101" s="23">
        <f t="shared" si="25"/>
        <v>5430212</v>
      </c>
      <c r="AA101" s="23">
        <f t="shared" si="25"/>
        <v>5430212</v>
      </c>
      <c r="AB101" s="23">
        <f>+AA101</f>
        <v>5430212</v>
      </c>
      <c r="AC101" s="23"/>
      <c r="AD101" s="23">
        <f t="shared" si="26"/>
        <v>43441696</v>
      </c>
      <c r="AE101" s="23">
        <f t="shared" si="27"/>
        <v>0</v>
      </c>
      <c r="AF101" s="24" t="s">
        <v>245</v>
      </c>
      <c r="AG101" s="21">
        <v>45657</v>
      </c>
      <c r="AH101" s="25">
        <v>10860424</v>
      </c>
      <c r="AI101" s="2">
        <f t="shared" si="28"/>
        <v>21720848</v>
      </c>
      <c r="AJ101" s="26" t="b">
        <f t="shared" si="29"/>
        <v>1</v>
      </c>
      <c r="AK101" s="26"/>
      <c r="AL101" s="5">
        <v>16290636</v>
      </c>
      <c r="AM101" s="27">
        <f t="shared" si="30"/>
        <v>0</v>
      </c>
      <c r="AN101" s="27">
        <f t="shared" si="31"/>
        <v>0</v>
      </c>
    </row>
    <row r="102" spans="1:40" s="4" customFormat="1" ht="15" hidden="1" customHeight="1" x14ac:dyDescent="0.2">
      <c r="A102" s="18">
        <v>469</v>
      </c>
      <c r="B102" s="19" t="s">
        <v>248</v>
      </c>
      <c r="C102" s="20" t="s">
        <v>249</v>
      </c>
      <c r="D102" s="18">
        <v>1014307264</v>
      </c>
      <c r="E102" s="21">
        <v>45352</v>
      </c>
      <c r="F102" s="21">
        <v>45596</v>
      </c>
      <c r="G102" s="22">
        <v>43441696</v>
      </c>
      <c r="H102" s="22">
        <v>43441696</v>
      </c>
      <c r="I102" s="22">
        <v>5430212</v>
      </c>
      <c r="J102" s="18"/>
      <c r="K102" s="18"/>
      <c r="L102" s="18"/>
      <c r="M102" s="19">
        <v>229</v>
      </c>
      <c r="N102" s="28" t="s">
        <v>40</v>
      </c>
      <c r="O102" s="21">
        <v>45308</v>
      </c>
      <c r="P102" s="23">
        <v>304091872</v>
      </c>
      <c r="Q102" s="18">
        <v>4045</v>
      </c>
      <c r="R102" s="21">
        <v>45350</v>
      </c>
      <c r="S102" s="23">
        <v>43441696</v>
      </c>
      <c r="T102" s="23"/>
      <c r="U102" s="5">
        <v>43441696</v>
      </c>
      <c r="V102" s="29">
        <v>16290636</v>
      </c>
      <c r="W102" s="23"/>
      <c r="X102" s="23">
        <f t="shared" si="24"/>
        <v>5430212</v>
      </c>
      <c r="Y102" s="23">
        <f t="shared" si="25"/>
        <v>5430212</v>
      </c>
      <c r="Z102" s="23">
        <f t="shared" si="25"/>
        <v>5430212</v>
      </c>
      <c r="AA102" s="23">
        <f t="shared" si="25"/>
        <v>5430212</v>
      </c>
      <c r="AB102" s="23">
        <f>+AA102</f>
        <v>5430212</v>
      </c>
      <c r="AC102" s="23"/>
      <c r="AD102" s="23">
        <f t="shared" si="26"/>
        <v>43441696</v>
      </c>
      <c r="AE102" s="23">
        <f t="shared" si="27"/>
        <v>0</v>
      </c>
      <c r="AF102" s="24" t="s">
        <v>245</v>
      </c>
      <c r="AG102" s="21">
        <v>45657</v>
      </c>
      <c r="AH102" s="25">
        <v>10860424</v>
      </c>
      <c r="AI102" s="2">
        <f t="shared" si="28"/>
        <v>21720848</v>
      </c>
      <c r="AJ102" s="26" t="b">
        <f t="shared" si="29"/>
        <v>1</v>
      </c>
      <c r="AK102" s="26"/>
      <c r="AL102" s="5">
        <v>16290636</v>
      </c>
      <c r="AM102" s="27">
        <f t="shared" si="30"/>
        <v>0</v>
      </c>
      <c r="AN102" s="27">
        <f t="shared" si="31"/>
        <v>0</v>
      </c>
    </row>
    <row r="103" spans="1:40" s="4" customFormat="1" ht="15" hidden="1" customHeight="1" x14ac:dyDescent="0.2">
      <c r="A103" s="18">
        <v>470</v>
      </c>
      <c r="B103" s="19" t="s">
        <v>250</v>
      </c>
      <c r="C103" s="20" t="s">
        <v>251</v>
      </c>
      <c r="D103" s="18">
        <v>1030683900</v>
      </c>
      <c r="E103" s="21">
        <v>45352</v>
      </c>
      <c r="F103" s="21">
        <v>45596</v>
      </c>
      <c r="G103" s="22">
        <v>43441696</v>
      </c>
      <c r="H103" s="22">
        <v>43441696</v>
      </c>
      <c r="I103" s="22">
        <v>5430212</v>
      </c>
      <c r="J103" s="18"/>
      <c r="K103" s="18"/>
      <c r="L103" s="18"/>
      <c r="M103" s="19">
        <v>229</v>
      </c>
      <c r="N103" s="28" t="s">
        <v>40</v>
      </c>
      <c r="O103" s="21">
        <v>45308</v>
      </c>
      <c r="P103" s="23">
        <v>304091872</v>
      </c>
      <c r="Q103" s="18">
        <v>4046</v>
      </c>
      <c r="R103" s="21">
        <v>45350</v>
      </c>
      <c r="S103" s="23">
        <v>43441696</v>
      </c>
      <c r="T103" s="23"/>
      <c r="U103" s="5">
        <v>43441696</v>
      </c>
      <c r="V103" s="29">
        <v>16290636</v>
      </c>
      <c r="W103" s="23"/>
      <c r="X103" s="23">
        <f t="shared" si="24"/>
        <v>5430212</v>
      </c>
      <c r="Y103" s="23">
        <f t="shared" si="25"/>
        <v>5430212</v>
      </c>
      <c r="Z103" s="23">
        <f t="shared" si="25"/>
        <v>5430212</v>
      </c>
      <c r="AA103" s="23">
        <f t="shared" si="25"/>
        <v>5430212</v>
      </c>
      <c r="AB103" s="23">
        <f>+AA103</f>
        <v>5430212</v>
      </c>
      <c r="AC103" s="23"/>
      <c r="AD103" s="23">
        <f t="shared" si="26"/>
        <v>43441696</v>
      </c>
      <c r="AE103" s="23">
        <f t="shared" si="27"/>
        <v>0</v>
      </c>
      <c r="AF103" s="24" t="s">
        <v>245</v>
      </c>
      <c r="AG103" s="21">
        <v>45657</v>
      </c>
      <c r="AH103" s="25">
        <v>10860424</v>
      </c>
      <c r="AI103" s="2">
        <f t="shared" si="28"/>
        <v>21720848</v>
      </c>
      <c r="AJ103" s="26" t="b">
        <f t="shared" si="29"/>
        <v>1</v>
      </c>
      <c r="AK103" s="26"/>
      <c r="AL103" s="5">
        <v>16290636</v>
      </c>
      <c r="AM103" s="27">
        <f t="shared" si="30"/>
        <v>0</v>
      </c>
      <c r="AN103" s="27">
        <f t="shared" si="31"/>
        <v>0</v>
      </c>
    </row>
    <row r="104" spans="1:40" s="4" customFormat="1" ht="15" hidden="1" customHeight="1" x14ac:dyDescent="0.2">
      <c r="A104" s="18">
        <v>471</v>
      </c>
      <c r="B104" s="19" t="s">
        <v>252</v>
      </c>
      <c r="C104" s="20" t="s">
        <v>253</v>
      </c>
      <c r="D104" s="18">
        <v>52187157</v>
      </c>
      <c r="E104" s="21">
        <v>45355</v>
      </c>
      <c r="F104" s="21">
        <v>45599</v>
      </c>
      <c r="G104" s="22">
        <v>66300368</v>
      </c>
      <c r="H104" s="22">
        <v>64090356</v>
      </c>
      <c r="I104" s="22">
        <v>8287546</v>
      </c>
      <c r="J104" s="18"/>
      <c r="K104" s="18"/>
      <c r="L104" s="18"/>
      <c r="M104" s="19">
        <v>217</v>
      </c>
      <c r="N104" s="28" t="s">
        <v>40</v>
      </c>
      <c r="O104" s="21">
        <v>45308</v>
      </c>
      <c r="P104" s="23">
        <v>198901104</v>
      </c>
      <c r="Q104" s="18">
        <v>4060</v>
      </c>
      <c r="R104" s="21">
        <v>45352</v>
      </c>
      <c r="S104" s="23">
        <v>66300368</v>
      </c>
      <c r="T104" s="23"/>
      <c r="U104" s="5">
        <v>66300368</v>
      </c>
      <c r="V104" s="29">
        <v>21823871</v>
      </c>
      <c r="W104" s="23"/>
      <c r="X104" s="22">
        <v>8287546</v>
      </c>
      <c r="Y104" s="23">
        <f t="shared" si="25"/>
        <v>8287546</v>
      </c>
      <c r="Z104" s="23">
        <f t="shared" si="25"/>
        <v>8287546</v>
      </c>
      <c r="AA104" s="23">
        <f t="shared" si="25"/>
        <v>8287546</v>
      </c>
      <c r="AB104" s="23">
        <f>+AA104</f>
        <v>8287546</v>
      </c>
      <c r="AC104" s="23">
        <f>+AB104/30*3</f>
        <v>828754.6</v>
      </c>
      <c r="AD104" s="23">
        <f t="shared" si="26"/>
        <v>64090355.600000001</v>
      </c>
      <c r="AE104" s="23">
        <f t="shared" si="27"/>
        <v>0.39999999850988388</v>
      </c>
      <c r="AF104" s="24" t="s">
        <v>254</v>
      </c>
      <c r="AG104" s="21">
        <v>45657</v>
      </c>
      <c r="AH104" s="25">
        <v>15746337</v>
      </c>
      <c r="AI104" s="2">
        <f t="shared" si="28"/>
        <v>33150184</v>
      </c>
      <c r="AJ104" s="26" t="b">
        <f t="shared" si="29"/>
        <v>1</v>
      </c>
      <c r="AK104" s="26"/>
      <c r="AL104" s="5">
        <v>21823871</v>
      </c>
      <c r="AM104" s="27">
        <f t="shared" si="30"/>
        <v>0</v>
      </c>
      <c r="AN104" s="27">
        <f t="shared" si="31"/>
        <v>2210012.3999999985</v>
      </c>
    </row>
    <row r="105" spans="1:40" hidden="1" x14ac:dyDescent="0.2">
      <c r="A105" s="18">
        <v>164</v>
      </c>
      <c r="B105" s="19" t="s">
        <v>260</v>
      </c>
      <c r="C105" s="20" t="s">
        <v>261</v>
      </c>
      <c r="D105" s="18">
        <v>1024467091</v>
      </c>
      <c r="E105" s="21">
        <v>45316</v>
      </c>
      <c r="F105" s="21">
        <v>45535</v>
      </c>
      <c r="G105" s="22">
        <v>23242960</v>
      </c>
      <c r="H105" s="22">
        <v>20918664</v>
      </c>
      <c r="I105" s="22">
        <v>2905370</v>
      </c>
      <c r="J105" s="18"/>
      <c r="K105" s="18"/>
      <c r="L105" s="18"/>
      <c r="M105" s="19">
        <v>254</v>
      </c>
      <c r="N105" s="28"/>
      <c r="O105" s="21">
        <v>45308</v>
      </c>
      <c r="P105" s="23">
        <v>23242960</v>
      </c>
      <c r="Q105" s="18">
        <v>243</v>
      </c>
      <c r="R105" s="21">
        <v>45316</v>
      </c>
      <c r="S105" s="23">
        <v>23242960</v>
      </c>
      <c r="T105" s="23"/>
      <c r="U105" s="5">
        <v>23242960</v>
      </c>
      <c r="V105" s="29"/>
      <c r="W105" s="23"/>
      <c r="X105" s="22"/>
      <c r="Y105" s="23"/>
      <c r="Z105" s="23"/>
      <c r="AA105" s="23"/>
      <c r="AB105" s="23"/>
      <c r="AC105" s="23"/>
      <c r="AD105" s="23"/>
      <c r="AE105" s="23"/>
      <c r="AF105" s="24" t="s">
        <v>37</v>
      </c>
      <c r="AG105" s="21">
        <v>45657</v>
      </c>
      <c r="AH105" s="25">
        <v>11621480</v>
      </c>
      <c r="AI105" s="2">
        <v>11621480</v>
      </c>
      <c r="AJ105" s="26" t="b">
        <f t="shared" si="29"/>
        <v>1</v>
      </c>
      <c r="AK105" s="26"/>
      <c r="AL105" s="5"/>
      <c r="AM105" s="27"/>
      <c r="AN105" s="27"/>
    </row>
  </sheetData>
  <protectedRanges>
    <protectedRange sqref="A1:T1 V1:AE1" name="Leidy_10" securityDescriptor="O:WDG:WDD:(D;;CC;;;S-1-5-21-2675035974-3936604324-1878418754-1105)(D;;CC;;;S-1-5-21-2675035974-3936604324-1878418754-1106)(D;;CC;;;S-1-5-21-2675035974-3936604324-1878418754-1107)(D;;CC;;;S-1-5-21-2675035974-3936604324-1878418754-1286)(D;;CC;;;S-1-5-21-2675035974-3936604324-1878418754-3146)(A;;CC;;;S-1-5-21-2675035974-3936604324-1878418754-1299)"/>
  </protectedRanges>
  <autoFilter ref="A1:AN105" xr:uid="{B6B7B17F-17E2-4DBF-975F-496BEFA5242C}">
    <filterColumn colId="1">
      <filters>
        <filter val="ADRES-CPS-124-2024"/>
      </filters>
    </filterColumn>
  </autoFilter>
  <conditionalFormatting sqref="A1:AE1">
    <cfRule type="containsBlanks" dxfId="0" priority="10">
      <formula>LEN(TRIM(A1))=0</formula>
    </cfRule>
  </conditionalFormatting>
  <dataValidations count="1">
    <dataValidation showInputMessage="1" showErrorMessage="1" sqref="A1:AE1" xr:uid="{6DB0AF4C-48DA-4A8C-9280-5CDA839A37DB}"/>
  </dataValidations>
  <pageMargins left="0.7" right="0.7" top="0.75" bottom="0.75" header="0.3" footer="0.3"/>
  <legacyDrawing r:id="rId1"/>
</worksheet>
</file>

<file path=docMetadata/LabelInfo.xml><?xml version="1.0" encoding="utf-8"?>
<clbl:labelList xmlns:clbl="http://schemas.microsoft.com/office/2020/mipLabelMetadata">
  <clbl:label id="{806240d0-3ba3-4102-984c-4f5d6f1b3bc4}" enabled="0" method="" siteId="{806240d0-3ba3-4102-984c-4f5d6f1b3bc4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Victor Jose Hernandez Tobar</dc:creator>
  <cp:keywords/>
  <dc:description/>
  <cp:lastModifiedBy>ELIANA RODRIGUEZ</cp:lastModifiedBy>
  <cp:revision/>
  <dcterms:created xsi:type="dcterms:W3CDTF">2024-06-13T19:59:45Z</dcterms:created>
  <dcterms:modified xsi:type="dcterms:W3CDTF">2024-08-01T11:18:04Z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V_QUERY_LIST_4F35BF76-6C0D-4D9B-82B2-816C12CF3733">
    <vt:lpwstr>empty_477D106A-C0D6-4607-AEBD-E2C9D60EA279</vt:lpwstr>
  </property>
  <property fmtid="{D5CDD505-2E9C-101B-9397-08002B2CF9AE}" pid="3" name="SV_HIDDEN_GRID_QUERY_LIST_4F35BF76-6C0D-4D9B-82B2-816C12CF3733">
    <vt:lpwstr>empty_477D106A-C0D6-4607-AEBD-E2C9D60EA279</vt:lpwstr>
  </property>
</Properties>
</file>