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 - copia\"/>
    </mc:Choice>
  </mc:AlternateContent>
  <xr:revisionPtr revIDLastSave="0" documentId="8_{D02688F9-7D3D-4B1D-A4D5-6356E310E3E1}" xr6:coauthVersionLast="47" xr6:coauthVersionMax="47" xr10:uidLastSave="{00000000-0000-0000-0000-000000000000}"/>
  <bookViews>
    <workbookView xWindow="-120" yWindow="-120" windowWidth="29040" windowHeight="15840" xr2:uid="{F7A1CEB8-4C84-4CCF-B8D5-D59E96992BEF}"/>
  </bookViews>
  <sheets>
    <sheet name="formato anexo" sheetId="1" r:id="rId1"/>
  </sheets>
  <definedNames>
    <definedName name="_xlnm.Print_Area" localSheetId="0">'formato anexo'!$A$1:$F$74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4" i="1" l="1"/>
  <c r="F23" i="1"/>
  <c r="F9" i="1"/>
  <c r="F10" i="1"/>
  <c r="F11" i="1"/>
  <c r="F12" i="1"/>
  <c r="F13" i="1"/>
  <c r="F14" i="1"/>
  <c r="F15" i="1"/>
  <c r="F19" i="1"/>
  <c r="F20" i="1"/>
  <c r="F21" i="1"/>
  <c r="F22" i="1"/>
  <c r="F26" i="1"/>
  <c r="F27" i="1"/>
  <c r="F28" i="1"/>
  <c r="F29" i="1"/>
  <c r="F30" i="1"/>
  <c r="F31" i="1"/>
  <c r="F35" i="1"/>
  <c r="F36" i="1"/>
  <c r="F37" i="1"/>
  <c r="F38" i="1"/>
  <c r="F39" i="1"/>
  <c r="F43" i="1"/>
  <c r="F44" i="1"/>
  <c r="F45" i="1"/>
  <c r="F49" i="1"/>
  <c r="F50" i="1" s="1"/>
  <c r="F53" i="1"/>
  <c r="F57" i="1"/>
  <c r="F59" i="1" s="1"/>
  <c r="F58" i="1"/>
  <c r="F8" i="1"/>
  <c r="F46" i="1" l="1"/>
  <c r="F61" i="1" s="1"/>
  <c r="F16" i="1"/>
  <c r="F32" i="1"/>
  <c r="F40" i="1"/>
  <c r="F64" i="1" l="1"/>
  <c r="F65" i="1" s="1"/>
  <c r="F63" i="1"/>
  <c r="F62" i="1"/>
  <c r="F66" i="1" l="1"/>
</calcChain>
</file>

<file path=xl/sharedStrings.xml><?xml version="1.0" encoding="utf-8"?>
<sst xmlns="http://schemas.openxmlformats.org/spreadsheetml/2006/main" count="123" uniqueCount="90">
  <si>
    <t>PRESUPUESTO DE OBRA PARA LOS MANTENIMIENTOS PREVENTIVOS Y CORRECTIVOS A LA PLATAFORMA EL LUCERO Y SANTA HELENITA UBICADAS EN LA CARRERA 17F No. 69- 50 Sur - CALLE 71 BIS No. 77 A 11</t>
  </si>
  <si>
    <t>CAP.</t>
  </si>
  <si>
    <t>ITEMS</t>
  </si>
  <si>
    <t>UND.</t>
  </si>
  <si>
    <t>CANT.</t>
  </si>
  <si>
    <t>VR UNITARIO</t>
  </si>
  <si>
    <t>VR TOTAL</t>
  </si>
  <si>
    <t>CARPINTERIA METALICA</t>
  </si>
  <si>
    <t>1,1,1</t>
  </si>
  <si>
    <t>Suminstro y mano de obra canal cal. 20 con un desarrollo de ,90</t>
  </si>
  <si>
    <t>M2</t>
  </si>
  <si>
    <t>1,1,2</t>
  </si>
  <si>
    <t>Suministro y mano de obra tablero y pibotes puerta acceso vehicular sotano</t>
  </si>
  <si>
    <t>GL</t>
  </si>
  <si>
    <t>1.1.3</t>
  </si>
  <si>
    <t>Suministro y mano de obra puerta entrada para carro de basuras</t>
  </si>
  <si>
    <t>1.1.4</t>
  </si>
  <si>
    <t>Suministro y mano de obra arreglo reja exterior.</t>
  </si>
  <si>
    <t>1.1.5</t>
  </si>
  <si>
    <t>Suministro y mano de obra ajustar puerta de acceso peatonal en zona de carga y descarga</t>
  </si>
  <si>
    <t>1.1.6</t>
  </si>
  <si>
    <t>Ajustar puerta en aluminio salida al sotano</t>
  </si>
  <si>
    <t>UN</t>
  </si>
  <si>
    <t>1.1.7</t>
  </si>
  <si>
    <t xml:space="preserve">Angeo para palomas paños de 4 x 4 </t>
  </si>
  <si>
    <t>ML</t>
  </si>
  <si>
    <t>1,1,8</t>
  </si>
  <si>
    <t xml:space="preserve">Limpieza y mantenimiento canales </t>
  </si>
  <si>
    <t>Valor Capitulo</t>
  </si>
  <si>
    <t>RESANES MUROS EN BLOQUE EN CONCRETO Y PAÑETE</t>
  </si>
  <si>
    <t>2,1,1</t>
  </si>
  <si>
    <t xml:space="preserve">Suministro y mano de obra resanes de muros incluye afinados </t>
  </si>
  <si>
    <t>2,1,2</t>
  </si>
  <si>
    <t>2,1,3</t>
  </si>
  <si>
    <t>Emboquillada de muros fachada zona de cargue y descargues</t>
  </si>
  <si>
    <t>2.1.4</t>
  </si>
  <si>
    <t>Resanes de pisos en zona de almacenamiento</t>
  </si>
  <si>
    <t>UND</t>
  </si>
  <si>
    <t>RESANES DE TECHOS EN DRYWALL Y PINTURAS</t>
  </si>
  <si>
    <t>3,1,1</t>
  </si>
  <si>
    <t>Suministro e instalación de techos en drywall incluye pintura 2 manos</t>
  </si>
  <si>
    <t>3,1,2</t>
  </si>
  <si>
    <t>Suministro y mano de obra pintura de techos a 2 manos en esmalte blanco mate</t>
  </si>
  <si>
    <t>3.1.3</t>
  </si>
  <si>
    <t>Suministro y mano de obra estuco y  pintura de muros</t>
  </si>
  <si>
    <t>3.1.4</t>
  </si>
  <si>
    <t>Suministro y mano de obra con pintura epoxica para pisos en zona de descarga</t>
  </si>
  <si>
    <t>3,1,5</t>
  </si>
  <si>
    <t>Suministro y mano de obra pintura de muros bodega Santa Helenita</t>
  </si>
  <si>
    <t>3,1,6</t>
  </si>
  <si>
    <t>REDES HIDRAULICAS</t>
  </si>
  <si>
    <t>4,1,1,</t>
  </si>
  <si>
    <t>Suministro y mano de obra reparacion tubos hidraulicos (tubos, accesorios y registros)</t>
  </si>
  <si>
    <t>4,1,2</t>
  </si>
  <si>
    <t>Suministro e instalación de fluxomentro en lavamanos</t>
  </si>
  <si>
    <t>4,1,3</t>
  </si>
  <si>
    <t>Suministro y mano de obras tabletas 20 x 20</t>
  </si>
  <si>
    <t>4,1,4</t>
  </si>
  <si>
    <t>Suministro e instalacion cortina de plastico para cuarto de maduracion ( 1.50 x 2.20)</t>
  </si>
  <si>
    <t>4,1,5</t>
  </si>
  <si>
    <t>Suministro e instalación de mangueras y sello lengüeta blanca y amarillo</t>
  </si>
  <si>
    <t>OTROS</t>
  </si>
  <si>
    <t>5,1,1,</t>
  </si>
  <si>
    <t>Suministro e instalacion de teja plastica transparente tipo upvc de 1.80 x 1.0</t>
  </si>
  <si>
    <t>5,1,2,</t>
  </si>
  <si>
    <t>Suministro e instalación de marcos en aluminio para claraboyas medidas ,60 x 1,0</t>
  </si>
  <si>
    <t>5,1,3</t>
  </si>
  <si>
    <t xml:space="preserve">suministro e instalación de  acrilicos medidas ,060 x 1,0 </t>
  </si>
  <si>
    <t>INSTALACIONES ELECTRICAS</t>
  </si>
  <si>
    <t>6,1,1</t>
  </si>
  <si>
    <t>Suministro e instalación de lamparas de 18 w led.</t>
  </si>
  <si>
    <t>ALQUILER DE EQUIPOS</t>
  </si>
  <si>
    <t>7,1,1</t>
  </si>
  <si>
    <t>Alquiler de andamios tubulares</t>
  </si>
  <si>
    <t>ASEO GENERAL</t>
  </si>
  <si>
    <t>8,1,1,</t>
  </si>
  <si>
    <t>Retiro de escombro</t>
  </si>
  <si>
    <t>Vjes</t>
  </si>
  <si>
    <t>8,1,2</t>
  </si>
  <si>
    <t>Aseo general</t>
  </si>
  <si>
    <t>COSTO DIRECTO</t>
  </si>
  <si>
    <t>ADMINISTRACION</t>
  </si>
  <si>
    <t>IMPREVISTOS</t>
  </si>
  <si>
    <t>UTILIDAD</t>
  </si>
  <si>
    <t>IVA SOBRE UTILIDAD</t>
  </si>
  <si>
    <t>COSTO TOTAL</t>
  </si>
  <si>
    <t>YANET ZAMBRANO SILVA</t>
  </si>
  <si>
    <t>NIT: 40362264-6</t>
  </si>
  <si>
    <t>___________________________</t>
  </si>
  <si>
    <t>LICITACIONESYZS@GMAIL.COM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</si>
</sst>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000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name val="Helv"/>
      <charset val="204"/>
    </font>
    <font>
      <sz val="11"/>
      <name val="Arial"/>
      <family val="2"/>
    </font>
    <font>
      <sz val="11"/>
      <color rgb="FFFF0000"/>
      <name val="Arial"/>
      <family val="2"/>
    </font>
    <font>
      <sz val="9"/>
      <color rgb="FF000000"/>
      <name val="Arial"/>
      <family val="2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7" fillId="0" borderId="0"/>
    <xf numFmtId="0" fontId="4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65">
    <xf numFmtId="0" fontId="0" fillId="0" borderId="0" xfId="0"/>
    <xf numFmtId="0" fontId="3" fillId="0" borderId="0" xfId="0" applyFont="1"/>
    <xf numFmtId="0" fontId="0" fillId="0" borderId="4" xfId="0" applyBorder="1"/>
    <xf numFmtId="0" fontId="6" fillId="2" borderId="5" xfId="3" applyFont="1" applyFill="1" applyBorder="1" applyAlignment="1">
      <alignment horizontal="center"/>
    </xf>
    <xf numFmtId="3" fontId="6" fillId="2" borderId="5" xfId="3" applyNumberFormat="1" applyFont="1" applyFill="1" applyBorder="1" applyAlignment="1">
      <alignment horizontal="center"/>
    </xf>
    <xf numFmtId="0" fontId="6" fillId="2" borderId="6" xfId="4" applyFont="1" applyFill="1" applyBorder="1" applyAlignment="1">
      <alignment horizontal="left" vertical="center" wrapText="1"/>
    </xf>
    <xf numFmtId="3" fontId="6" fillId="2" borderId="7" xfId="4" applyNumberFormat="1" applyFont="1" applyFill="1" applyBorder="1" applyAlignment="1">
      <alignment horizontal="left" vertical="center" wrapText="1"/>
    </xf>
    <xf numFmtId="3" fontId="8" fillId="2" borderId="7" xfId="4" applyNumberFormat="1" applyFont="1" applyFill="1" applyBorder="1" applyAlignment="1">
      <alignment horizontal="center" vertical="center" wrapText="1"/>
    </xf>
    <xf numFmtId="3" fontId="8" fillId="0" borderId="7" xfId="4" applyNumberFormat="1" applyFont="1" applyBorder="1" applyAlignment="1">
      <alignment horizontal="center" vertical="center" wrapText="1"/>
    </xf>
    <xf numFmtId="3" fontId="8" fillId="2" borderId="8" xfId="5" applyNumberFormat="1" applyFont="1" applyFill="1" applyBorder="1" applyAlignment="1">
      <alignment horizontal="right" vertical="center" wrapText="1"/>
    </xf>
    <xf numFmtId="3" fontId="8" fillId="2" borderId="9" xfId="4" applyNumberFormat="1" applyFont="1" applyFill="1" applyBorder="1" applyAlignment="1">
      <alignment horizontal="right" vertical="center" wrapText="1"/>
    </xf>
    <xf numFmtId="0" fontId="0" fillId="2" borderId="10" xfId="0" applyFill="1" applyBorder="1"/>
    <xf numFmtId="0" fontId="8" fillId="0" borderId="6" xfId="4" applyFont="1" applyBorder="1" applyAlignment="1">
      <alignment horizontal="left" vertical="center" wrapText="1"/>
    </xf>
    <xf numFmtId="3" fontId="8" fillId="0" borderId="7" xfId="4" applyNumberFormat="1" applyFont="1" applyBorder="1" applyAlignment="1">
      <alignment horizontal="left" vertical="center" wrapText="1"/>
    </xf>
    <xf numFmtId="3" fontId="8" fillId="0" borderId="8" xfId="5" applyNumberFormat="1" applyFont="1" applyFill="1" applyBorder="1" applyAlignment="1">
      <alignment horizontal="right" vertical="center" wrapText="1"/>
    </xf>
    <xf numFmtId="3" fontId="6" fillId="0" borderId="7" xfId="4" applyNumberFormat="1" applyFont="1" applyBorder="1" applyAlignment="1">
      <alignment horizontal="left" vertical="center" wrapText="1"/>
    </xf>
    <xf numFmtId="3" fontId="6" fillId="0" borderId="9" xfId="4" applyNumberFormat="1" applyFont="1" applyBorder="1" applyAlignment="1">
      <alignment horizontal="right" vertical="center" wrapText="1"/>
    </xf>
    <xf numFmtId="0" fontId="6" fillId="0" borderId="6" xfId="4" applyFont="1" applyBorder="1" applyAlignment="1">
      <alignment horizontal="left" vertical="center" wrapText="1"/>
    </xf>
    <xf numFmtId="0" fontId="8" fillId="0" borderId="11" xfId="0" applyFont="1" applyBorder="1"/>
    <xf numFmtId="0" fontId="8" fillId="0" borderId="6" xfId="0" applyFont="1" applyBorder="1"/>
    <xf numFmtId="4" fontId="0" fillId="0" borderId="0" xfId="0" applyNumberFormat="1"/>
    <xf numFmtId="3" fontId="9" fillId="0" borderId="7" xfId="4" applyNumberFormat="1" applyFont="1" applyBorder="1" applyAlignment="1">
      <alignment horizontal="center" vertical="center" wrapText="1"/>
    </xf>
    <xf numFmtId="3" fontId="8" fillId="0" borderId="8" xfId="4" applyNumberFormat="1" applyFont="1" applyBorder="1" applyAlignment="1">
      <alignment horizontal="center" vertical="center" wrapText="1"/>
    </xf>
    <xf numFmtId="0" fontId="8" fillId="0" borderId="11" xfId="4" applyFont="1" applyBorder="1" applyAlignment="1">
      <alignment horizontal="left" vertical="center" wrapText="1"/>
    </xf>
    <xf numFmtId="4" fontId="8" fillId="0" borderId="7" xfId="4" applyNumberFormat="1" applyFont="1" applyBorder="1" applyAlignment="1">
      <alignment horizontal="center" vertical="center" wrapText="1"/>
    </xf>
    <xf numFmtId="0" fontId="6" fillId="0" borderId="6" xfId="3" applyFont="1" applyBorder="1" applyAlignment="1">
      <alignment horizontal="left" vertical="center" wrapText="1"/>
    </xf>
    <xf numFmtId="0" fontId="6" fillId="0" borderId="7" xfId="3" applyFont="1" applyBorder="1" applyAlignment="1">
      <alignment vertical="center" wrapText="1"/>
    </xf>
    <xf numFmtId="0" fontId="6" fillId="0" borderId="7" xfId="3" applyFont="1" applyBorder="1" applyAlignment="1">
      <alignment horizontal="center" vertical="center" wrapText="1"/>
    </xf>
    <xf numFmtId="3" fontId="8" fillId="0" borderId="7" xfId="5" applyNumberFormat="1" applyFont="1" applyFill="1" applyBorder="1" applyAlignment="1">
      <alignment horizontal="right" vertical="center" wrapText="1"/>
    </xf>
    <xf numFmtId="3" fontId="6" fillId="0" borderId="7" xfId="4" applyNumberFormat="1" applyFont="1" applyBorder="1" applyAlignment="1">
      <alignment vertical="center" wrapText="1"/>
    </xf>
    <xf numFmtId="0" fontId="8" fillId="0" borderId="12" xfId="4" applyFont="1" applyBorder="1" applyAlignment="1">
      <alignment horizontal="left" vertical="center" wrapText="1"/>
    </xf>
    <xf numFmtId="3" fontId="8" fillId="0" borderId="13" xfId="4" applyNumberFormat="1" applyFont="1" applyBorder="1" applyAlignment="1">
      <alignment horizontal="left" vertical="center" wrapText="1"/>
    </xf>
    <xf numFmtId="3" fontId="8" fillId="0" borderId="13" xfId="4" applyNumberFormat="1" applyFont="1" applyBorder="1" applyAlignment="1">
      <alignment horizontal="center" vertical="center" wrapText="1"/>
    </xf>
    <xf numFmtId="4" fontId="8" fillId="0" borderId="13" xfId="4" applyNumberFormat="1" applyFont="1" applyBorder="1" applyAlignment="1">
      <alignment horizontal="center" vertical="center" wrapText="1"/>
    </xf>
    <xf numFmtId="3" fontId="8" fillId="0" borderId="14" xfId="5" applyNumberFormat="1" applyFont="1" applyFill="1" applyBorder="1" applyAlignment="1">
      <alignment horizontal="right" vertical="center" wrapText="1"/>
    </xf>
    <xf numFmtId="3" fontId="8" fillId="0" borderId="15" xfId="4" applyNumberFormat="1" applyFont="1" applyBorder="1" applyAlignment="1">
      <alignment horizontal="right" vertical="center" wrapText="1"/>
    </xf>
    <xf numFmtId="0" fontId="8" fillId="2" borderId="16" xfId="4" applyFont="1" applyFill="1" applyBorder="1" applyAlignment="1">
      <alignment horizontal="left" vertical="center" wrapText="1"/>
    </xf>
    <xf numFmtId="3" fontId="6" fillId="2" borderId="17" xfId="4" applyNumberFormat="1" applyFont="1" applyFill="1" applyBorder="1" applyAlignment="1">
      <alignment horizontal="left" vertical="center" wrapText="1"/>
    </xf>
    <xf numFmtId="3" fontId="6" fillId="2" borderId="17" xfId="4" applyNumberFormat="1" applyFont="1" applyFill="1" applyBorder="1" applyAlignment="1">
      <alignment horizontal="center" vertical="center" wrapText="1"/>
    </xf>
    <xf numFmtId="4" fontId="6" fillId="2" borderId="17" xfId="4" applyNumberFormat="1" applyFont="1" applyFill="1" applyBorder="1" applyAlignment="1">
      <alignment horizontal="center" vertical="center" wrapText="1"/>
    </xf>
    <xf numFmtId="3" fontId="6" fillId="2" borderId="17" xfId="5" applyNumberFormat="1" applyFont="1" applyFill="1" applyBorder="1" applyAlignment="1">
      <alignment horizontal="right" vertical="center" wrapText="1"/>
    </xf>
    <xf numFmtId="3" fontId="6" fillId="2" borderId="18" xfId="4" applyNumberFormat="1" applyFont="1" applyFill="1" applyBorder="1" applyAlignment="1">
      <alignment horizontal="right" vertical="center" wrapText="1"/>
    </xf>
    <xf numFmtId="164" fontId="1" fillId="2" borderId="10" xfId="1" applyFont="1" applyFill="1" applyBorder="1"/>
    <xf numFmtId="0" fontId="8" fillId="2" borderId="11" xfId="4" applyFont="1" applyFill="1" applyBorder="1" applyAlignment="1">
      <alignment horizontal="left" vertical="center" wrapText="1"/>
    </xf>
    <xf numFmtId="3" fontId="8" fillId="2" borderId="7" xfId="4" applyNumberFormat="1" applyFont="1" applyFill="1" applyBorder="1" applyAlignment="1">
      <alignment horizontal="left" vertical="center" wrapText="1"/>
    </xf>
    <xf numFmtId="4" fontId="8" fillId="2" borderId="7" xfId="2" applyNumberFormat="1" applyFont="1" applyFill="1" applyBorder="1" applyAlignment="1">
      <alignment horizontal="center" vertical="center" wrapText="1"/>
    </xf>
    <xf numFmtId="9" fontId="8" fillId="2" borderId="7" xfId="5" applyNumberFormat="1" applyFont="1" applyFill="1" applyBorder="1" applyAlignment="1">
      <alignment horizontal="right" vertical="center" wrapText="1"/>
    </xf>
    <xf numFmtId="164" fontId="0" fillId="2" borderId="10" xfId="0" applyNumberFormat="1" applyFill="1" applyBorder="1"/>
    <xf numFmtId="0" fontId="8" fillId="2" borderId="19" xfId="4" applyFont="1" applyFill="1" applyBorder="1" applyAlignment="1">
      <alignment horizontal="left" vertical="center" wrapText="1"/>
    </xf>
    <xf numFmtId="3" fontId="6" fillId="2" borderId="20" xfId="4" applyNumberFormat="1" applyFont="1" applyFill="1" applyBorder="1" applyAlignment="1">
      <alignment horizontal="left" vertical="center" wrapText="1"/>
    </xf>
    <xf numFmtId="3" fontId="6" fillId="2" borderId="20" xfId="4" applyNumberFormat="1" applyFont="1" applyFill="1" applyBorder="1" applyAlignment="1">
      <alignment horizontal="center" vertical="center" wrapText="1"/>
    </xf>
    <xf numFmtId="4" fontId="6" fillId="2" borderId="20" xfId="4" applyNumberFormat="1" applyFont="1" applyFill="1" applyBorder="1" applyAlignment="1">
      <alignment horizontal="center" vertical="center" wrapText="1"/>
    </xf>
    <xf numFmtId="3" fontId="6" fillId="2" borderId="20" xfId="5" applyNumberFormat="1" applyFont="1" applyFill="1" applyBorder="1" applyAlignment="1">
      <alignment horizontal="right" vertical="center" wrapText="1"/>
    </xf>
    <xf numFmtId="3" fontId="6" fillId="2" borderId="21" xfId="4" applyNumberFormat="1" applyFont="1" applyFill="1" applyBorder="1" applyAlignment="1">
      <alignment horizontal="right" vertical="center" wrapText="1"/>
    </xf>
    <xf numFmtId="3" fontId="8" fillId="2" borderId="7" xfId="5" applyNumberFormat="1" applyFont="1" applyFill="1" applyBorder="1" applyAlignment="1">
      <alignment horizontal="right" vertical="center" wrapText="1"/>
    </xf>
    <xf numFmtId="0" fontId="0" fillId="0" borderId="7" xfId="0" applyBorder="1"/>
    <xf numFmtId="3" fontId="6" fillId="2" borderId="9" xfId="4" applyNumberFormat="1" applyFont="1" applyFill="1" applyBorder="1" applyAlignment="1">
      <alignment horizontal="right" vertical="center" wrapText="1"/>
    </xf>
    <xf numFmtId="3" fontId="10" fillId="0" borderId="0" xfId="0" applyNumberFormat="1" applyFont="1"/>
    <xf numFmtId="165" fontId="0" fillId="0" borderId="0" xfId="0" applyNumberFormat="1"/>
    <xf numFmtId="0" fontId="2" fillId="0" borderId="0" xfId="0" applyFont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3" xfId="3" applyFont="1" applyFill="1" applyBorder="1" applyAlignment="1">
      <alignment horizontal="center"/>
    </xf>
    <xf numFmtId="0" fontId="11" fillId="0" borderId="0" xfId="0" applyFont="1"/>
    <xf numFmtId="0" fontId="11" fillId="0" borderId="0" xfId="6" applyFont="1"/>
  </cellXfs>
  <cellStyles count="7">
    <cellStyle name="Hipervínculo" xfId="6" builtinId="8"/>
    <cellStyle name="Millares" xfId="1" builtinId="3"/>
    <cellStyle name="Millares_PPTO-TALLER DE PINTURA-FINAL-2" xfId="5" xr:uid="{7DB1B09B-B746-4435-A2C5-6A4F59BB8D78}"/>
    <cellStyle name="Normal" xfId="0" builtinId="0"/>
    <cellStyle name="Normal 2" xfId="3" xr:uid="{ABA8AB15-0F15-4EAC-A768-8921007ABD61}"/>
    <cellStyle name="Normal_PPTO-TALLER DE PINTURA-FINAL-2" xfId="4" xr:uid="{A37F55D1-1352-44BA-A4CB-DCC8A3C3358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145966</xdr:colOff>
      <xdr:row>67</xdr:row>
      <xdr:rowOff>63499</xdr:rowOff>
    </xdr:from>
    <xdr:to>
      <xdr:col>1</xdr:col>
      <xdr:colOff>1682007</xdr:colOff>
      <xdr:row>70</xdr:row>
      <xdr:rowOff>104689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098929-264A-6766-C304-465201331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7966" y="13358812"/>
          <a:ext cx="1536041" cy="6126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CITACIONESYZ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9872F-71F4-4C1D-8BDC-76073FED8B69}">
  <dimension ref="A1:H74"/>
  <sheetViews>
    <sheetView tabSelected="1" view="pageBreakPreview" zoomScale="120" zoomScaleNormal="100" zoomScaleSheetLayoutView="120" workbookViewId="0">
      <selection activeCell="B69" sqref="B69"/>
    </sheetView>
  </sheetViews>
  <sheetFormatPr baseColWidth="10" defaultRowHeight="15"/>
  <cols>
    <col min="2" max="2" width="79.140625" customWidth="1"/>
    <col min="5" max="5" width="15" customWidth="1"/>
    <col min="6" max="6" width="18.7109375" customWidth="1"/>
    <col min="7" max="7" width="26.42578125" hidden="1" customWidth="1"/>
    <col min="256" max="256" width="79.140625" customWidth="1"/>
    <col min="259" max="259" width="15" customWidth="1"/>
    <col min="260" max="260" width="18.7109375" customWidth="1"/>
    <col min="261" max="261" width="0" hidden="1" customWidth="1"/>
    <col min="512" max="512" width="79.140625" customWidth="1"/>
    <col min="515" max="515" width="15" customWidth="1"/>
    <col min="516" max="516" width="18.7109375" customWidth="1"/>
    <col min="517" max="517" width="0" hidden="1" customWidth="1"/>
    <col min="768" max="768" width="79.140625" customWidth="1"/>
    <col min="771" max="771" width="15" customWidth="1"/>
    <col min="772" max="772" width="18.7109375" customWidth="1"/>
    <col min="773" max="773" width="0" hidden="1" customWidth="1"/>
    <col min="1024" max="1024" width="79.140625" customWidth="1"/>
    <col min="1027" max="1027" width="15" customWidth="1"/>
    <col min="1028" max="1028" width="18.7109375" customWidth="1"/>
    <col min="1029" max="1029" width="0" hidden="1" customWidth="1"/>
    <col min="1280" max="1280" width="79.140625" customWidth="1"/>
    <col min="1283" max="1283" width="15" customWidth="1"/>
    <col min="1284" max="1284" width="18.7109375" customWidth="1"/>
    <col min="1285" max="1285" width="0" hidden="1" customWidth="1"/>
    <col min="1536" max="1536" width="79.140625" customWidth="1"/>
    <col min="1539" max="1539" width="15" customWidth="1"/>
    <col min="1540" max="1540" width="18.7109375" customWidth="1"/>
    <col min="1541" max="1541" width="0" hidden="1" customWidth="1"/>
    <col min="1792" max="1792" width="79.140625" customWidth="1"/>
    <col min="1795" max="1795" width="15" customWidth="1"/>
    <col min="1796" max="1796" width="18.7109375" customWidth="1"/>
    <col min="1797" max="1797" width="0" hidden="1" customWidth="1"/>
    <col min="2048" max="2048" width="79.140625" customWidth="1"/>
    <col min="2051" max="2051" width="15" customWidth="1"/>
    <col min="2052" max="2052" width="18.7109375" customWidth="1"/>
    <col min="2053" max="2053" width="0" hidden="1" customWidth="1"/>
    <col min="2304" max="2304" width="79.140625" customWidth="1"/>
    <col min="2307" max="2307" width="15" customWidth="1"/>
    <col min="2308" max="2308" width="18.7109375" customWidth="1"/>
    <col min="2309" max="2309" width="0" hidden="1" customWidth="1"/>
    <col min="2560" max="2560" width="79.140625" customWidth="1"/>
    <col min="2563" max="2563" width="15" customWidth="1"/>
    <col min="2564" max="2564" width="18.7109375" customWidth="1"/>
    <col min="2565" max="2565" width="0" hidden="1" customWidth="1"/>
    <col min="2816" max="2816" width="79.140625" customWidth="1"/>
    <col min="2819" max="2819" width="15" customWidth="1"/>
    <col min="2820" max="2820" width="18.7109375" customWidth="1"/>
    <col min="2821" max="2821" width="0" hidden="1" customWidth="1"/>
    <col min="3072" max="3072" width="79.140625" customWidth="1"/>
    <col min="3075" max="3075" width="15" customWidth="1"/>
    <col min="3076" max="3076" width="18.7109375" customWidth="1"/>
    <col min="3077" max="3077" width="0" hidden="1" customWidth="1"/>
    <col min="3328" max="3328" width="79.140625" customWidth="1"/>
    <col min="3331" max="3331" width="15" customWidth="1"/>
    <col min="3332" max="3332" width="18.7109375" customWidth="1"/>
    <col min="3333" max="3333" width="0" hidden="1" customWidth="1"/>
    <col min="3584" max="3584" width="79.140625" customWidth="1"/>
    <col min="3587" max="3587" width="15" customWidth="1"/>
    <col min="3588" max="3588" width="18.7109375" customWidth="1"/>
    <col min="3589" max="3589" width="0" hidden="1" customWidth="1"/>
    <col min="3840" max="3840" width="79.140625" customWidth="1"/>
    <col min="3843" max="3843" width="15" customWidth="1"/>
    <col min="3844" max="3844" width="18.7109375" customWidth="1"/>
    <col min="3845" max="3845" width="0" hidden="1" customWidth="1"/>
    <col min="4096" max="4096" width="79.140625" customWidth="1"/>
    <col min="4099" max="4099" width="15" customWidth="1"/>
    <col min="4100" max="4100" width="18.7109375" customWidth="1"/>
    <col min="4101" max="4101" width="0" hidden="1" customWidth="1"/>
    <col min="4352" max="4352" width="79.140625" customWidth="1"/>
    <col min="4355" max="4355" width="15" customWidth="1"/>
    <col min="4356" max="4356" width="18.7109375" customWidth="1"/>
    <col min="4357" max="4357" width="0" hidden="1" customWidth="1"/>
    <col min="4608" max="4608" width="79.140625" customWidth="1"/>
    <col min="4611" max="4611" width="15" customWidth="1"/>
    <col min="4612" max="4612" width="18.7109375" customWidth="1"/>
    <col min="4613" max="4613" width="0" hidden="1" customWidth="1"/>
    <col min="4864" max="4864" width="79.140625" customWidth="1"/>
    <col min="4867" max="4867" width="15" customWidth="1"/>
    <col min="4868" max="4868" width="18.7109375" customWidth="1"/>
    <col min="4869" max="4869" width="0" hidden="1" customWidth="1"/>
    <col min="5120" max="5120" width="79.140625" customWidth="1"/>
    <col min="5123" max="5123" width="15" customWidth="1"/>
    <col min="5124" max="5124" width="18.7109375" customWidth="1"/>
    <col min="5125" max="5125" width="0" hidden="1" customWidth="1"/>
    <col min="5376" max="5376" width="79.140625" customWidth="1"/>
    <col min="5379" max="5379" width="15" customWidth="1"/>
    <col min="5380" max="5380" width="18.7109375" customWidth="1"/>
    <col min="5381" max="5381" width="0" hidden="1" customWidth="1"/>
    <col min="5632" max="5632" width="79.140625" customWidth="1"/>
    <col min="5635" max="5635" width="15" customWidth="1"/>
    <col min="5636" max="5636" width="18.7109375" customWidth="1"/>
    <col min="5637" max="5637" width="0" hidden="1" customWidth="1"/>
    <col min="5888" max="5888" width="79.140625" customWidth="1"/>
    <col min="5891" max="5891" width="15" customWidth="1"/>
    <col min="5892" max="5892" width="18.7109375" customWidth="1"/>
    <col min="5893" max="5893" width="0" hidden="1" customWidth="1"/>
    <col min="6144" max="6144" width="79.140625" customWidth="1"/>
    <col min="6147" max="6147" width="15" customWidth="1"/>
    <col min="6148" max="6148" width="18.7109375" customWidth="1"/>
    <col min="6149" max="6149" width="0" hidden="1" customWidth="1"/>
    <col min="6400" max="6400" width="79.140625" customWidth="1"/>
    <col min="6403" max="6403" width="15" customWidth="1"/>
    <col min="6404" max="6404" width="18.7109375" customWidth="1"/>
    <col min="6405" max="6405" width="0" hidden="1" customWidth="1"/>
    <col min="6656" max="6656" width="79.140625" customWidth="1"/>
    <col min="6659" max="6659" width="15" customWidth="1"/>
    <col min="6660" max="6660" width="18.7109375" customWidth="1"/>
    <col min="6661" max="6661" width="0" hidden="1" customWidth="1"/>
    <col min="6912" max="6912" width="79.140625" customWidth="1"/>
    <col min="6915" max="6915" width="15" customWidth="1"/>
    <col min="6916" max="6916" width="18.7109375" customWidth="1"/>
    <col min="6917" max="6917" width="0" hidden="1" customWidth="1"/>
    <col min="7168" max="7168" width="79.140625" customWidth="1"/>
    <col min="7171" max="7171" width="15" customWidth="1"/>
    <col min="7172" max="7172" width="18.7109375" customWidth="1"/>
    <col min="7173" max="7173" width="0" hidden="1" customWidth="1"/>
    <col min="7424" max="7424" width="79.140625" customWidth="1"/>
    <col min="7427" max="7427" width="15" customWidth="1"/>
    <col min="7428" max="7428" width="18.7109375" customWidth="1"/>
    <col min="7429" max="7429" width="0" hidden="1" customWidth="1"/>
    <col min="7680" max="7680" width="79.140625" customWidth="1"/>
    <col min="7683" max="7683" width="15" customWidth="1"/>
    <col min="7684" max="7684" width="18.7109375" customWidth="1"/>
    <col min="7685" max="7685" width="0" hidden="1" customWidth="1"/>
    <col min="7936" max="7936" width="79.140625" customWidth="1"/>
    <col min="7939" max="7939" width="15" customWidth="1"/>
    <col min="7940" max="7940" width="18.7109375" customWidth="1"/>
    <col min="7941" max="7941" width="0" hidden="1" customWidth="1"/>
    <col min="8192" max="8192" width="79.140625" customWidth="1"/>
    <col min="8195" max="8195" width="15" customWidth="1"/>
    <col min="8196" max="8196" width="18.7109375" customWidth="1"/>
    <col min="8197" max="8197" width="0" hidden="1" customWidth="1"/>
    <col min="8448" max="8448" width="79.140625" customWidth="1"/>
    <col min="8451" max="8451" width="15" customWidth="1"/>
    <col min="8452" max="8452" width="18.7109375" customWidth="1"/>
    <col min="8453" max="8453" width="0" hidden="1" customWidth="1"/>
    <col min="8704" max="8704" width="79.140625" customWidth="1"/>
    <col min="8707" max="8707" width="15" customWidth="1"/>
    <col min="8708" max="8708" width="18.7109375" customWidth="1"/>
    <col min="8709" max="8709" width="0" hidden="1" customWidth="1"/>
    <col min="8960" max="8960" width="79.140625" customWidth="1"/>
    <col min="8963" max="8963" width="15" customWidth="1"/>
    <col min="8964" max="8964" width="18.7109375" customWidth="1"/>
    <col min="8965" max="8965" width="0" hidden="1" customWidth="1"/>
    <col min="9216" max="9216" width="79.140625" customWidth="1"/>
    <col min="9219" max="9219" width="15" customWidth="1"/>
    <col min="9220" max="9220" width="18.7109375" customWidth="1"/>
    <col min="9221" max="9221" width="0" hidden="1" customWidth="1"/>
    <col min="9472" max="9472" width="79.140625" customWidth="1"/>
    <col min="9475" max="9475" width="15" customWidth="1"/>
    <col min="9476" max="9476" width="18.7109375" customWidth="1"/>
    <col min="9477" max="9477" width="0" hidden="1" customWidth="1"/>
    <col min="9728" max="9728" width="79.140625" customWidth="1"/>
    <col min="9731" max="9731" width="15" customWidth="1"/>
    <col min="9732" max="9732" width="18.7109375" customWidth="1"/>
    <col min="9733" max="9733" width="0" hidden="1" customWidth="1"/>
    <col min="9984" max="9984" width="79.140625" customWidth="1"/>
    <col min="9987" max="9987" width="15" customWidth="1"/>
    <col min="9988" max="9988" width="18.7109375" customWidth="1"/>
    <col min="9989" max="9989" width="0" hidden="1" customWidth="1"/>
    <col min="10240" max="10240" width="79.140625" customWidth="1"/>
    <col min="10243" max="10243" width="15" customWidth="1"/>
    <col min="10244" max="10244" width="18.7109375" customWidth="1"/>
    <col min="10245" max="10245" width="0" hidden="1" customWidth="1"/>
    <col min="10496" max="10496" width="79.140625" customWidth="1"/>
    <col min="10499" max="10499" width="15" customWidth="1"/>
    <col min="10500" max="10500" width="18.7109375" customWidth="1"/>
    <col min="10501" max="10501" width="0" hidden="1" customWidth="1"/>
    <col min="10752" max="10752" width="79.140625" customWidth="1"/>
    <col min="10755" max="10755" width="15" customWidth="1"/>
    <col min="10756" max="10756" width="18.7109375" customWidth="1"/>
    <col min="10757" max="10757" width="0" hidden="1" customWidth="1"/>
    <col min="11008" max="11008" width="79.140625" customWidth="1"/>
    <col min="11011" max="11011" width="15" customWidth="1"/>
    <col min="11012" max="11012" width="18.7109375" customWidth="1"/>
    <col min="11013" max="11013" width="0" hidden="1" customWidth="1"/>
    <col min="11264" max="11264" width="79.140625" customWidth="1"/>
    <col min="11267" max="11267" width="15" customWidth="1"/>
    <col min="11268" max="11268" width="18.7109375" customWidth="1"/>
    <col min="11269" max="11269" width="0" hidden="1" customWidth="1"/>
    <col min="11520" max="11520" width="79.140625" customWidth="1"/>
    <col min="11523" max="11523" width="15" customWidth="1"/>
    <col min="11524" max="11524" width="18.7109375" customWidth="1"/>
    <col min="11525" max="11525" width="0" hidden="1" customWidth="1"/>
    <col min="11776" max="11776" width="79.140625" customWidth="1"/>
    <col min="11779" max="11779" width="15" customWidth="1"/>
    <col min="11780" max="11780" width="18.7109375" customWidth="1"/>
    <col min="11781" max="11781" width="0" hidden="1" customWidth="1"/>
    <col min="12032" max="12032" width="79.140625" customWidth="1"/>
    <col min="12035" max="12035" width="15" customWidth="1"/>
    <col min="12036" max="12036" width="18.7109375" customWidth="1"/>
    <col min="12037" max="12037" width="0" hidden="1" customWidth="1"/>
    <col min="12288" max="12288" width="79.140625" customWidth="1"/>
    <col min="12291" max="12291" width="15" customWidth="1"/>
    <col min="12292" max="12292" width="18.7109375" customWidth="1"/>
    <col min="12293" max="12293" width="0" hidden="1" customWidth="1"/>
    <col min="12544" max="12544" width="79.140625" customWidth="1"/>
    <col min="12547" max="12547" width="15" customWidth="1"/>
    <col min="12548" max="12548" width="18.7109375" customWidth="1"/>
    <col min="12549" max="12549" width="0" hidden="1" customWidth="1"/>
    <col min="12800" max="12800" width="79.140625" customWidth="1"/>
    <col min="12803" max="12803" width="15" customWidth="1"/>
    <col min="12804" max="12804" width="18.7109375" customWidth="1"/>
    <col min="12805" max="12805" width="0" hidden="1" customWidth="1"/>
    <col min="13056" max="13056" width="79.140625" customWidth="1"/>
    <col min="13059" max="13059" width="15" customWidth="1"/>
    <col min="13060" max="13060" width="18.7109375" customWidth="1"/>
    <col min="13061" max="13061" width="0" hidden="1" customWidth="1"/>
    <col min="13312" max="13312" width="79.140625" customWidth="1"/>
    <col min="13315" max="13315" width="15" customWidth="1"/>
    <col min="13316" max="13316" width="18.7109375" customWidth="1"/>
    <col min="13317" max="13317" width="0" hidden="1" customWidth="1"/>
    <col min="13568" max="13568" width="79.140625" customWidth="1"/>
    <col min="13571" max="13571" width="15" customWidth="1"/>
    <col min="13572" max="13572" width="18.7109375" customWidth="1"/>
    <col min="13573" max="13573" width="0" hidden="1" customWidth="1"/>
    <col min="13824" max="13824" width="79.140625" customWidth="1"/>
    <col min="13827" max="13827" width="15" customWidth="1"/>
    <col min="13828" max="13828" width="18.7109375" customWidth="1"/>
    <col min="13829" max="13829" width="0" hidden="1" customWidth="1"/>
    <col min="14080" max="14080" width="79.140625" customWidth="1"/>
    <col min="14083" max="14083" width="15" customWidth="1"/>
    <col min="14084" max="14084" width="18.7109375" customWidth="1"/>
    <col min="14085" max="14085" width="0" hidden="1" customWidth="1"/>
    <col min="14336" max="14336" width="79.140625" customWidth="1"/>
    <col min="14339" max="14339" width="15" customWidth="1"/>
    <col min="14340" max="14340" width="18.7109375" customWidth="1"/>
    <col min="14341" max="14341" width="0" hidden="1" customWidth="1"/>
    <col min="14592" max="14592" width="79.140625" customWidth="1"/>
    <col min="14595" max="14595" width="15" customWidth="1"/>
    <col min="14596" max="14596" width="18.7109375" customWidth="1"/>
    <col min="14597" max="14597" width="0" hidden="1" customWidth="1"/>
    <col min="14848" max="14848" width="79.140625" customWidth="1"/>
    <col min="14851" max="14851" width="15" customWidth="1"/>
    <col min="14852" max="14852" width="18.7109375" customWidth="1"/>
    <col min="14853" max="14853" width="0" hidden="1" customWidth="1"/>
    <col min="15104" max="15104" width="79.140625" customWidth="1"/>
    <col min="15107" max="15107" width="15" customWidth="1"/>
    <col min="15108" max="15108" width="18.7109375" customWidth="1"/>
    <col min="15109" max="15109" width="0" hidden="1" customWidth="1"/>
    <col min="15360" max="15360" width="79.140625" customWidth="1"/>
    <col min="15363" max="15363" width="15" customWidth="1"/>
    <col min="15364" max="15364" width="18.7109375" customWidth="1"/>
    <col min="15365" max="15365" width="0" hidden="1" customWidth="1"/>
    <col min="15616" max="15616" width="79.140625" customWidth="1"/>
    <col min="15619" max="15619" width="15" customWidth="1"/>
    <col min="15620" max="15620" width="18.7109375" customWidth="1"/>
    <col min="15621" max="15621" width="0" hidden="1" customWidth="1"/>
    <col min="15872" max="15872" width="79.140625" customWidth="1"/>
    <col min="15875" max="15875" width="15" customWidth="1"/>
    <col min="15876" max="15876" width="18.7109375" customWidth="1"/>
    <col min="15877" max="15877" width="0" hidden="1" customWidth="1"/>
    <col min="16128" max="16128" width="79.140625" customWidth="1"/>
    <col min="16131" max="16131" width="15" customWidth="1"/>
    <col min="16132" max="16132" width="18.7109375" customWidth="1"/>
    <col min="16133" max="16133" width="0" hidden="1" customWidth="1"/>
  </cols>
  <sheetData>
    <row r="1" spans="1:7" ht="5.25" customHeight="1"/>
    <row r="2" spans="1:7" s="1" customFormat="1" ht="21" customHeight="1">
      <c r="A2" s="59" t="s">
        <v>0</v>
      </c>
      <c r="B2" s="59"/>
      <c r="C2" s="59"/>
      <c r="D2" s="59"/>
      <c r="E2" s="59"/>
      <c r="F2" s="59"/>
    </row>
    <row r="3" spans="1:7">
      <c r="A3" s="59"/>
      <c r="B3" s="59"/>
      <c r="C3" s="59"/>
      <c r="D3" s="59"/>
      <c r="E3" s="59"/>
      <c r="F3" s="59"/>
    </row>
    <row r="4" spans="1:7" ht="15.75" thickBot="1"/>
    <row r="5" spans="1:7" ht="16.5" thickBot="1">
      <c r="A5" s="60"/>
      <c r="B5" s="61"/>
      <c r="C5" s="61"/>
      <c r="D5" s="61"/>
      <c r="E5" s="61"/>
      <c r="F5" s="62"/>
      <c r="G5" s="2"/>
    </row>
    <row r="6" spans="1:7" ht="15.75" thickBot="1">
      <c r="A6" s="3" t="s">
        <v>1</v>
      </c>
      <c r="B6" s="4" t="s">
        <v>2</v>
      </c>
      <c r="C6" s="4" t="s">
        <v>3</v>
      </c>
      <c r="D6" s="4" t="s">
        <v>4</v>
      </c>
      <c r="E6" s="4" t="s">
        <v>5</v>
      </c>
      <c r="F6" s="4" t="s">
        <v>6</v>
      </c>
    </row>
    <row r="7" spans="1:7">
      <c r="A7" s="5">
        <v>1</v>
      </c>
      <c r="B7" s="6" t="s">
        <v>7</v>
      </c>
      <c r="C7" s="7"/>
      <c r="D7" s="8"/>
      <c r="E7" s="9"/>
      <c r="F7" s="10"/>
      <c r="G7" s="11"/>
    </row>
    <row r="8" spans="1:7">
      <c r="A8" s="12" t="s">
        <v>8</v>
      </c>
      <c r="B8" s="13" t="s">
        <v>9</v>
      </c>
      <c r="C8" s="7" t="s">
        <v>10</v>
      </c>
      <c r="D8" s="8">
        <v>75</v>
      </c>
      <c r="E8" s="54">
        <v>145000</v>
      </c>
      <c r="F8" s="10">
        <f>+D8*E8</f>
        <v>10875000</v>
      </c>
      <c r="G8" s="11"/>
    </row>
    <row r="9" spans="1:7" ht="15.75" customHeight="1">
      <c r="A9" s="12" t="s">
        <v>11</v>
      </c>
      <c r="B9" s="13" t="s">
        <v>12</v>
      </c>
      <c r="C9" s="7" t="s">
        <v>13</v>
      </c>
      <c r="D9" s="8">
        <v>1</v>
      </c>
      <c r="E9" s="54">
        <v>560000</v>
      </c>
      <c r="F9" s="10">
        <f t="shared" ref="F9:F58" si="0">+D9*E9</f>
        <v>560000</v>
      </c>
      <c r="G9" s="11"/>
    </row>
    <row r="10" spans="1:7">
      <c r="A10" s="12" t="s">
        <v>14</v>
      </c>
      <c r="B10" s="13" t="s">
        <v>15</v>
      </c>
      <c r="C10" s="7" t="s">
        <v>13</v>
      </c>
      <c r="D10" s="8">
        <v>1</v>
      </c>
      <c r="E10" s="54">
        <v>225333.33333333337</v>
      </c>
      <c r="F10" s="10">
        <f t="shared" si="0"/>
        <v>225333.33333333337</v>
      </c>
      <c r="G10" s="11"/>
    </row>
    <row r="11" spans="1:7">
      <c r="A11" s="12" t="s">
        <v>16</v>
      </c>
      <c r="B11" s="13" t="s">
        <v>17</v>
      </c>
      <c r="C11" s="7" t="s">
        <v>13</v>
      </c>
      <c r="D11" s="8">
        <v>1</v>
      </c>
      <c r="E11" s="54">
        <v>194666.66666666669</v>
      </c>
      <c r="F11" s="10">
        <f t="shared" si="0"/>
        <v>194666.66666666669</v>
      </c>
      <c r="G11" s="11"/>
    </row>
    <row r="12" spans="1:7" ht="28.5">
      <c r="A12" s="12" t="s">
        <v>18</v>
      </c>
      <c r="B12" s="13" t="s">
        <v>19</v>
      </c>
      <c r="C12" s="7" t="s">
        <v>13</v>
      </c>
      <c r="D12" s="8">
        <v>1</v>
      </c>
      <c r="E12" s="54">
        <v>216000</v>
      </c>
      <c r="F12" s="10">
        <f t="shared" si="0"/>
        <v>216000</v>
      </c>
      <c r="G12" s="11"/>
    </row>
    <row r="13" spans="1:7">
      <c r="A13" s="12" t="s">
        <v>20</v>
      </c>
      <c r="B13" s="13" t="s">
        <v>21</v>
      </c>
      <c r="C13" s="7" t="s">
        <v>22</v>
      </c>
      <c r="D13" s="8">
        <v>1</v>
      </c>
      <c r="E13" s="54">
        <v>145866.66666666669</v>
      </c>
      <c r="F13" s="10">
        <f t="shared" si="0"/>
        <v>145866.66666666669</v>
      </c>
      <c r="G13" s="11"/>
    </row>
    <row r="14" spans="1:7">
      <c r="A14" s="12" t="s">
        <v>23</v>
      </c>
      <c r="B14" s="13" t="s">
        <v>24</v>
      </c>
      <c r="C14" s="8" t="s">
        <v>25</v>
      </c>
      <c r="D14" s="8">
        <v>75</v>
      </c>
      <c r="E14" s="28">
        <v>52000</v>
      </c>
      <c r="F14" s="10">
        <f t="shared" si="0"/>
        <v>3900000</v>
      </c>
      <c r="G14" s="11"/>
    </row>
    <row r="15" spans="1:7">
      <c r="A15" s="12" t="s">
        <v>26</v>
      </c>
      <c r="B15" s="13" t="s">
        <v>27</v>
      </c>
      <c r="C15" s="8" t="s">
        <v>13</v>
      </c>
      <c r="D15" s="8">
        <v>1</v>
      </c>
      <c r="E15" s="28">
        <v>242666.66666666666</v>
      </c>
      <c r="F15" s="10">
        <f t="shared" si="0"/>
        <v>242666.66666666666</v>
      </c>
      <c r="G15" s="11"/>
    </row>
    <row r="16" spans="1:7">
      <c r="A16" s="12"/>
      <c r="B16" s="15" t="s">
        <v>28</v>
      </c>
      <c r="C16" s="8"/>
      <c r="D16" s="8"/>
      <c r="E16" s="28"/>
      <c r="F16" s="56">
        <f>SUM(F8:F15)</f>
        <v>16359533.333333332</v>
      </c>
      <c r="G16" s="11"/>
    </row>
    <row r="17" spans="1:7">
      <c r="A17" s="12"/>
      <c r="B17" s="15"/>
      <c r="C17" s="8"/>
      <c r="D17" s="8"/>
      <c r="E17" s="55"/>
      <c r="F17" s="10"/>
      <c r="G17" s="11"/>
    </row>
    <row r="18" spans="1:7">
      <c r="A18" s="17">
        <v>2</v>
      </c>
      <c r="B18" s="15" t="s">
        <v>29</v>
      </c>
      <c r="C18" s="8"/>
      <c r="D18" s="8"/>
      <c r="E18" s="55"/>
      <c r="F18" s="10"/>
      <c r="G18" s="11"/>
    </row>
    <row r="19" spans="1:7">
      <c r="A19" s="12" t="s">
        <v>30</v>
      </c>
      <c r="B19" s="13" t="s">
        <v>31</v>
      </c>
      <c r="C19" s="8" t="s">
        <v>10</v>
      </c>
      <c r="D19" s="8">
        <v>119.85</v>
      </c>
      <c r="E19" s="28">
        <v>12301</v>
      </c>
      <c r="F19" s="10">
        <f t="shared" si="0"/>
        <v>1474274.8499999999</v>
      </c>
      <c r="G19" s="11"/>
    </row>
    <row r="20" spans="1:7">
      <c r="A20" s="12" t="s">
        <v>32</v>
      </c>
      <c r="B20" s="13" t="s">
        <v>31</v>
      </c>
      <c r="C20" s="8" t="s">
        <v>25</v>
      </c>
      <c r="D20" s="8">
        <v>35</v>
      </c>
      <c r="E20" s="28">
        <v>10094.248667850798</v>
      </c>
      <c r="F20" s="10">
        <f t="shared" si="0"/>
        <v>353298.70337477792</v>
      </c>
      <c r="G20" s="11"/>
    </row>
    <row r="21" spans="1:7">
      <c r="A21" s="12" t="s">
        <v>33</v>
      </c>
      <c r="B21" s="13" t="s">
        <v>34</v>
      </c>
      <c r="C21" s="8" t="s">
        <v>13</v>
      </c>
      <c r="D21" s="8">
        <v>1</v>
      </c>
      <c r="E21" s="28">
        <v>280533.33333333337</v>
      </c>
      <c r="F21" s="10">
        <f t="shared" si="0"/>
        <v>280533.33333333337</v>
      </c>
      <c r="G21" s="11"/>
    </row>
    <row r="22" spans="1:7">
      <c r="A22" s="12" t="s">
        <v>35</v>
      </c>
      <c r="B22" s="13" t="s">
        <v>36</v>
      </c>
      <c r="C22" s="8" t="s">
        <v>37</v>
      </c>
      <c r="D22" s="8">
        <v>3</v>
      </c>
      <c r="E22" s="28">
        <v>23666.666666666668</v>
      </c>
      <c r="F22" s="10">
        <f t="shared" si="0"/>
        <v>71000</v>
      </c>
      <c r="G22" s="11"/>
    </row>
    <row r="23" spans="1:7">
      <c r="A23" s="12"/>
      <c r="B23" s="15" t="s">
        <v>28</v>
      </c>
      <c r="C23" s="8"/>
      <c r="D23" s="8"/>
      <c r="E23" s="28"/>
      <c r="F23" s="56">
        <f>SUM(F19:F22)</f>
        <v>2179106.886708111</v>
      </c>
      <c r="G23" s="11"/>
    </row>
    <row r="24" spans="1:7">
      <c r="A24" s="12"/>
      <c r="B24" s="15"/>
      <c r="C24" s="8"/>
      <c r="D24" s="8"/>
      <c r="E24" s="55"/>
      <c r="F24" s="10"/>
      <c r="G24" s="11"/>
    </row>
    <row r="25" spans="1:7">
      <c r="A25" s="17">
        <v>3</v>
      </c>
      <c r="B25" s="15" t="s">
        <v>38</v>
      </c>
      <c r="C25" s="8"/>
      <c r="D25" s="8"/>
      <c r="E25" s="55"/>
      <c r="F25" s="10"/>
      <c r="G25" s="11"/>
    </row>
    <row r="26" spans="1:7">
      <c r="A26" s="18" t="s">
        <v>39</v>
      </c>
      <c r="B26" s="13" t="s">
        <v>40</v>
      </c>
      <c r="C26" s="8" t="s">
        <v>10</v>
      </c>
      <c r="D26" s="8">
        <v>26.5</v>
      </c>
      <c r="E26" s="28">
        <v>36666.666666666672</v>
      </c>
      <c r="F26" s="10">
        <f t="shared" si="0"/>
        <v>971666.66666666674</v>
      </c>
      <c r="G26" s="11"/>
    </row>
    <row r="27" spans="1:7">
      <c r="A27" s="19" t="s">
        <v>41</v>
      </c>
      <c r="B27" s="13" t="s">
        <v>42</v>
      </c>
      <c r="C27" s="8" t="s">
        <v>10</v>
      </c>
      <c r="D27" s="8">
        <v>64</v>
      </c>
      <c r="E27" s="28">
        <v>13500</v>
      </c>
      <c r="F27" s="10">
        <f t="shared" si="0"/>
        <v>864000</v>
      </c>
      <c r="G27" s="11"/>
    </row>
    <row r="28" spans="1:7">
      <c r="A28" s="19" t="s">
        <v>43</v>
      </c>
      <c r="B28" s="13" t="s">
        <v>44</v>
      </c>
      <c r="C28" s="8" t="s">
        <v>10</v>
      </c>
      <c r="D28" s="8">
        <v>119.85</v>
      </c>
      <c r="E28" s="28">
        <v>20000</v>
      </c>
      <c r="F28" s="10">
        <f t="shared" si="0"/>
        <v>2397000</v>
      </c>
      <c r="G28" s="11"/>
    </row>
    <row r="29" spans="1:7">
      <c r="A29" s="19" t="s">
        <v>45</v>
      </c>
      <c r="B29" s="13" t="s">
        <v>46</v>
      </c>
      <c r="C29" s="8" t="s">
        <v>37</v>
      </c>
      <c r="D29" s="8">
        <v>3</v>
      </c>
      <c r="E29" s="28">
        <v>139200</v>
      </c>
      <c r="F29" s="10">
        <f t="shared" si="0"/>
        <v>417600</v>
      </c>
      <c r="G29" s="11"/>
    </row>
    <row r="30" spans="1:7">
      <c r="A30" s="19" t="s">
        <v>47</v>
      </c>
      <c r="B30" s="13" t="s">
        <v>48</v>
      </c>
      <c r="C30" s="8" t="s">
        <v>10</v>
      </c>
      <c r="D30" s="8">
        <v>20</v>
      </c>
      <c r="E30" s="28">
        <v>20000</v>
      </c>
      <c r="F30" s="10">
        <f t="shared" si="0"/>
        <v>400000</v>
      </c>
      <c r="G30" s="11"/>
    </row>
    <row r="31" spans="1:7">
      <c r="A31" s="19" t="s">
        <v>49</v>
      </c>
      <c r="B31" s="13" t="s">
        <v>42</v>
      </c>
      <c r="C31" s="8" t="s">
        <v>10</v>
      </c>
      <c r="D31" s="8">
        <v>25</v>
      </c>
      <c r="E31" s="28">
        <v>13500</v>
      </c>
      <c r="F31" s="10">
        <f t="shared" si="0"/>
        <v>337500</v>
      </c>
      <c r="G31" s="11"/>
    </row>
    <row r="32" spans="1:7">
      <c r="A32" s="12"/>
      <c r="B32" s="15" t="s">
        <v>28</v>
      </c>
      <c r="C32" s="8"/>
      <c r="D32" s="8"/>
      <c r="E32" s="28"/>
      <c r="F32" s="56">
        <f>SUM(F26:F31)</f>
        <v>5387766.666666667</v>
      </c>
      <c r="G32" s="11"/>
    </row>
    <row r="33" spans="1:8">
      <c r="A33" s="12"/>
      <c r="B33" s="15"/>
      <c r="C33" s="8"/>
      <c r="D33" s="8"/>
      <c r="E33" s="55"/>
      <c r="F33" s="10"/>
      <c r="G33" s="11"/>
    </row>
    <row r="34" spans="1:8">
      <c r="A34" s="17">
        <v>4</v>
      </c>
      <c r="B34" s="15" t="s">
        <v>50</v>
      </c>
      <c r="C34" s="8"/>
      <c r="D34" s="8"/>
      <c r="E34" s="55"/>
      <c r="F34" s="10"/>
      <c r="G34" s="11"/>
    </row>
    <row r="35" spans="1:8" ht="28.5">
      <c r="A35" s="12" t="s">
        <v>51</v>
      </c>
      <c r="B35" s="13" t="s">
        <v>52</v>
      </c>
      <c r="C35" s="8" t="s">
        <v>13</v>
      </c>
      <c r="D35" s="8">
        <v>1</v>
      </c>
      <c r="E35" s="28">
        <v>1078000</v>
      </c>
      <c r="F35" s="10">
        <f t="shared" si="0"/>
        <v>1078000</v>
      </c>
      <c r="G35" s="11"/>
    </row>
    <row r="36" spans="1:8">
      <c r="A36" s="18" t="s">
        <v>53</v>
      </c>
      <c r="B36" s="13" t="s">
        <v>54</v>
      </c>
      <c r="C36" s="8" t="s">
        <v>37</v>
      </c>
      <c r="D36" s="8">
        <v>2</v>
      </c>
      <c r="E36" s="28">
        <v>880000</v>
      </c>
      <c r="F36" s="10">
        <f t="shared" si="0"/>
        <v>1760000</v>
      </c>
      <c r="G36" s="11"/>
    </row>
    <row r="37" spans="1:8">
      <c r="A37" s="19" t="s">
        <v>55</v>
      </c>
      <c r="B37" s="13" t="s">
        <v>56</v>
      </c>
      <c r="C37" s="8" t="s">
        <v>13</v>
      </c>
      <c r="D37" s="8">
        <v>1</v>
      </c>
      <c r="E37" s="28">
        <v>144000</v>
      </c>
      <c r="F37" s="10">
        <f t="shared" si="0"/>
        <v>144000</v>
      </c>
      <c r="G37" s="11"/>
      <c r="H37" s="20"/>
    </row>
    <row r="38" spans="1:8" ht="28.5">
      <c r="A38" s="19" t="s">
        <v>57</v>
      </c>
      <c r="B38" s="13" t="s">
        <v>58</v>
      </c>
      <c r="C38" s="8" t="s">
        <v>37</v>
      </c>
      <c r="D38" s="8">
        <v>1</v>
      </c>
      <c r="E38" s="28">
        <v>225333.33333333337</v>
      </c>
      <c r="F38" s="10">
        <f t="shared" si="0"/>
        <v>225333.33333333337</v>
      </c>
      <c r="G38" s="11"/>
    </row>
    <row r="39" spans="1:8">
      <c r="A39" s="19" t="s">
        <v>59</v>
      </c>
      <c r="B39" s="13" t="s">
        <v>60</v>
      </c>
      <c r="C39" s="8" t="s">
        <v>37</v>
      </c>
      <c r="D39" s="8">
        <v>2</v>
      </c>
      <c r="E39" s="28">
        <v>24133.333333333336</v>
      </c>
      <c r="F39" s="10">
        <f t="shared" si="0"/>
        <v>48266.666666666672</v>
      </c>
      <c r="G39" s="11"/>
    </row>
    <row r="40" spans="1:8">
      <c r="A40" s="19"/>
      <c r="B40" s="15" t="s">
        <v>28</v>
      </c>
      <c r="C40" s="8"/>
      <c r="D40" s="8"/>
      <c r="E40" s="28"/>
      <c r="F40" s="56">
        <f>SUM(F35:F39)</f>
        <v>3255600</v>
      </c>
      <c r="G40" s="11"/>
    </row>
    <row r="41" spans="1:8">
      <c r="A41" s="12"/>
      <c r="B41" s="13"/>
      <c r="C41" s="8"/>
      <c r="D41" s="8"/>
      <c r="E41" s="55"/>
      <c r="F41" s="10"/>
      <c r="G41" s="11"/>
    </row>
    <row r="42" spans="1:8">
      <c r="A42" s="17">
        <v>5</v>
      </c>
      <c r="B42" s="15" t="s">
        <v>61</v>
      </c>
      <c r="C42" s="21"/>
      <c r="D42" s="8"/>
      <c r="E42" s="55"/>
      <c r="F42" s="10"/>
      <c r="G42" s="11"/>
    </row>
    <row r="43" spans="1:8">
      <c r="A43" s="12" t="s">
        <v>62</v>
      </c>
      <c r="B43" s="13" t="s">
        <v>63</v>
      </c>
      <c r="C43" s="8" t="s">
        <v>37</v>
      </c>
      <c r="D43" s="22">
        <v>2</v>
      </c>
      <c r="E43" s="28">
        <v>514583.33333333331</v>
      </c>
      <c r="F43" s="10">
        <f t="shared" si="0"/>
        <v>1029166.6666666666</v>
      </c>
      <c r="G43" s="11"/>
    </row>
    <row r="44" spans="1:8">
      <c r="A44" s="12" t="s">
        <v>64</v>
      </c>
      <c r="B44" s="13" t="s">
        <v>65</v>
      </c>
      <c r="C44" s="8" t="s">
        <v>37</v>
      </c>
      <c r="D44" s="22">
        <v>6</v>
      </c>
      <c r="E44" s="28">
        <v>300000</v>
      </c>
      <c r="F44" s="10">
        <f t="shared" si="0"/>
        <v>1800000</v>
      </c>
      <c r="G44" s="11"/>
    </row>
    <row r="45" spans="1:8">
      <c r="A45" s="12" t="s">
        <v>66</v>
      </c>
      <c r="B45" s="13" t="s">
        <v>67</v>
      </c>
      <c r="C45" s="8" t="s">
        <v>37</v>
      </c>
      <c r="D45" s="22">
        <v>2</v>
      </c>
      <c r="E45" s="28">
        <v>108000</v>
      </c>
      <c r="F45" s="10">
        <f t="shared" si="0"/>
        <v>216000</v>
      </c>
      <c r="G45" s="11"/>
    </row>
    <row r="46" spans="1:8">
      <c r="A46" s="23"/>
      <c r="B46" s="15" t="s">
        <v>28</v>
      </c>
      <c r="C46" s="8"/>
      <c r="D46" s="8"/>
      <c r="E46" s="28"/>
      <c r="F46" s="56">
        <f>SUM(F43:F45)</f>
        <v>3045166.6666666665</v>
      </c>
      <c r="G46" s="11"/>
    </row>
    <row r="47" spans="1:8">
      <c r="A47" s="12"/>
      <c r="B47" s="13"/>
      <c r="C47" s="8"/>
      <c r="D47" s="24"/>
      <c r="E47" s="55"/>
      <c r="F47" s="10"/>
      <c r="G47" s="11"/>
    </row>
    <row r="48" spans="1:8">
      <c r="A48" s="25">
        <v>6</v>
      </c>
      <c r="B48" s="26" t="s">
        <v>68</v>
      </c>
      <c r="C48" s="27"/>
      <c r="D48" s="24"/>
      <c r="E48" s="55"/>
      <c r="F48" s="10"/>
      <c r="G48" s="11"/>
    </row>
    <row r="49" spans="1:7">
      <c r="A49" s="12" t="s">
        <v>69</v>
      </c>
      <c r="B49" s="13" t="s">
        <v>70</v>
      </c>
      <c r="C49" s="8" t="s">
        <v>37</v>
      </c>
      <c r="D49" s="22">
        <v>30</v>
      </c>
      <c r="E49" s="28">
        <v>13066.666666666668</v>
      </c>
      <c r="F49" s="10">
        <f t="shared" si="0"/>
        <v>392000.00000000006</v>
      </c>
      <c r="G49" s="11"/>
    </row>
    <row r="50" spans="1:7">
      <c r="A50" s="12"/>
      <c r="B50" s="15" t="s">
        <v>28</v>
      </c>
      <c r="C50" s="8"/>
      <c r="D50" s="8"/>
      <c r="E50" s="28"/>
      <c r="F50" s="56">
        <f>SUM(F49)</f>
        <v>392000.00000000006</v>
      </c>
      <c r="G50" s="11"/>
    </row>
    <row r="51" spans="1:7">
      <c r="A51" s="23"/>
      <c r="B51" s="13"/>
      <c r="C51" s="8"/>
      <c r="D51" s="8"/>
      <c r="E51" s="55"/>
      <c r="F51" s="10"/>
      <c r="G51" s="11"/>
    </row>
    <row r="52" spans="1:7">
      <c r="A52" s="25">
        <v>7</v>
      </c>
      <c r="B52" s="29" t="s">
        <v>71</v>
      </c>
      <c r="C52" s="8"/>
      <c r="D52" s="8"/>
      <c r="E52" s="55"/>
      <c r="F52" s="10"/>
      <c r="G52" s="11"/>
    </row>
    <row r="53" spans="1:7">
      <c r="A53" s="23" t="s">
        <v>72</v>
      </c>
      <c r="B53" s="13" t="s">
        <v>73</v>
      </c>
      <c r="C53" s="8" t="s">
        <v>13</v>
      </c>
      <c r="D53" s="8">
        <v>1</v>
      </c>
      <c r="E53" s="28">
        <v>2000000</v>
      </c>
      <c r="F53" s="10">
        <f t="shared" si="0"/>
        <v>2000000</v>
      </c>
      <c r="G53" s="11"/>
    </row>
    <row r="54" spans="1:7">
      <c r="A54" s="12"/>
      <c r="B54" s="15" t="s">
        <v>28</v>
      </c>
      <c r="C54" s="8"/>
      <c r="D54" s="8"/>
      <c r="E54" s="28"/>
      <c r="F54" s="56">
        <f>SUM(F53)</f>
        <v>2000000</v>
      </c>
      <c r="G54" s="11"/>
    </row>
    <row r="55" spans="1:7">
      <c r="A55" s="12"/>
      <c r="B55" s="15"/>
      <c r="C55" s="8"/>
      <c r="D55" s="8"/>
      <c r="E55" s="55"/>
      <c r="F55" s="10"/>
      <c r="G55" s="11"/>
    </row>
    <row r="56" spans="1:7">
      <c r="A56" s="25">
        <v>8</v>
      </c>
      <c r="B56" s="29" t="s">
        <v>74</v>
      </c>
      <c r="C56" s="8"/>
      <c r="D56" s="8"/>
      <c r="E56" s="55"/>
      <c r="F56" s="10"/>
      <c r="G56" s="11"/>
    </row>
    <row r="57" spans="1:7">
      <c r="A57" s="12" t="s">
        <v>75</v>
      </c>
      <c r="B57" s="13" t="s">
        <v>76</v>
      </c>
      <c r="C57" s="8" t="s">
        <v>77</v>
      </c>
      <c r="D57" s="8">
        <v>4</v>
      </c>
      <c r="E57" s="28">
        <v>500000</v>
      </c>
      <c r="F57" s="10">
        <f t="shared" si="0"/>
        <v>2000000</v>
      </c>
      <c r="G57" s="11"/>
    </row>
    <row r="58" spans="1:7">
      <c r="A58" s="12" t="s">
        <v>78</v>
      </c>
      <c r="B58" s="13" t="s">
        <v>79</v>
      </c>
      <c r="C58" s="8" t="s">
        <v>13</v>
      </c>
      <c r="D58" s="8">
        <v>1</v>
      </c>
      <c r="E58" s="28">
        <v>849333.33333333349</v>
      </c>
      <c r="F58" s="10">
        <f t="shared" si="0"/>
        <v>849333.33333333349</v>
      </c>
      <c r="G58" s="11"/>
    </row>
    <row r="59" spans="1:7">
      <c r="A59" s="12"/>
      <c r="B59" s="15" t="s">
        <v>28</v>
      </c>
      <c r="C59" s="8"/>
      <c r="D59" s="24"/>
      <c r="E59" s="14"/>
      <c r="F59" s="16">
        <f>SUM(F57:F58)</f>
        <v>2849333.3333333335</v>
      </c>
      <c r="G59" s="11"/>
    </row>
    <row r="60" spans="1:7" ht="15.75" thickBot="1">
      <c r="A60" s="30"/>
      <c r="B60" s="31"/>
      <c r="C60" s="32"/>
      <c r="D60" s="33"/>
      <c r="E60" s="34"/>
      <c r="F60" s="35"/>
      <c r="G60" s="11"/>
    </row>
    <row r="61" spans="1:7">
      <c r="A61" s="36"/>
      <c r="B61" s="37" t="s">
        <v>80</v>
      </c>
      <c r="C61" s="38"/>
      <c r="D61" s="39"/>
      <c r="E61" s="40"/>
      <c r="F61" s="41">
        <f>+F59+F54+F50+F46+F40+F32+F23+F16</f>
        <v>35468506.886708111</v>
      </c>
      <c r="G61" s="42"/>
    </row>
    <row r="62" spans="1:7">
      <c r="A62" s="43"/>
      <c r="B62" s="44" t="s">
        <v>81</v>
      </c>
      <c r="C62" s="7"/>
      <c r="D62" s="45"/>
      <c r="E62" s="46">
        <v>0.05</v>
      </c>
      <c r="F62" s="10">
        <f>+F61*E62</f>
        <v>1773425.3443354056</v>
      </c>
      <c r="G62" s="47"/>
    </row>
    <row r="63" spans="1:7">
      <c r="A63" s="43"/>
      <c r="B63" s="44" t="s">
        <v>82</v>
      </c>
      <c r="C63" s="7"/>
      <c r="D63" s="45"/>
      <c r="E63" s="46">
        <v>0.04</v>
      </c>
      <c r="F63" s="10">
        <f>+F61*E63</f>
        <v>1418740.2754683245</v>
      </c>
      <c r="G63" s="11"/>
    </row>
    <row r="64" spans="1:7">
      <c r="A64" s="43"/>
      <c r="B64" s="44" t="s">
        <v>83</v>
      </c>
      <c r="C64" s="7"/>
      <c r="D64" s="45"/>
      <c r="E64" s="46">
        <v>0.05</v>
      </c>
      <c r="F64" s="10">
        <f>+F61*E64</f>
        <v>1773425.3443354056</v>
      </c>
      <c r="G64" s="11"/>
    </row>
    <row r="65" spans="1:7">
      <c r="A65" s="43"/>
      <c r="B65" s="44" t="s">
        <v>84</v>
      </c>
      <c r="C65" s="7"/>
      <c r="D65" s="45"/>
      <c r="E65" s="46">
        <v>0.19</v>
      </c>
      <c r="F65" s="10">
        <f>+F64*E65</f>
        <v>336950.81542372709</v>
      </c>
      <c r="G65" s="11"/>
    </row>
    <row r="66" spans="1:7" ht="15.75" thickBot="1">
      <c r="A66" s="48"/>
      <c r="B66" s="49" t="s">
        <v>85</v>
      </c>
      <c r="C66" s="50"/>
      <c r="D66" s="51"/>
      <c r="E66" s="52"/>
      <c r="F66" s="53">
        <f>SUM(F61:F65)</f>
        <v>40771048.666270979</v>
      </c>
      <c r="G66" s="11"/>
    </row>
    <row r="68" spans="1:7">
      <c r="F68" s="57"/>
    </row>
    <row r="70" spans="1:7">
      <c r="F70" s="58"/>
    </row>
    <row r="71" spans="1:7">
      <c r="B71" t="s">
        <v>88</v>
      </c>
    </row>
    <row r="72" spans="1:7">
      <c r="B72" s="63" t="s">
        <v>86</v>
      </c>
    </row>
    <row r="73" spans="1:7">
      <c r="B73" s="63" t="s">
        <v>87</v>
      </c>
    </row>
    <row r="74" spans="1:7">
      <c r="B74" s="64" t="s">
        <v>89</v>
      </c>
    </row>
  </sheetData>
  <mergeCells count="2">
    <mergeCell ref="A2:F3"/>
    <mergeCell ref="A5:F5"/>
  </mergeCells>
  <hyperlinks>
    <hyperlink ref="B74" r:id="rId1" xr:uid="{A4D5AF92-E013-43BD-962A-F7059E45F5C4}"/>
  </hyperlinks>
  <pageMargins left="0.7" right="0.7" top="0.75" bottom="0.75" header="0.3" footer="0.3"/>
  <pageSetup paperSize="9" scale="59" orientation="portrait" horizontalDpi="4294967294" verticalDpi="4294967294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anexo</vt:lpstr>
      <vt:lpstr>'formato anexo'!Área_de_impresión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Patricia Ramirez Bermeo</dc:creator>
  <cp:lastModifiedBy>57320</cp:lastModifiedBy>
  <dcterms:created xsi:type="dcterms:W3CDTF">2024-07-10T20:07:19Z</dcterms:created>
  <dcterms:modified xsi:type="dcterms:W3CDTF">2024-08-08T13:21:06Z</dcterms:modified>
</cp:coreProperties>
</file>