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16"/>
  <workbookPr codeName="ThisWorkbook"/>
  <mc:AlternateContent xmlns:mc="http://schemas.openxmlformats.org/markup-compatibility/2006">
    <mc:Choice Requires="x15">
      <x15ac:absPath xmlns:x15ac="http://schemas.microsoft.com/office/spreadsheetml/2010/11/ac" url="C:\BACKUP TITO\Backup\1C. FORMULACION 2024\TRABAJO 02-07-2024\"/>
    </mc:Choice>
  </mc:AlternateContent>
  <xr:revisionPtr revIDLastSave="132" documentId="13_ncr:1_{8B16199A-CD3F-49D9-BE2A-8910E8EA537E}" xr6:coauthVersionLast="47" xr6:coauthVersionMax="47" xr10:uidLastSave="{444CA7CE-C17B-4285-A00A-B740426F4F2D}"/>
  <bookViews>
    <workbookView xWindow="-120" yWindow="-120" windowWidth="29040" windowHeight="15840" firstSheet="1" activeTab="4" xr2:uid="{021A9F30-F1C7-442D-BCDC-CDB1968CE5C5}"/>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3" hidden="1">'EVALUACION CON CONTROLES'!$B$15:$R$62</definedName>
    <definedName name="_xlnm.Print_Area" localSheetId="4">'ASIGNACION Y TRATAMIENTO'!$B$2:$X$75</definedName>
    <definedName name="_xlnm.Print_Area" localSheetId="0">CONTEXTO!$B$2:$F$19</definedName>
    <definedName name="_xlnm.Print_Area" localSheetId="2">EVALUACION!$B$2:$L$90</definedName>
    <definedName name="_xlnm.Print_Area" localSheetId="3">'EVALUACION CON CONTROLES'!$B$2:$R$83</definedName>
    <definedName name="_xlnm.Print_Area" localSheetId="1">'IDENTIFICACION Y ANALISIS'!$B$2:$F$70</definedName>
    <definedName name="contratación">'IDENTIFICACION Y ANALISIS'!$B$42:$B$46</definedName>
    <definedName name="ejecución">'IDENTIFICACION Y ANALISIS'!$B$48:$B$70</definedName>
    <definedName name="OPCIONES">'ASIGNACION Y TRATAMIENTO'!$B$79:$B$81</definedName>
    <definedName name="planeación">'IDENTIFICACION Y ANALISIS'!$B$19:$B$30</definedName>
    <definedName name="selección">'IDENTIFICACION Y ANALISIS'!$B$32:$B$40</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7" i="6" l="1"/>
  <c r="J27" i="15"/>
  <c r="H30" i="6"/>
  <c r="I30" i="6"/>
  <c r="N30" i="6"/>
  <c r="S30" i="6"/>
  <c r="T30" i="6"/>
  <c r="U30" i="6"/>
  <c r="V30" i="6"/>
  <c r="W30" i="6"/>
  <c r="X30" i="6"/>
  <c r="H31" i="6"/>
  <c r="I31" i="6"/>
  <c r="N31" i="6"/>
  <c r="S31" i="6"/>
  <c r="T31" i="6"/>
  <c r="U31" i="6"/>
  <c r="V31" i="6"/>
  <c r="W31" i="6"/>
  <c r="X31" i="6"/>
  <c r="H32" i="6"/>
  <c r="I32" i="6"/>
  <c r="N32" i="6"/>
  <c r="S32" i="6"/>
  <c r="T32" i="6"/>
  <c r="U32" i="6"/>
  <c r="V32" i="6"/>
  <c r="W32" i="6"/>
  <c r="X32" i="6"/>
  <c r="H33" i="6"/>
  <c r="I33" i="6"/>
  <c r="N33" i="6"/>
  <c r="S33" i="6"/>
  <c r="T33" i="6"/>
  <c r="U33" i="6"/>
  <c r="V33" i="6"/>
  <c r="W33" i="6"/>
  <c r="X33" i="6"/>
  <c r="H34" i="6"/>
  <c r="I34" i="6"/>
  <c r="N34" i="6"/>
  <c r="S34" i="6"/>
  <c r="T34" i="6"/>
  <c r="U34" i="6"/>
  <c r="V34" i="6"/>
  <c r="W34" i="6"/>
  <c r="X34" i="6"/>
  <c r="H35" i="6"/>
  <c r="I35" i="6"/>
  <c r="N35" i="6"/>
  <c r="S35" i="6"/>
  <c r="T35" i="6"/>
  <c r="U35" i="6"/>
  <c r="V35" i="6"/>
  <c r="W35" i="6"/>
  <c r="X35" i="6"/>
  <c r="H36" i="6"/>
  <c r="I36" i="6"/>
  <c r="N36" i="6"/>
  <c r="S36" i="6"/>
  <c r="T36" i="6"/>
  <c r="U36" i="6"/>
  <c r="V36" i="6"/>
  <c r="W36" i="6"/>
  <c r="X36" i="6"/>
  <c r="H37" i="6"/>
  <c r="I37" i="6"/>
  <c r="N37" i="6"/>
  <c r="S37" i="6"/>
  <c r="T37" i="6"/>
  <c r="U37" i="6"/>
  <c r="V37" i="6"/>
  <c r="W37" i="6"/>
  <c r="X37" i="6"/>
  <c r="H38" i="6"/>
  <c r="I38" i="6"/>
  <c r="N38" i="6"/>
  <c r="S38" i="6"/>
  <c r="T38" i="6"/>
  <c r="U38" i="6"/>
  <c r="V38" i="6"/>
  <c r="W38" i="6"/>
  <c r="X38" i="6"/>
  <c r="H39" i="6"/>
  <c r="I39" i="6"/>
  <c r="N39" i="6"/>
  <c r="S39" i="6"/>
  <c r="T39" i="6"/>
  <c r="U39" i="6"/>
  <c r="V39" i="6"/>
  <c r="W39" i="6"/>
  <c r="X39" i="6"/>
  <c r="H40" i="6"/>
  <c r="I40" i="6"/>
  <c r="N40" i="6"/>
  <c r="S40" i="6"/>
  <c r="T40" i="6"/>
  <c r="U40" i="6"/>
  <c r="V40" i="6"/>
  <c r="W40" i="6"/>
  <c r="X40" i="6"/>
  <c r="H41" i="6"/>
  <c r="I41" i="6"/>
  <c r="N41" i="6"/>
  <c r="S41" i="6"/>
  <c r="T41" i="6"/>
  <c r="U41" i="6"/>
  <c r="V41" i="6"/>
  <c r="W41" i="6"/>
  <c r="X41" i="6"/>
  <c r="H42" i="6"/>
  <c r="I42" i="6"/>
  <c r="N42" i="6"/>
  <c r="S42" i="6"/>
  <c r="T42" i="6"/>
  <c r="U42" i="6"/>
  <c r="V42" i="6"/>
  <c r="W42" i="6"/>
  <c r="X42" i="6"/>
  <c r="H43" i="6"/>
  <c r="I43" i="6"/>
  <c r="N43" i="6"/>
  <c r="S43" i="6"/>
  <c r="T43" i="6"/>
  <c r="U43" i="6"/>
  <c r="V43" i="6"/>
  <c r="W43" i="6"/>
  <c r="X43" i="6"/>
  <c r="H44" i="6"/>
  <c r="I44" i="6"/>
  <c r="N44" i="6"/>
  <c r="S44" i="6"/>
  <c r="T44" i="6"/>
  <c r="U44" i="6"/>
  <c r="V44" i="6"/>
  <c r="W44" i="6"/>
  <c r="X44" i="6"/>
  <c r="H45" i="6"/>
  <c r="I45" i="6"/>
  <c r="N45" i="6"/>
  <c r="S45" i="6"/>
  <c r="T45" i="6"/>
  <c r="U45" i="6"/>
  <c r="V45" i="6"/>
  <c r="W45" i="6"/>
  <c r="X45" i="6"/>
  <c r="H46" i="6"/>
  <c r="I46" i="6"/>
  <c r="N46" i="6"/>
  <c r="S46" i="6"/>
  <c r="T46" i="6"/>
  <c r="U46" i="6"/>
  <c r="V46" i="6"/>
  <c r="W46" i="6"/>
  <c r="X46" i="6"/>
  <c r="H47" i="6"/>
  <c r="I47" i="6"/>
  <c r="N47" i="6"/>
  <c r="S47" i="6"/>
  <c r="T47" i="6"/>
  <c r="U47" i="6"/>
  <c r="V47" i="6"/>
  <c r="W47" i="6"/>
  <c r="X47" i="6"/>
  <c r="H48" i="6"/>
  <c r="I48" i="6"/>
  <c r="N48" i="6"/>
  <c r="S48" i="6"/>
  <c r="T48" i="6"/>
  <c r="U48" i="6"/>
  <c r="V48" i="6"/>
  <c r="W48" i="6"/>
  <c r="X48" i="6"/>
  <c r="H49" i="6"/>
  <c r="I49" i="6"/>
  <c r="N49" i="6"/>
  <c r="S49" i="6"/>
  <c r="T49" i="6"/>
  <c r="U49" i="6"/>
  <c r="V49" i="6"/>
  <c r="W49" i="6"/>
  <c r="X49" i="6"/>
  <c r="H50" i="6"/>
  <c r="I50" i="6"/>
  <c r="N50" i="6"/>
  <c r="S50" i="6"/>
  <c r="T50" i="6"/>
  <c r="U50" i="6"/>
  <c r="V50" i="6"/>
  <c r="W50" i="6"/>
  <c r="X50" i="6"/>
  <c r="H51" i="6"/>
  <c r="I51" i="6"/>
  <c r="N51" i="6"/>
  <c r="S51" i="6"/>
  <c r="T51" i="6"/>
  <c r="U51" i="6"/>
  <c r="V51" i="6"/>
  <c r="W51" i="6"/>
  <c r="X51" i="6"/>
  <c r="H52" i="6"/>
  <c r="I52" i="6"/>
  <c r="N52" i="6"/>
  <c r="S52" i="6"/>
  <c r="T52" i="6"/>
  <c r="U52" i="6"/>
  <c r="V52" i="6"/>
  <c r="W52" i="6"/>
  <c r="X52" i="6"/>
  <c r="H53" i="6"/>
  <c r="I53" i="6"/>
  <c r="N53" i="6"/>
  <c r="S53" i="6"/>
  <c r="T53" i="6"/>
  <c r="U53" i="6"/>
  <c r="V53" i="6"/>
  <c r="W53" i="6"/>
  <c r="X53" i="6"/>
  <c r="H54" i="6"/>
  <c r="I54" i="6"/>
  <c r="N54" i="6"/>
  <c r="S54" i="6"/>
  <c r="T54" i="6"/>
  <c r="U54" i="6"/>
  <c r="V54" i="6"/>
  <c r="W54" i="6"/>
  <c r="X54" i="6"/>
  <c r="H55" i="6"/>
  <c r="I55" i="6"/>
  <c r="N55" i="6"/>
  <c r="S55" i="6"/>
  <c r="T55" i="6"/>
  <c r="U55" i="6"/>
  <c r="V55" i="6"/>
  <c r="W55" i="6"/>
  <c r="X55" i="6"/>
  <c r="H56" i="6"/>
  <c r="I56" i="6"/>
  <c r="N56" i="6"/>
  <c r="S56" i="6"/>
  <c r="T56" i="6"/>
  <c r="U56" i="6"/>
  <c r="V56" i="6"/>
  <c r="W56" i="6"/>
  <c r="X56" i="6"/>
  <c r="H57" i="6"/>
  <c r="I57" i="6"/>
  <c r="N57" i="6"/>
  <c r="S57" i="6"/>
  <c r="T57" i="6"/>
  <c r="U57" i="6"/>
  <c r="V57" i="6"/>
  <c r="W57" i="6"/>
  <c r="X57" i="6"/>
  <c r="G30" i="6"/>
  <c r="G31" i="6"/>
  <c r="G32" i="6"/>
  <c r="G33" i="6"/>
  <c r="G34" i="6"/>
  <c r="G35" i="6"/>
  <c r="G36" i="6"/>
  <c r="G37" i="6"/>
  <c r="G38" i="6"/>
  <c r="G39" i="6"/>
  <c r="G40" i="6"/>
  <c r="G41" i="6"/>
  <c r="G42" i="6"/>
  <c r="G43" i="6"/>
  <c r="G44" i="6"/>
  <c r="G45" i="6"/>
  <c r="G46" i="6"/>
  <c r="G48" i="6"/>
  <c r="G49" i="6"/>
  <c r="G50" i="6"/>
  <c r="G51" i="6"/>
  <c r="G52" i="6"/>
  <c r="G53" i="6"/>
  <c r="G54" i="6"/>
  <c r="G55" i="6"/>
  <c r="G56" i="6"/>
  <c r="G57" i="6"/>
  <c r="I36" i="15"/>
  <c r="O31" i="6" s="1"/>
  <c r="J36" i="15"/>
  <c r="P31" i="6" s="1"/>
  <c r="I37" i="15"/>
  <c r="O32" i="6" s="1"/>
  <c r="J37" i="15"/>
  <c r="P32" i="6" s="1"/>
  <c r="I38" i="15"/>
  <c r="O33" i="6" s="1"/>
  <c r="J38" i="15"/>
  <c r="P33" i="6" s="1"/>
  <c r="I39" i="15"/>
  <c r="O34" i="6" s="1"/>
  <c r="J39" i="15"/>
  <c r="P34" i="6" s="1"/>
  <c r="I40" i="15"/>
  <c r="O35" i="6" s="1"/>
  <c r="J40" i="15"/>
  <c r="P35" i="6" s="1"/>
  <c r="I41" i="15"/>
  <c r="O36" i="6" s="1"/>
  <c r="J41" i="15"/>
  <c r="I42" i="15"/>
  <c r="O37" i="6" s="1"/>
  <c r="J42" i="15"/>
  <c r="P37" i="6" s="1"/>
  <c r="I43" i="15"/>
  <c r="J43" i="15"/>
  <c r="P38" i="6" s="1"/>
  <c r="I44" i="15"/>
  <c r="O39" i="6" s="1"/>
  <c r="J44" i="15"/>
  <c r="P39" i="6" s="1"/>
  <c r="I45" i="15"/>
  <c r="O40" i="6" s="1"/>
  <c r="J45" i="15"/>
  <c r="P40" i="6" s="1"/>
  <c r="I46" i="15"/>
  <c r="O41" i="6" s="1"/>
  <c r="J46" i="15"/>
  <c r="P41" i="6" s="1"/>
  <c r="I47" i="15"/>
  <c r="O42" i="6" s="1"/>
  <c r="J47" i="15"/>
  <c r="P42" i="6" s="1"/>
  <c r="I48" i="15"/>
  <c r="O43" i="6" s="1"/>
  <c r="J48" i="15"/>
  <c r="I49" i="15"/>
  <c r="O44" i="6" s="1"/>
  <c r="J49" i="15"/>
  <c r="P44" i="6" s="1"/>
  <c r="I50" i="15"/>
  <c r="J50" i="15"/>
  <c r="P45" i="6" s="1"/>
  <c r="I51" i="15"/>
  <c r="O46" i="6" s="1"/>
  <c r="J51" i="15"/>
  <c r="P46" i="6" s="1"/>
  <c r="I52" i="15"/>
  <c r="O47" i="6" s="1"/>
  <c r="J52" i="15"/>
  <c r="P47" i="6" s="1"/>
  <c r="I53" i="15"/>
  <c r="O48" i="6" s="1"/>
  <c r="J53" i="15"/>
  <c r="P48" i="6" s="1"/>
  <c r="I54" i="15"/>
  <c r="O49" i="6" s="1"/>
  <c r="J54" i="15"/>
  <c r="P49" i="6" s="1"/>
  <c r="I55" i="15"/>
  <c r="J55" i="15"/>
  <c r="P50" i="6" s="1"/>
  <c r="I56" i="15"/>
  <c r="O51" i="6" s="1"/>
  <c r="J56" i="15"/>
  <c r="P51" i="6" s="1"/>
  <c r="I57" i="15"/>
  <c r="O52" i="6" s="1"/>
  <c r="J57" i="15"/>
  <c r="P52" i="6" s="1"/>
  <c r="I58" i="15"/>
  <c r="O53" i="6" s="1"/>
  <c r="J58" i="15"/>
  <c r="P53" i="6" s="1"/>
  <c r="I59" i="15"/>
  <c r="O54" i="6" s="1"/>
  <c r="J59" i="15"/>
  <c r="P54" i="6" s="1"/>
  <c r="I60" i="15"/>
  <c r="O55" i="6" s="1"/>
  <c r="J60" i="15"/>
  <c r="P55" i="6" s="1"/>
  <c r="I61" i="15"/>
  <c r="O56" i="6" s="1"/>
  <c r="J61" i="15"/>
  <c r="I62" i="15"/>
  <c r="O57" i="6" s="1"/>
  <c r="J62" i="15"/>
  <c r="P57" i="6" s="1"/>
  <c r="B61" i="15"/>
  <c r="D56" i="6" s="1"/>
  <c r="C61" i="15"/>
  <c r="C56" i="6" s="1"/>
  <c r="E56" i="6" s="1"/>
  <c r="B62" i="15"/>
  <c r="D57" i="6" s="1"/>
  <c r="C62" i="15"/>
  <c r="C57" i="6" s="1"/>
  <c r="E57" i="6" s="1"/>
  <c r="B56" i="15"/>
  <c r="D51" i="6" s="1"/>
  <c r="C56" i="15"/>
  <c r="C51" i="6" s="1"/>
  <c r="F51" i="6" s="1"/>
  <c r="B57" i="15"/>
  <c r="D52" i="6" s="1"/>
  <c r="C57" i="15"/>
  <c r="C52" i="6" s="1"/>
  <c r="E52" i="6" s="1"/>
  <c r="B58" i="15"/>
  <c r="D53" i="6" s="1"/>
  <c r="C58" i="15"/>
  <c r="C53" i="6" s="1"/>
  <c r="F53" i="6" s="1"/>
  <c r="B59" i="15"/>
  <c r="D54" i="6" s="1"/>
  <c r="C59" i="15"/>
  <c r="C54" i="6" s="1"/>
  <c r="B60" i="15"/>
  <c r="D55" i="6" s="1"/>
  <c r="C60" i="15"/>
  <c r="C55" i="6" s="1"/>
  <c r="F55" i="6" s="1"/>
  <c r="B36" i="15"/>
  <c r="D31" i="6" s="1"/>
  <c r="C36" i="15"/>
  <c r="C31" i="6" s="1"/>
  <c r="F31" i="6" s="1"/>
  <c r="B37" i="15"/>
  <c r="D32" i="6" s="1"/>
  <c r="C37" i="15"/>
  <c r="C32" i="6" s="1"/>
  <c r="E32" i="6" s="1"/>
  <c r="B38" i="15"/>
  <c r="D33" i="6" s="1"/>
  <c r="C38" i="15"/>
  <c r="C33" i="6" s="1"/>
  <c r="E33" i="6" s="1"/>
  <c r="B39" i="15"/>
  <c r="D34" i="6" s="1"/>
  <c r="C39" i="15"/>
  <c r="C34" i="6" s="1"/>
  <c r="F34" i="6" s="1"/>
  <c r="B40" i="15"/>
  <c r="D35" i="6" s="1"/>
  <c r="C40" i="15"/>
  <c r="C35" i="6" s="1"/>
  <c r="F35" i="6" s="1"/>
  <c r="B41" i="15"/>
  <c r="D36" i="6" s="1"/>
  <c r="C41" i="15"/>
  <c r="C36" i="6" s="1"/>
  <c r="E36" i="6" s="1"/>
  <c r="B42" i="15"/>
  <c r="D37" i="6" s="1"/>
  <c r="C42" i="15"/>
  <c r="C37" i="6" s="1"/>
  <c r="E37" i="6" s="1"/>
  <c r="B43" i="15"/>
  <c r="D38" i="6" s="1"/>
  <c r="C43" i="15"/>
  <c r="C38" i="6" s="1"/>
  <c r="F38" i="6" s="1"/>
  <c r="B44" i="15"/>
  <c r="D39" i="6" s="1"/>
  <c r="C44" i="15"/>
  <c r="C39" i="6" s="1"/>
  <c r="F39" i="6" s="1"/>
  <c r="B45" i="15"/>
  <c r="D40" i="6" s="1"/>
  <c r="C45" i="15"/>
  <c r="C40" i="6" s="1"/>
  <c r="E40" i="6" s="1"/>
  <c r="B46" i="15"/>
  <c r="D41" i="6" s="1"/>
  <c r="C46" i="15"/>
  <c r="C41" i="6" s="1"/>
  <c r="E41" i="6" s="1"/>
  <c r="B47" i="15"/>
  <c r="D42" i="6" s="1"/>
  <c r="C47" i="15"/>
  <c r="C42" i="6" s="1"/>
  <c r="F42" i="6" s="1"/>
  <c r="B48" i="15"/>
  <c r="D43" i="6" s="1"/>
  <c r="C48" i="15"/>
  <c r="C43" i="6" s="1"/>
  <c r="E43" i="6" s="1"/>
  <c r="B49" i="15"/>
  <c r="D44" i="6" s="1"/>
  <c r="C49" i="15"/>
  <c r="C44" i="6" s="1"/>
  <c r="E44" i="6" s="1"/>
  <c r="B50" i="15"/>
  <c r="D45" i="6" s="1"/>
  <c r="C50" i="15"/>
  <c r="C45" i="6" s="1"/>
  <c r="E45" i="6" s="1"/>
  <c r="B51" i="15"/>
  <c r="D46" i="6" s="1"/>
  <c r="C51" i="15"/>
  <c r="C46" i="6" s="1"/>
  <c r="E46" i="6" s="1"/>
  <c r="B52" i="15"/>
  <c r="D47" i="6" s="1"/>
  <c r="C52" i="15"/>
  <c r="C47" i="6" s="1"/>
  <c r="F47" i="6" s="1"/>
  <c r="B53" i="15"/>
  <c r="D48" i="6" s="1"/>
  <c r="C53" i="15"/>
  <c r="C48" i="6" s="1"/>
  <c r="E48" i="6" s="1"/>
  <c r="B54" i="15"/>
  <c r="D49" i="6" s="1"/>
  <c r="C54" i="15"/>
  <c r="C49" i="6" s="1"/>
  <c r="F49" i="6" s="1"/>
  <c r="B55" i="15"/>
  <c r="D50" i="6" s="1"/>
  <c r="C55" i="15"/>
  <c r="C50" i="6" s="1"/>
  <c r="E50" i="6" s="1"/>
  <c r="I35" i="15"/>
  <c r="O30" i="6" s="1"/>
  <c r="J35" i="15"/>
  <c r="P30" i="6" s="1"/>
  <c r="C35" i="15"/>
  <c r="C30" i="6" s="1"/>
  <c r="E30" i="6" s="1"/>
  <c r="B35" i="15"/>
  <c r="D30" i="6" s="1"/>
  <c r="K62" i="11"/>
  <c r="L62" i="11" s="1"/>
  <c r="K56" i="6" s="1"/>
  <c r="K43" i="11"/>
  <c r="L43" i="11" s="1"/>
  <c r="K37" i="6" s="1"/>
  <c r="K38" i="11"/>
  <c r="L38" i="11" s="1"/>
  <c r="K32" i="6" s="1"/>
  <c r="K36" i="11"/>
  <c r="L36" i="11" s="1"/>
  <c r="K30" i="6" s="1"/>
  <c r="K37" i="11"/>
  <c r="L37" i="11" s="1"/>
  <c r="K31" i="6" s="1"/>
  <c r="K39" i="11"/>
  <c r="L39" i="11" s="1"/>
  <c r="K33" i="6" s="1"/>
  <c r="K40" i="11"/>
  <c r="L40" i="11" s="1"/>
  <c r="K34" i="6" s="1"/>
  <c r="K41" i="11"/>
  <c r="L41" i="11" s="1"/>
  <c r="K35" i="6" s="1"/>
  <c r="K42" i="11"/>
  <c r="L42" i="11" s="1"/>
  <c r="K36" i="6" s="1"/>
  <c r="K44" i="11"/>
  <c r="L44" i="11" s="1"/>
  <c r="K38" i="6" s="1"/>
  <c r="K45" i="11"/>
  <c r="L45" i="11" s="1"/>
  <c r="K39" i="6" s="1"/>
  <c r="K46" i="11"/>
  <c r="L46" i="11" s="1"/>
  <c r="K40" i="6" s="1"/>
  <c r="K47" i="11"/>
  <c r="L47" i="11" s="1"/>
  <c r="K41" i="6" s="1"/>
  <c r="K48" i="11"/>
  <c r="L48" i="11" s="1"/>
  <c r="K42" i="6" s="1"/>
  <c r="K49" i="11"/>
  <c r="L49" i="11" s="1"/>
  <c r="K43" i="6" s="1"/>
  <c r="K50" i="11"/>
  <c r="L50" i="11" s="1"/>
  <c r="K44" i="6" s="1"/>
  <c r="K51" i="11"/>
  <c r="L51" i="11" s="1"/>
  <c r="K45" i="6" s="1"/>
  <c r="K52" i="11"/>
  <c r="L52" i="11" s="1"/>
  <c r="K46" i="6" s="1"/>
  <c r="K53" i="11"/>
  <c r="L53" i="11" s="1"/>
  <c r="K47" i="6" s="1"/>
  <c r="K54" i="11"/>
  <c r="L54" i="11" s="1"/>
  <c r="K48" i="6" s="1"/>
  <c r="K55" i="11"/>
  <c r="L55" i="11" s="1"/>
  <c r="K49" i="6" s="1"/>
  <c r="K56" i="11"/>
  <c r="L56" i="11" s="1"/>
  <c r="K50" i="6" s="1"/>
  <c r="K57" i="11"/>
  <c r="L57" i="11" s="1"/>
  <c r="K51" i="6" s="1"/>
  <c r="K58" i="11"/>
  <c r="L58" i="11" s="1"/>
  <c r="K52" i="6" s="1"/>
  <c r="K59" i="11"/>
  <c r="L59" i="11" s="1"/>
  <c r="K53" i="6" s="1"/>
  <c r="K60" i="11"/>
  <c r="L60" i="11" s="1"/>
  <c r="K54" i="6" s="1"/>
  <c r="K61" i="11"/>
  <c r="L61" i="11" s="1"/>
  <c r="K55" i="6" s="1"/>
  <c r="K63" i="11"/>
  <c r="L63" i="11" s="1"/>
  <c r="K57" i="6" s="1"/>
  <c r="K55" i="15" l="1"/>
  <c r="Q50" i="6" s="1"/>
  <c r="K41" i="15"/>
  <c r="Q36" i="6" s="1"/>
  <c r="K50" i="15"/>
  <c r="Q45" i="6" s="1"/>
  <c r="K61" i="15"/>
  <c r="Q56" i="6" s="1"/>
  <c r="K58" i="15"/>
  <c r="Q53" i="6" s="1"/>
  <c r="K43" i="15"/>
  <c r="Q38" i="6" s="1"/>
  <c r="K42" i="15"/>
  <c r="Q37" i="6" s="1"/>
  <c r="K48" i="15"/>
  <c r="Q43" i="6" s="1"/>
  <c r="K38" i="15"/>
  <c r="Q33" i="6" s="1"/>
  <c r="K62" i="15"/>
  <c r="Q57" i="6" s="1"/>
  <c r="K52" i="15"/>
  <c r="Q47" i="6" s="1"/>
  <c r="K49" i="15"/>
  <c r="Q44" i="6" s="1"/>
  <c r="F54" i="6"/>
  <c r="E54" i="6"/>
  <c r="K60" i="15"/>
  <c r="Q55" i="6" s="1"/>
  <c r="K54" i="15"/>
  <c r="Q49" i="6" s="1"/>
  <c r="K47" i="15"/>
  <c r="Q42" i="6" s="1"/>
  <c r="K40" i="15"/>
  <c r="Q35" i="6" s="1"/>
  <c r="J51" i="6"/>
  <c r="J39" i="6"/>
  <c r="J31" i="6"/>
  <c r="K57" i="15"/>
  <c r="Q52" i="6" s="1"/>
  <c r="K51" i="15"/>
  <c r="Q46" i="6" s="1"/>
  <c r="K45" i="15"/>
  <c r="Q40" i="6" s="1"/>
  <c r="K37" i="15"/>
  <c r="Q32" i="6" s="1"/>
  <c r="J54" i="6"/>
  <c r="J48" i="6"/>
  <c r="J41" i="6"/>
  <c r="J34" i="6"/>
  <c r="J57" i="6"/>
  <c r="O50" i="6"/>
  <c r="O45" i="6"/>
  <c r="J44" i="6"/>
  <c r="O38" i="6"/>
  <c r="J37" i="6"/>
  <c r="K59" i="15"/>
  <c r="Q54" i="6" s="1"/>
  <c r="K53" i="15"/>
  <c r="Q48" i="6" s="1"/>
  <c r="K46" i="15"/>
  <c r="Q41" i="6" s="1"/>
  <c r="K39" i="15"/>
  <c r="Q34" i="6" s="1"/>
  <c r="P56" i="6"/>
  <c r="J52" i="6"/>
  <c r="J46" i="6"/>
  <c r="P43" i="6"/>
  <c r="J40" i="6"/>
  <c r="P36" i="6"/>
  <c r="J32" i="6"/>
  <c r="K56" i="15"/>
  <c r="Q51" i="6" s="1"/>
  <c r="K44" i="15"/>
  <c r="Q39" i="6" s="1"/>
  <c r="K36" i="15"/>
  <c r="Q31" i="6" s="1"/>
  <c r="J55" i="6"/>
  <c r="J49" i="6"/>
  <c r="J42" i="6"/>
  <c r="J35" i="6"/>
  <c r="J50" i="6"/>
  <c r="J45" i="6"/>
  <c r="J38" i="6"/>
  <c r="J30" i="6"/>
  <c r="J53" i="6"/>
  <c r="J47" i="6"/>
  <c r="J33" i="6"/>
  <c r="J56" i="6"/>
  <c r="J43" i="6"/>
  <c r="J36" i="6"/>
  <c r="F57" i="6"/>
  <c r="L55" i="15"/>
  <c r="R50" i="6" s="1"/>
  <c r="L38" i="15"/>
  <c r="R33" i="6" s="1"/>
  <c r="E55" i="6"/>
  <c r="F41" i="6"/>
  <c r="F48" i="6"/>
  <c r="E38" i="6"/>
  <c r="F33" i="6"/>
  <c r="F50" i="6"/>
  <c r="F45" i="6"/>
  <c r="F37" i="6"/>
  <c r="F44" i="6"/>
  <c r="E53" i="6"/>
  <c r="E47" i="6"/>
  <c r="E34" i="6"/>
  <c r="E51" i="6"/>
  <c r="E49" i="6"/>
  <c r="E42" i="6"/>
  <c r="E39" i="6"/>
  <c r="E35" i="6"/>
  <c r="E31" i="6"/>
  <c r="F30" i="6"/>
  <c r="F56" i="6"/>
  <c r="F43" i="6"/>
  <c r="F40" i="6"/>
  <c r="F36" i="6"/>
  <c r="F32" i="6"/>
  <c r="F52" i="6"/>
  <c r="F46" i="6"/>
  <c r="K35" i="15"/>
  <c r="I16" i="15"/>
  <c r="O11" i="6" s="1"/>
  <c r="J16" i="15"/>
  <c r="P11" i="6" s="1"/>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29" i="6"/>
  <c r="H29" i="6"/>
  <c r="I29" i="6"/>
  <c r="N29" i="6"/>
  <c r="S29" i="6"/>
  <c r="T29" i="6"/>
  <c r="U29" i="6"/>
  <c r="V29" i="6"/>
  <c r="W29" i="6"/>
  <c r="X29" i="6"/>
  <c r="B30" i="15"/>
  <c r="D25" i="6" s="1"/>
  <c r="C30" i="15"/>
  <c r="C25" i="6" s="1"/>
  <c r="I30" i="15"/>
  <c r="J30" i="15"/>
  <c r="P25" i="6" s="1"/>
  <c r="B31" i="15"/>
  <c r="D26" i="6" s="1"/>
  <c r="C31" i="15"/>
  <c r="C26" i="6" s="1"/>
  <c r="I31" i="15"/>
  <c r="O26" i="6" s="1"/>
  <c r="J31" i="15"/>
  <c r="P26" i="6" s="1"/>
  <c r="B32" i="15"/>
  <c r="D27" i="6" s="1"/>
  <c r="C32" i="15"/>
  <c r="C27" i="6" s="1"/>
  <c r="I32" i="15"/>
  <c r="J32" i="15"/>
  <c r="P27" i="6" s="1"/>
  <c r="B33" i="15"/>
  <c r="D28" i="6" s="1"/>
  <c r="C33" i="15"/>
  <c r="C28" i="6" s="1"/>
  <c r="I33" i="15"/>
  <c r="J33" i="15"/>
  <c r="P28" i="6" s="1"/>
  <c r="B34" i="15"/>
  <c r="D29" i="6" s="1"/>
  <c r="C34" i="15"/>
  <c r="C29" i="6" s="1"/>
  <c r="I34" i="15"/>
  <c r="J34" i="15"/>
  <c r="P29" i="6" s="1"/>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I26" i="15"/>
  <c r="O21" i="6" s="1"/>
  <c r="J26" i="15"/>
  <c r="P21" i="6" s="1"/>
  <c r="B27" i="15"/>
  <c r="D22" i="6" s="1"/>
  <c r="C27" i="15"/>
  <c r="C22" i="6" s="1"/>
  <c r="I27" i="15"/>
  <c r="O22" i="6" s="1"/>
  <c r="P22" i="6"/>
  <c r="B28" i="15"/>
  <c r="D23" i="6" s="1"/>
  <c r="C28" i="15"/>
  <c r="C23" i="6" s="1"/>
  <c r="I28" i="15"/>
  <c r="O23" i="6" s="1"/>
  <c r="J28" i="15"/>
  <c r="P23" i="6" s="1"/>
  <c r="B29" i="15"/>
  <c r="D24" i="6" s="1"/>
  <c r="C29" i="15"/>
  <c r="C24" i="6" s="1"/>
  <c r="F24" i="6" s="1"/>
  <c r="I29" i="15"/>
  <c r="J29" i="15"/>
  <c r="P24" i="6" s="1"/>
  <c r="B17" i="15"/>
  <c r="D12" i="6" s="1"/>
  <c r="C17" i="15"/>
  <c r="C12" i="6" s="1"/>
  <c r="I17" i="15"/>
  <c r="J17" i="15"/>
  <c r="P12" i="6" s="1"/>
  <c r="B6" i="15"/>
  <c r="K35" i="11"/>
  <c r="L35" i="11" s="1"/>
  <c r="K29" i="6" s="1"/>
  <c r="K34" i="11"/>
  <c r="L34" i="11" s="1"/>
  <c r="K28" i="6" s="1"/>
  <c r="K33" i="11"/>
  <c r="J27" i="6" s="1"/>
  <c r="K32" i="11"/>
  <c r="J26" i="6" s="1"/>
  <c r="K31" i="11"/>
  <c r="L31" i="11" s="1"/>
  <c r="K25" i="6" s="1"/>
  <c r="K30" i="11"/>
  <c r="L30" i="11" s="1"/>
  <c r="K24" i="6" s="1"/>
  <c r="K29" i="11"/>
  <c r="L29" i="11" s="1"/>
  <c r="K23" i="6" s="1"/>
  <c r="K28" i="11"/>
  <c r="J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L50" i="15" l="1"/>
  <c r="R45" i="6" s="1"/>
  <c r="J28" i="6"/>
  <c r="L43" i="15"/>
  <c r="R38" i="6" s="1"/>
  <c r="L44" i="15"/>
  <c r="R39" i="6" s="1"/>
  <c r="L49" i="15"/>
  <c r="R44" i="6" s="1"/>
  <c r="L46" i="15"/>
  <c r="R41" i="6" s="1"/>
  <c r="L41" i="15"/>
  <c r="R36" i="6" s="1"/>
  <c r="L57" i="15"/>
  <c r="R52" i="6" s="1"/>
  <c r="L48" i="15"/>
  <c r="R43" i="6" s="1"/>
  <c r="L47" i="15"/>
  <c r="R42" i="6" s="1"/>
  <c r="L61" i="15"/>
  <c r="R56" i="6" s="1"/>
  <c r="L39" i="15"/>
  <c r="R34" i="6" s="1"/>
  <c r="L40" i="15"/>
  <c r="R35" i="6" s="1"/>
  <c r="L58" i="15"/>
  <c r="R53" i="6" s="1"/>
  <c r="L42" i="15"/>
  <c r="R37" i="6" s="1"/>
  <c r="L62" i="15"/>
  <c r="R57" i="6" s="1"/>
  <c r="L54" i="15"/>
  <c r="R49" i="6" s="1"/>
  <c r="L56" i="15"/>
  <c r="R51" i="6" s="1"/>
  <c r="L52" i="15"/>
  <c r="R47" i="6" s="1"/>
  <c r="L37" i="15"/>
  <c r="R32" i="6" s="1"/>
  <c r="L53" i="15"/>
  <c r="R48" i="6" s="1"/>
  <c r="L60" i="15"/>
  <c r="R55" i="6" s="1"/>
  <c r="L36" i="15"/>
  <c r="R31" i="6" s="1"/>
  <c r="L45" i="15"/>
  <c r="R40" i="6" s="1"/>
  <c r="L51" i="15"/>
  <c r="R46" i="6" s="1"/>
  <c r="L59" i="15"/>
  <c r="R54" i="6" s="1"/>
  <c r="L35" i="15"/>
  <c r="R30" i="6" s="1"/>
  <c r="Q30" i="6"/>
  <c r="J16" i="6"/>
  <c r="K22" i="15"/>
  <c r="Q17" i="6" s="1"/>
  <c r="J24" i="6"/>
  <c r="L25" i="11"/>
  <c r="K19" i="6" s="1"/>
  <c r="L19" i="11"/>
  <c r="K13" i="6" s="1"/>
  <c r="J17" i="6"/>
  <c r="J25" i="6"/>
  <c r="K24" i="15"/>
  <c r="L24" i="15" s="1"/>
  <c r="R19" i="6" s="1"/>
  <c r="L18" i="11"/>
  <c r="K12" i="6" s="1"/>
  <c r="J21" i="6"/>
  <c r="F18" i="6"/>
  <c r="E18" i="6"/>
  <c r="E23" i="6"/>
  <c r="F23" i="6"/>
  <c r="F20" i="6"/>
  <c r="E20" i="6"/>
  <c r="F22" i="6"/>
  <c r="E22" i="6"/>
  <c r="E17" i="6"/>
  <c r="F17" i="6"/>
  <c r="F21" i="6"/>
  <c r="E21" i="6"/>
  <c r="F19" i="6"/>
  <c r="E19" i="6"/>
  <c r="L32" i="11"/>
  <c r="K26" i="6" s="1"/>
  <c r="K25" i="15"/>
  <c r="J23" i="6"/>
  <c r="K28" i="15"/>
  <c r="L28" i="15" s="1"/>
  <c r="R23" i="6" s="1"/>
  <c r="K27" i="15"/>
  <c r="K26" i="15"/>
  <c r="K23" i="15"/>
  <c r="L23" i="15" s="1"/>
  <c r="R18" i="6" s="1"/>
  <c r="K21" i="15"/>
  <c r="E11" i="6"/>
  <c r="L26" i="11"/>
  <c r="K20" i="6" s="1"/>
  <c r="J15" i="6"/>
  <c r="K17" i="15"/>
  <c r="L17" i="15" s="1"/>
  <c r="R12" i="6" s="1"/>
  <c r="K29" i="15"/>
  <c r="L29" i="15" s="1"/>
  <c r="R24" i="6" s="1"/>
  <c r="K20" i="15"/>
  <c r="L20" i="15" s="1"/>
  <c r="R15" i="6" s="1"/>
  <c r="K19" i="15"/>
  <c r="Q14" i="6" s="1"/>
  <c r="K18" i="15"/>
  <c r="Q13" i="6" s="1"/>
  <c r="K34" i="15"/>
  <c r="L34" i="15" s="1"/>
  <c r="R29" i="6" s="1"/>
  <c r="K33" i="15"/>
  <c r="L33" i="15" s="1"/>
  <c r="R28" i="6" s="1"/>
  <c r="K32" i="15"/>
  <c r="Q27" i="6" s="1"/>
  <c r="K30" i="15"/>
  <c r="L30" i="15" s="1"/>
  <c r="R25" i="6" s="1"/>
  <c r="L28" i="11"/>
  <c r="K22" i="6" s="1"/>
  <c r="L33" i="11"/>
  <c r="K27" i="6" s="1"/>
  <c r="O24" i="6"/>
  <c r="E12" i="6"/>
  <c r="F12" i="6"/>
  <c r="E16" i="6"/>
  <c r="F16" i="6"/>
  <c r="F15" i="6"/>
  <c r="E15" i="6"/>
  <c r="F14" i="6"/>
  <c r="E14" i="6"/>
  <c r="E13" i="6"/>
  <c r="F13" i="6"/>
  <c r="F29" i="6"/>
  <c r="E29" i="6"/>
  <c r="F28" i="6"/>
  <c r="E28" i="6"/>
  <c r="F27" i="6"/>
  <c r="E27" i="6"/>
  <c r="E26" i="6"/>
  <c r="F26" i="6"/>
  <c r="E25" i="6"/>
  <c r="F25" i="6"/>
  <c r="K16" i="15"/>
  <c r="K31" i="15"/>
  <c r="J29" i="6"/>
  <c r="O27" i="6"/>
  <c r="L17" i="11"/>
  <c r="K11" i="6" s="1"/>
  <c r="O12" i="6"/>
  <c r="E24" i="6"/>
  <c r="O28" i="6"/>
  <c r="O29" i="6"/>
  <c r="O25" i="6"/>
  <c r="O13" i="6"/>
  <c r="J14" i="6"/>
  <c r="J18" i="6"/>
  <c r="Q19" i="6" l="1"/>
  <c r="Q23" i="6"/>
  <c r="L22" i="15"/>
  <c r="R17" i="6" s="1"/>
  <c r="Q15" i="6"/>
  <c r="Q18" i="6"/>
  <c r="Q28" i="6"/>
  <c r="Q29"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<sst xmlns="http://schemas.openxmlformats.org/spreadsheetml/2006/main" count="957" uniqueCount="301">
  <si>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</si>
  <si>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</si>
  <si>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</si>
  <si>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</si>
  <si>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Prestar los servicios para el desarrollo de actividades de promoción, fortalecimiento y manejo de coberturas vegetales, encaminadas a la restauración ecológica y el manejo silvicultural que incluya la realización de actividades silviculturales para mitigar riesgos y proporcionar tratamiento especializado al arbolado de la localidad de Chapinero</t>
  </si>
  <si>
    <r>
      <rPr>
        <b/>
        <u/>
        <sz val="12"/>
        <rFont val="Garamond"/>
        <family val="1"/>
      </rPr>
      <t>Partícipes del Proceso de Contratación:</t>
    </r>
    <r>
      <rPr>
        <b/>
        <sz val="12"/>
        <rFont val="Garamond"/>
        <family val="1"/>
      </rPr>
      <t xml:space="preserve"> </t>
    </r>
    <r>
      <rPr>
        <sz val="12"/>
        <rFont val="Garamond"/>
        <family val="1"/>
      </rPr>
      <t>Agentes externos - Proponentes,Contratista. Agentes internos Area de Planeacion, area juridica de contratacion, formuladores y apoyos a la supervision del contrato.</t>
    </r>
    <r>
      <rPr>
        <b/>
        <sz val="12"/>
        <rFont val="Garamond"/>
        <family val="1"/>
      </rPr>
      <t xml:space="preserve"> </t>
    </r>
  </si>
  <si>
    <r>
      <t xml:space="preserve">Ciudadanía que se beneficia del Proceso de Contratación: </t>
    </r>
    <r>
      <rPr>
        <sz val="12"/>
        <rFont val="Garamond"/>
        <family val="1"/>
      </rPr>
      <t>Agentes internos: Area de Planeacion, area juridica de contratacion, formuladores y apoyos a la supervision del contrato. Agentes externos: Proponentes, Contratista</t>
    </r>
  </si>
  <si>
    <r>
      <t>Capacidad de la Entidad Estatal entendida como la disponibilidad de recursos y conocimientos para el Proceso de Contratación: Recurso humano:</t>
    </r>
    <r>
      <rPr>
        <sz val="12"/>
        <rFont val="Garamond"/>
        <family val="1"/>
      </rPr>
      <t xml:space="preserve"> Personal del area de Planeacion, area de juridica de contratacion  (Etapa de Planeación), Comité Evaluador (Etapa de selección), formuladores y apoyos a la supervision de contratos, presupuesto oficial asignado (Estapa de Formulacion, Seleccion y Ejecución). </t>
    </r>
    <r>
      <rPr>
        <b/>
        <sz val="12"/>
        <rFont val="Garamond"/>
        <family val="1"/>
      </rPr>
      <t xml:space="preserve">Recurso economico: </t>
    </r>
    <r>
      <rPr>
        <sz val="12"/>
        <rFont val="Garamond"/>
        <family val="1"/>
      </rPr>
      <t>Presupuesto oficial asignado en el Plan Anual de Adquisiciones</t>
    </r>
  </si>
  <si>
    <r>
      <t>Suficiencia del presupuesto oficial del Proceso de Contratación:</t>
    </r>
    <r>
      <rPr>
        <sz val="12"/>
        <rFont val="Garamond"/>
        <family val="1"/>
      </rPr>
      <t xml:space="preserve"> De acuerdo al Plan Anual de Adquisiciones que proporciona el recursos necesarios para el desarrollo del proceso de la contratación, con el soporte presupuestal suficiente para su desarrollo.</t>
    </r>
  </si>
  <si>
    <r>
      <t xml:space="preserve">Condiciones geográficas y de acceso del lugar en el cual se debe cumplir el objeto del Proceso de Contratación: </t>
    </r>
    <r>
      <rPr>
        <sz val="12"/>
        <rFont val="Garamond"/>
        <family val="1"/>
      </rPr>
      <t>El lugar indicado en los estudios previos del proceso: Areas de intervencion con procesos de restauracion ecologica y espacio publico de emplazamiento de arboles a mantener.</t>
    </r>
  </si>
  <si>
    <r>
      <t xml:space="preserve">Entorno socio ambiental: </t>
    </r>
    <r>
      <rPr>
        <sz val="12"/>
        <rFont val="Garamond"/>
        <family val="1"/>
      </rPr>
      <t>Franja de adecuación de los cerros orientales de la localidad, UPZ 90, espacio público de uso público de emplazamiento de los árboles a mantener</t>
    </r>
  </si>
  <si>
    <r>
      <t xml:space="preserve">Condiciones políticas: </t>
    </r>
    <r>
      <rPr>
        <sz val="12"/>
        <rFont val="Garamond"/>
        <family val="1"/>
      </rPr>
      <t>No aplican</t>
    </r>
  </si>
  <si>
    <r>
      <t xml:space="preserve">Factores ambientales: </t>
    </r>
    <r>
      <rPr>
        <sz val="12"/>
        <rFont val="Garamond"/>
        <family val="1"/>
      </rPr>
      <t>Lo requerido en el Plan Nacional de Restauración Ecológica y lo indicado en los lineamientos técnicos de la Autoridad Ambiental Competente - AAC (Secretaría Distrital del Ambiente - SDA) y lo referente a las directrices técnicas generadas para el mantenimiento de arbolado desde el Jardin Botánico José Celestino Mutis - JBB</t>
    </r>
  </si>
  <si>
    <r>
      <t xml:space="preserve">Sector del objeto del Proceso de Contratación y su mercado: </t>
    </r>
    <r>
      <rPr>
        <sz val="12"/>
        <rFont val="Garamond"/>
        <family val="1"/>
      </rPr>
      <t>Empresas con experiencia en ejecución de actividades relacionadas con Servicios de contratación Agrícola, Pesquera, Forestal y de fauna, Servicios medioambientales y Maquinaria y accesorios para agricultura, pesca, silvicultura y fauna.</t>
    </r>
  </si>
  <si>
    <r>
      <t xml:space="preserve">Normativa aplicable al objeto del Proceso de Contratación: </t>
    </r>
    <r>
      <rPr>
        <sz val="12"/>
        <rFont val="Garamond"/>
        <family val="1"/>
      </rPr>
      <t xml:space="preserve">Lo vigente que sea referente a La función administrativa de las alcaldías locales, las funciones de los alcaldes Locales, responsabilidades de la Alcaldía Local de formular, ejecutar y hacer seguimiento a los proyectos de inversión, y la política pública referente de las acciones de la Administración Distrital.
</t>
    </r>
  </si>
  <si>
    <r>
      <t xml:space="preserve">Experiencia propia y de otras Entidades Estatales en Procesos de Contratación del mismo tipo: </t>
    </r>
    <r>
      <rPr>
        <sz val="12"/>
        <rFont val="Garamond"/>
        <family val="1"/>
      </rPr>
      <t>Procesos de restauracion ecologica en areas de la estructura Ecologica Distrital o en areas de importancia ambiental del distrito capita y en el mantenimiento de arbolado juvenil en en espacio publico de uso publico del Distrito Capital.</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</si>
  <si>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</si>
  <si>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</si>
  <si>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</si>
  <si>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</si>
  <si>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</si>
  <si>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</si>
  <si>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</si>
  <si>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</si>
  <si>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</si>
  <si>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</si>
  <si>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</si>
  <si>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</si>
  <si>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</si>
  <si>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</si>
  <si>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</si>
  <si>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</si>
  <si>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Económicos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</si>
  <si>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</si>
  <si>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</si>
  <si>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</si>
  <si>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</si>
  <si>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</si>
  <si>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</si>
  <si>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</si>
  <si>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Errores en la formulación o los documentos del proceso por equivocación, falta de exactitud o imprecisión de la información</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</si>
  <si>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</si>
  <si>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</si>
  <si>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</si>
  <si>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</si>
  <si>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</si>
  <si>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</si>
  <si>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</si>
  <si>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</si>
  <si>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Externo</t>
  </si>
  <si>
    <t>Declaratoria de Desierta del Proceso de Contratación, por la No Presentación de  propuestas, debido a errores Involuntarios que  hayan quedado en los documentos precontractuales</t>
  </si>
  <si>
    <t>Variación significativa de las tarifas en el mercado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</si>
  <si>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</si>
  <si>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</si>
  <si>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</si>
  <si>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</si>
  <si>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</si>
  <si>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Adjudicar el contrato  a un proponente que pueda suministrar bienes de mala calidad o que preste servicios de forma incorrecta, debido a la presentación de ofertas artificialmente baja.</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</si>
  <si>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</si>
  <si>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</si>
  <si>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</si>
  <si>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</si>
  <si>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</si>
  <si>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</si>
  <si>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</si>
  <si>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</si>
  <si>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</si>
  <si>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</si>
  <si>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Imposición de nuevos tributos</t>
  </si>
  <si>
    <t>Regulatorios</t>
  </si>
  <si>
    <t>Cambios en el marco regulatorio o normatividad aplicable al proyecto.</t>
  </si>
  <si>
    <t>Demora en el inicio previsto para la ejecución de la obra</t>
  </si>
  <si>
    <t>Fuentes de materiales</t>
  </si>
  <si>
    <t>Programación de obra</t>
  </si>
  <si>
    <t>Calidad  de  las  obras</t>
  </si>
  <si>
    <t>Riesgo   geológico</t>
  </si>
  <si>
    <t>De la naturaleza</t>
  </si>
  <si>
    <t>Eventos naturales tales como lluvias, inundaciones y sequias entre otros</t>
  </si>
  <si>
    <t>Suspensión del contrato por causas de fuerza mayor</t>
  </si>
  <si>
    <t>Escasez de los insumos necesarios para la ejecución contractual</t>
  </si>
  <si>
    <t>Vandalismo y robo de elementos entregados a los beneficiarios del proyecto</t>
  </si>
  <si>
    <t>Especifico</t>
  </si>
  <si>
    <t>Escasez del recurso hídrico para realizar adecuadamente los ciclos de riego</t>
  </si>
  <si>
    <t>Ausencia de personal como apoyo a la supervisión</t>
  </si>
  <si>
    <t>Incumplimiento derivado del trámite de los permisos con autoridades ambientales, la obtención de los mismos, paz y salvos</t>
  </si>
  <si>
    <t>Ambientales</t>
  </si>
  <si>
    <t>Estatal</t>
  </si>
  <si>
    <r>
      <t>Objeto Contractual: «</t>
    </r>
    <r>
      <rPr>
        <b/>
        <i/>
        <sz val="18"/>
        <rFont val="Garamond"/>
        <family val="1"/>
      </rPr>
      <t>Prestar los servicios para el desarrollo de actividades de promoción, fortalecimiento y manejo de coberturas vegetales, encaminadas a la restauración ecológica y el manejo silvicultural que incluya la realización de actividades silviculturales para mitigar riesgos y proporcionar tratamiento especializado al arbolado de la localidad de Chapinero.»</t>
    </r>
  </si>
  <si>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</si>
  <si>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</si>
  <si>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</si>
  <si>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</si>
  <si>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</si>
  <si>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</si>
  <si>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</si>
  <si>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</si>
  <si>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</si>
  <si>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</si>
  <si>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</si>
  <si>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</si>
  <si>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</si>
  <si>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</si>
  <si>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</si>
  <si>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del contrato, y de las necesidades en las que se basa los alcances, actividades, presupuesto, etc.</t>
  </si>
  <si>
    <t>Selección de contratista que no cuente con la calificación ni la capacidad de dar cumplimiento al contrato.</t>
  </si>
  <si>
    <t>Incumplimiento del contrato, y de las necesidades en las que se basa los alcances, actividades, presupuesto  y  declaratoria de proceso desierto.</t>
  </si>
  <si>
    <t>Incumplimiento en la atención de la necesidad que da origen al proceso contractual, siendo inconveniente su ejecución.</t>
  </si>
  <si>
    <t>Reducción o ausencia de oferentes sin la calificación ni la capacidad de dar cumplimiento al objeto contractual. Incumplimiento en la atención de la necesidad que da origen al proceso contractual, siendo inconveniente su ejecución.</t>
  </si>
  <si>
    <t>No ejecución de contrato.</t>
  </si>
  <si>
    <t>Incumplimiento del contrato, necesidades de modificación en sus alcances, actividades, presupuesto. Oferentes sin la calificación ni la capacidad de dar cumplimiento al objeto contractual ni a la atención de la necesidad que da origen al proceso contractual, siendo inconveniente su ejecución.</t>
  </si>
  <si>
    <t>No ejecución de contrato. Demoras en el proceso de selección, contratación y ejecución.</t>
  </si>
  <si>
    <t>Presentación de observaciones a lugar por parte de otros oferentes que pueden llegar a generar la suspensión del proceso de contratación. Selección de contratistas que no cumplan con el objeto ni satisfagan las necesidades de la contratación.</t>
  </si>
  <si>
    <t>Ausencia de oferentes. Demora en el proceso de contratación.</t>
  </si>
  <si>
    <t>Selección deficiente de ganador en el proceso de contratación, que no cumplan con el objeto ni satisfagan las necesidades de la contratación.</t>
  </si>
  <si>
    <t>Pérdida de tiempo por la necesidad de iniciar un nuevo proceso contractual después de subsanados los errores, sin que sea atendida la necesidad de la entidad.</t>
  </si>
  <si>
    <t>Incumplimiento de contratista, menor calidad en los elementos a entregar, desbalance financiero del contrato.</t>
  </si>
  <si>
    <t>Incumplimiento  contractual a causa de sobrecostes en la ejecución, menor calidad en los elementos a entregar, desbalance financiero del contrato.</t>
  </si>
  <si>
    <t xml:space="preserve">Incumplimiento en la atención de la necesidad que da origen al proceso contractual y a la meta a atender del PDL. </t>
  </si>
  <si>
    <t>Incumplimiento en la atención de la necesidad que da origen al proceso contractual y a la meta a atender del PDL.  Detrimento patrimonial del FDLCH.</t>
  </si>
  <si>
    <t>Pérdida de tiempo por la necesidad de generar el registro presupuestal, sin que sea atendida la necesidad de la entidad. Cancelación del proceso contractual.</t>
  </si>
  <si>
    <t>No se satisface la necesidad a la que atiende el proceso contractual. Se adjudica el proceso a un contratista que pone en riesgo la ejecución contractual.</t>
  </si>
  <si>
    <t>Demora en la ejecución contractual. Riesgo de suspensión de proceso contractual.</t>
  </si>
  <si>
    <t>Afectación del equilibrio económico del contrato y demoras en la selección del proveedor,  en las entregas y en general en el tiempo y calidad de ejecución contractual.</t>
  </si>
  <si>
    <t>Incumplimiento contractual por desequilibrio económico por parte del contratista. Demoras en la selección del proveedor,  en las entregas y en general en el tiempo y calidad de ejecución contractual.</t>
  </si>
  <si>
    <t>Retraso en los cronogramas establecidos, prórrogas en el plazo de ejecución.</t>
  </si>
  <si>
    <t>No ejecución de contrato, susceptible a reclamaciones por incumplimiento de obligaciones específicas del FDLCH.</t>
  </si>
  <si>
    <t>Incumplimiento contractual por variación en condiciones técnicas y/o insostenibilidad financiera por parte del contratista.</t>
  </si>
  <si>
    <t>Incumplimiento contractual por variación en condiciones técnicas  por parte del contratista. Retraso en los cronogramas establecidos, prórrogas en el plazo de ejecución.</t>
  </si>
  <si>
    <t>Incumplimiento contractual por variación en condiciones, financieras, operacionales y/o ambientales del contratista.</t>
  </si>
  <si>
    <t>Demoras en la gestión y el desarrollo del contrato.</t>
  </si>
  <si>
    <t>Probabilidad</t>
  </si>
  <si>
    <t>Categoría</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</si>
  <si>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</si>
  <si>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</si>
  <si>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</si>
  <si>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</si>
  <si>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</si>
  <si>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</si>
  <si>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</si>
  <si>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</si>
  <si>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</si>
  <si>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mayoría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</si>
  <si>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</si>
  <si>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</si>
  <si>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</si>
  <si>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</si>
  <si>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</si>
  <si>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</si>
  <si>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</si>
  <si>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</si>
  <si>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</si>
  <si>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</si>
  <si>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</si>
  <si>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</si>
  <si>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</si>
  <si>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</si>
  <si>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</si>
  <si>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</si>
  <si>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</si>
  <si>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</si>
  <si>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</si>
  <si>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</si>
  <si>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</si>
  <si>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</si>
  <si>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</si>
  <si>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</si>
  <si>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</si>
  <si>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</si>
  <si>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</si>
  <si>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</si>
  <si>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</si>
  <si>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</si>
  <si>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</si>
  <si>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</si>
  <si>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</si>
  <si>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la verificación de las características de la modalidad de contratación por parte del área jurídica del FDLCH previo al inicio de la etapa de contratación, revisando la elaboración de los Estudios Previos y Pliegos de Condiciones del proceso de contratación.</t>
  </si>
  <si>
    <t>SI</t>
  </si>
  <si>
    <t>ENTIDAD</t>
  </si>
  <si>
    <t>Posterior al proceso de planeación.</t>
  </si>
  <si>
    <t>Previo al  proceso de contratación.</t>
  </si>
  <si>
    <t>Generación de VoBo del área de contratación del FDLCH</t>
  </si>
  <si>
    <t>Inicio de tapa de contratación</t>
  </si>
  <si>
    <t>Realización de ajustes con base en lo identificado, e indicado por el área de planeación del FDLCH</t>
  </si>
  <si>
    <t>NO</t>
  </si>
  <si>
    <t>Previo al inicio de tapa de contratación</t>
  </si>
  <si>
    <t>Generación de VoBo del  comité de contratación del FDLCH.</t>
  </si>
  <si>
    <t>Previo al inicio de etapa de contratación</t>
  </si>
  <si>
    <t>Generación de VoBo del área de Planeación del FDLCH</t>
  </si>
  <si>
    <t>Realización de ajustes con base en lo identificado, e indicado por el área de planeación y contratación del FDLCH</t>
  </si>
  <si>
    <t>Suspensión del proceso de planeación hasta asegurar la expedición de la vigencia.</t>
  </si>
  <si>
    <t>Dentro del mismo tiempo de la afectación.</t>
  </si>
  <si>
    <t>Verificación de los documentos del proceso en cada uno de sus componentes por parte de los profesionales y técnicos involucrados y presentación de la documentación ante él y ante el comité de contratación.</t>
  </si>
  <si>
    <t>FORMULADOR, PLANEACION, CONTRATACIÓN</t>
  </si>
  <si>
    <t>Fecha en la que finaliza la etapa precontractual.</t>
  </si>
  <si>
    <t>Mediante una revisión técnica, jurídica, económica financiera minuciosa de los documentos del proceso contractual.</t>
  </si>
  <si>
    <t>Etapa precontractual</t>
  </si>
  <si>
    <t>Suspensión del proceso de planeación hasta asegurar la disponibilidad presupuestal.</t>
  </si>
  <si>
    <t>Generación de VoBo de área de Planeación del FDLCH</t>
  </si>
  <si>
    <t>Revisión exhaustiva del manejo administrativo de cada oferta en cada uno de sus componentes por parte de los profesionales y técnicos involucrados en el proceso de selección.</t>
  </si>
  <si>
    <t>Generación de VoBo de área de Contratación del FDLCH</t>
  </si>
  <si>
    <t>Verificación de los documentos de la contratación, dando solución a lo observado con el ordenador del gasto en caso de ser necesario.</t>
  </si>
  <si>
    <t>PLANEACION, CONTRATACIÓN</t>
  </si>
  <si>
    <t>Verificación de los documentos de la contratación, dando solución a lo observado en comités técnicos en caso de ser necesario.</t>
  </si>
  <si>
    <t>Fecha en la que se finaliza la afectación.</t>
  </si>
  <si>
    <t>Una adecuada supervisión del contrato, en coordinación con el área jurídica de contratación y de planeación del FDLCH</t>
  </si>
  <si>
    <t>Verificación de la existencia del proceso en SECOP II</t>
  </si>
  <si>
    <t>Verificación de precios ofertados por proponentes según los precios de referencia del estudio de mercado.</t>
  </si>
  <si>
    <t>Posterior al proceso de selección.</t>
  </si>
  <si>
    <t>Mediante una revisión técnica, jurídica, económica y financiera minuciosa de los documentos del proceso contractual, espacio de presentación y retroalimentación de la propuesta con promotores de iniciativas.</t>
  </si>
  <si>
    <t>Revisión en cada una de las Etapas de planeación y selección, revisando la elaboración de los Estudios Previos, Estudios de Sector y Pliegos de Condiciones del proceso de contratación.</t>
  </si>
  <si>
    <t>Muestreos aleatorios de calidad.</t>
  </si>
  <si>
    <t>Vigilancia y control permanente del proyecto, identificando las variaciones en las condiciones de mercado que afecten el contrato, efectuando un plan de optimización de labores en concordancia con la ejecución restante del proyecto, para dar cumplimiento a las condiciones establecidas para el mismo, respetando y acatando las políticas vigente establecidas por el Gobierno Nacional.</t>
  </si>
  <si>
    <t>ENTIDAD/ CONTRATISTA</t>
  </si>
  <si>
    <t>Una adecuada evaluación y verificación de la propuesta económica</t>
  </si>
  <si>
    <t>Permanente durante la ejecución del contrato</t>
  </si>
  <si>
    <t>Reestructuración con condiciones equitativas de los documentos precontractuales.</t>
  </si>
  <si>
    <t>Previo al acta de inicio</t>
  </si>
  <si>
    <t xml:space="preserve">Verificación de características de garantías de cumplimiento previo a la aceptación. </t>
  </si>
  <si>
    <t>Posterior al proceso de contratación</t>
  </si>
  <si>
    <t>Previo al  proceso de acta de inicio del contrato</t>
  </si>
  <si>
    <t>Mediante una revisión jurídica,  minuciosa de las garantías cargadas a SECOP II.</t>
  </si>
  <si>
    <t>Firma de acta de inicio posterior al aseguramiento de la generación de registro presupuestal.</t>
  </si>
  <si>
    <t>Previo a la etapa de contratación.</t>
  </si>
  <si>
    <t>Previo al  proceso de firma del contrato</t>
  </si>
  <si>
    <t>Confirmación de existencia del registro presupuestal por parte del área contable del FDLCH.</t>
  </si>
  <si>
    <t>Elaborar los Estudios de Sector, de acuerdo con la metodología establecida por Colombia Compra Eficiente y dando cumplimiento a la normatividad vigente, para que una vez hecho se reduzca la probabilidad de recibir ofertas artificialmente bajas.</t>
  </si>
  <si>
    <t>Inicio del contrato</t>
  </si>
  <si>
    <t>Durante la ejecución del contrato.</t>
  </si>
  <si>
    <t>MENSUAL</t>
  </si>
  <si>
    <t>Revisión de reclamos con base en las condiciones precontractuales y la normatividad vigente.</t>
  </si>
  <si>
    <t>Etapa de contratación.</t>
  </si>
  <si>
    <t>A partir del estudio de mercado realizado y las cotizaciones que lo soportan, verificar los precios entregados con los proveedores en el momento del estudio, para así solicitar que mantengan los precios ofertados y las calidades de los elementos requeridos contractualmente.</t>
  </si>
  <si>
    <t>Fecha en que finaliza el contrato.</t>
  </si>
  <si>
    <t>Revisión de los precios del mercado antes del proceso de selección del proveedor de las ayudas técnicas.</t>
  </si>
  <si>
    <t>Mensual</t>
  </si>
  <si>
    <t>A partir del estudio de mercado realizado, verificar los precios entregados con los proveedores en el momento del estudio, para así solicitar que mantengan los precios ofertados y las calidades de los elementos requeridos contractualmente.</t>
  </si>
  <si>
    <t>Estudio de mercado con base a IPC 2023 actualizados al 2024, verificar precios cotizados por proveedores para sostener precios ofertados</t>
  </si>
  <si>
    <t>Durante la etapa precontractual y ejecución del contrato.</t>
  </si>
  <si>
    <t>Revisión de los precios del mercado antes del proceso de selección del proveedor, junto al seguimiento de ejecución financiera.</t>
  </si>
  <si>
    <t>Identificación del impacto en los cambios en los factores políticos y macroeconómicos en el proceso contractual.</t>
  </si>
  <si>
    <t>Revisión de los precios del mercado y condiciones del sector antes del proceso de selección del proveedor , junto al seguimiento de ejecución financiera.</t>
  </si>
  <si>
    <t>Realizar un estudio de mercado que permita establecer un precio promedio de mercado por cada ítem y mantener este precio durante la totalidad de la ejecución del contrato, según oferta económica del contrato.</t>
  </si>
  <si>
    <t>CONTRATISTA</t>
  </si>
  <si>
    <t>Desde la formalización del contrato.</t>
  </si>
  <si>
    <t>Durante la ejecución del contrato se realiza la supervisión y verificación de la entrega de los productos.</t>
  </si>
  <si>
    <t>Durante la  planeación. 
Durante la ejecución.
Permanente.</t>
  </si>
  <si>
    <t>Exigencia por parte del supervisor del cumplimiento en el cronograma, entregas de los elementos, la suscripción de una póliza que contenga coberturas como la Calidad de los Bienes y/o Servicios  y el Cumplimiento en la entrega de los mismos. El contratista deberá buscar otro personal. También se debe adquirir y hacer efectiva la garantía de cumplimiento del contrato.</t>
  </si>
  <si>
    <t xml:space="preserve">Hasta la entrega </t>
  </si>
  <si>
    <t xml:space="preserve">Revisoría periódica en la gestión de pagos. </t>
  </si>
  <si>
    <t>Desde el periodo de ejecución</t>
  </si>
  <si>
    <t>Fecha de liquidación del contrato.</t>
  </si>
  <si>
    <t>Identificación del impacto en los cambios tributarios en el proceso contractual.</t>
  </si>
  <si>
    <t>Revisión de condiciones del sector antes del proceso de selección del proveedor, junto al seguimiento de ejecución financiera en la ejecución.</t>
  </si>
  <si>
    <t>Identificación del impacto en los cambios normativos en el proceso contractual.</t>
  </si>
  <si>
    <t>Revisión de condiciones del sector antes del proceso de selección del proveedor, junto al seguimiento de ejecución financiera.</t>
  </si>
  <si>
    <t>Identificación de causas de la demora, e identificación de acciones para su atención.</t>
  </si>
  <si>
    <t>Revisión de condiciones causantes durante la ejecución.</t>
  </si>
  <si>
    <t>Identificación de fuentes potenciales de materiales diferentes a las contempladas inicialmente.</t>
  </si>
  <si>
    <t>Durante la etapa de ejecución - alistamiento.</t>
  </si>
  <si>
    <t>Visita de seguimiento a las fuentes potenciales de materiales</t>
  </si>
  <si>
    <t>Fecha en la que se finaliza la afectación</t>
  </si>
  <si>
    <t>Identificación de demoras en la ejecución de programación y subsanación de causas.</t>
  </si>
  <si>
    <t>Seguimiento a las medidas adoptadas para atención de causas</t>
  </si>
  <si>
    <t>Identificación de causas en el detrimento de la calidad.</t>
  </si>
  <si>
    <t xml:space="preserve">Incorporación de garantías con cobertura de riesgos naturales. </t>
  </si>
  <si>
    <t>Planes de contingencia para los diversos eventos naturales que se identifiquen durante la ejecución del proyecto.</t>
  </si>
  <si>
    <t>Acta de inicio</t>
  </si>
  <si>
    <t>Acta de finalización</t>
  </si>
  <si>
    <t>Revisión en la ejecución del plan operativo y financiero, según seguimiento en comités de seguimiento</t>
  </si>
  <si>
    <t>Identificación de causas de suspensión con la posterior atención.</t>
  </si>
  <si>
    <t>Revisión de subsanación de causas de suspensión contractual</t>
  </si>
  <si>
    <t>Identificación de fuentes alternativas y bienes sustitutos en el mercado, con base en la disponibilidad presupuestal.</t>
  </si>
  <si>
    <t>Verificando las pólizas correspondientes con los proveedores y contratista.</t>
  </si>
  <si>
    <t>Durante toda la ejecución</t>
  </si>
  <si>
    <t>Exigir al contratista la suscripción de unan póliza que tenga la cobertura denominada Responsabilidad Civil a favor de terceros.</t>
  </si>
  <si>
    <t>Planes de contingencia que permitan la subsanación del recurso hídrico a individuos arbóreos.</t>
  </si>
  <si>
    <t>Revisión meteorológica y posible presencia del fenómeno del niño</t>
  </si>
  <si>
    <t>Gestión oportuna de personal requerido por parte del ordenador del gasto.</t>
  </si>
  <si>
    <t>Previo al inicio del contrato.</t>
  </si>
  <si>
    <t>Coordinación entre apoyos a la supervisión y área de planeación.</t>
  </si>
  <si>
    <t>Gestionar la obtención de permisos de instituciones, administradores o propietarios de predios (públicos) donde se desarrollarán actividades.</t>
  </si>
  <si>
    <t>Desde la planeación del contrato.</t>
  </si>
  <si>
    <t>Precomité, comité de aprobación</t>
  </si>
  <si>
    <t>Subsanar en el marco del primer comité técnico.</t>
  </si>
  <si>
    <t>Hasta el primer comité técnico</t>
  </si>
  <si>
    <t>Impacto del Riesgo</t>
  </si>
  <si>
    <t>Esta matriz es un documento anexo del Estudio Previo</t>
  </si>
  <si>
    <t>No</t>
  </si>
  <si>
    <t>Etapa</t>
  </si>
  <si>
    <t>Clase</t>
  </si>
  <si>
    <t>Fuente</t>
  </si>
  <si>
    <t>Calificación total</t>
  </si>
  <si>
    <t>¿A quién se le asigna?</t>
  </si>
  <si>
    <t>%</t>
  </si>
  <si>
    <t>¿Cómo se realiza el monitoreo</t>
  </si>
  <si>
    <t>SDG</t>
  </si>
  <si>
    <t>CONTRATISTA Y SDG</t>
  </si>
  <si>
    <t>70/30</t>
  </si>
  <si>
    <t>30/70</t>
  </si>
  <si>
    <t>50/50</t>
  </si>
  <si>
    <t xml:space="preserve">Categoría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</si>
</sst>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i/>
      <sz val="18"/>
      <name val="Garamond"/>
      <family val="1"/>
    </font>
  </fonts>
  <fills count="1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style="medium">
        <color indexed="64"/>
      </left>
      <right style="thin">
        <color indexed="64"/>
      </right>
      <top style="medium">
        <color indexed="64"/>
      </top>
      <bottom/>
      <diagonal/>
    </border>
  </borders>
  <cellStyleXfs count="1">
    <xf numFmtId="0" fontId="0" fillId="0" borderId="0"/>
  </cellStyleXfs>
  <cellXfs count="328">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42" xfId="0" applyFont="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8" borderId="3" xfId="0" applyFont="1" applyFill="1" applyBorder="1" applyAlignment="1">
      <alignment horizontal="center" vertical="center"/>
    </xf>
    <xf numFmtId="0" fontId="7" fillId="6" borderId="3" xfId="0" applyFont="1" applyFill="1" applyBorder="1" applyAlignment="1">
      <alignment horizontal="center" vertical="center"/>
    </xf>
    <xf numFmtId="0" fontId="7" fillId="9" borderId="3" xfId="0" applyFont="1" applyFill="1" applyBorder="1" applyAlignment="1">
      <alignment horizontal="center" vertical="center"/>
    </xf>
    <xf numFmtId="0" fontId="11" fillId="5" borderId="3" xfId="0" applyFont="1" applyFill="1" applyBorder="1" applyAlignment="1">
      <alignment horizontal="center" vertical="center" wrapText="1"/>
    </xf>
    <xf numFmtId="0" fontId="11" fillId="5" borderId="3" xfId="0" applyFont="1" applyFill="1" applyBorder="1" applyAlignment="1">
      <alignment horizontal="center" vertical="center"/>
    </xf>
    <xf numFmtId="0" fontId="7" fillId="5" borderId="3" xfId="0" applyFont="1" applyFill="1" applyBorder="1" applyAlignment="1">
      <alignment horizontal="center"/>
    </xf>
    <xf numFmtId="0" fontId="7" fillId="7"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3"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5" borderId="3" xfId="0" applyFont="1" applyFill="1" applyBorder="1" applyAlignment="1">
      <alignment horizontal="center" vertical="center"/>
    </xf>
    <xf numFmtId="0" fontId="16" fillId="5" borderId="28" xfId="0" applyFont="1" applyFill="1" applyBorder="1" applyAlignment="1">
      <alignment horizontal="center" vertical="center"/>
    </xf>
    <xf numFmtId="0" fontId="21" fillId="5" borderId="3" xfId="0" applyFont="1" applyFill="1" applyBorder="1" applyAlignment="1">
      <alignment horizontal="center"/>
    </xf>
    <xf numFmtId="0" fontId="21" fillId="0" borderId="4" xfId="0" applyFont="1" applyBorder="1" applyAlignment="1">
      <alignment horizontal="center" vertical="center" wrapText="1"/>
    </xf>
    <xf numFmtId="0" fontId="21" fillId="6" borderId="3" xfId="0" applyFont="1" applyFill="1" applyBorder="1" applyAlignment="1">
      <alignment horizontal="center" vertical="center"/>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5"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1" xfId="0" applyFont="1" applyBorder="1"/>
    <xf numFmtId="0" fontId="26" fillId="0" borderId="0" xfId="0" applyFont="1" applyAlignment="1">
      <alignment horizontal="center" vertical="center"/>
    </xf>
    <xf numFmtId="0" fontId="26" fillId="0" borderId="2" xfId="0" applyFont="1" applyBorder="1" applyAlignment="1">
      <alignment horizontal="center" vertical="center"/>
    </xf>
    <xf numFmtId="0" fontId="26" fillId="0" borderId="0" xfId="0" applyFont="1"/>
    <xf numFmtId="0" fontId="26" fillId="0" borderId="0" xfId="0" applyFont="1" applyAlignment="1">
      <alignment horizontal="left"/>
    </xf>
    <xf numFmtId="0" fontId="26" fillId="0" borderId="2" xfId="0" applyFont="1" applyBorder="1" applyAlignment="1">
      <alignment horizontal="center"/>
    </xf>
    <xf numFmtId="0" fontId="17" fillId="0" borderId="5" xfId="0" applyFont="1" applyBorder="1" applyAlignment="1">
      <alignment vertical="center"/>
    </xf>
    <xf numFmtId="0" fontId="17" fillId="0" borderId="7" xfId="0" applyFont="1" applyBorder="1" applyAlignment="1">
      <alignment vertical="center"/>
    </xf>
    <xf numFmtId="0" fontId="17" fillId="0" borderId="69" xfId="0" applyFont="1" applyBorder="1" applyAlignment="1">
      <alignment vertical="center"/>
    </xf>
    <xf numFmtId="0" fontId="21" fillId="0" borderId="70" xfId="0" applyFont="1" applyBorder="1"/>
    <xf numFmtId="0" fontId="18" fillId="2" borderId="71" xfId="0" applyFont="1" applyFill="1" applyBorder="1" applyAlignment="1">
      <alignment vertical="center" wrapText="1"/>
    </xf>
    <xf numFmtId="0" fontId="21" fillId="2" borderId="70" xfId="0" applyFont="1" applyFill="1" applyBorder="1" applyAlignment="1">
      <alignment vertical="center" wrapText="1"/>
    </xf>
    <xf numFmtId="0" fontId="18" fillId="0" borderId="71" xfId="0" applyFont="1" applyBorder="1" applyAlignment="1">
      <alignment vertical="center" wrapText="1"/>
    </xf>
    <xf numFmtId="0" fontId="21" fillId="0" borderId="22" xfId="0" applyFont="1" applyBorder="1" applyAlignment="1">
      <alignment vertical="center" wrapText="1"/>
    </xf>
    <xf numFmtId="0" fontId="21" fillId="0" borderId="23" xfId="0" applyFont="1" applyBorder="1" applyAlignment="1">
      <alignment vertical="center" wrapText="1"/>
    </xf>
    <xf numFmtId="0" fontId="18" fillId="0" borderId="16" xfId="0" applyFont="1" applyBorder="1" applyAlignment="1">
      <alignment vertical="center" wrapText="1"/>
    </xf>
    <xf numFmtId="0" fontId="18" fillId="0" borderId="18" xfId="0" applyFont="1" applyBorder="1" applyAlignment="1">
      <alignment vertical="center" wrapText="1"/>
    </xf>
    <xf numFmtId="0" fontId="18" fillId="0" borderId="1" xfId="0" applyFont="1" applyBorder="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wrapText="1"/>
    </xf>
    <xf numFmtId="0" fontId="25" fillId="0" borderId="0" xfId="0" applyFont="1" applyAlignment="1">
      <alignment horizontal="center" vertical="center" wrapText="1"/>
    </xf>
    <xf numFmtId="0" fontId="10" fillId="0" borderId="2" xfId="0" applyFont="1" applyBorder="1" applyAlignment="1">
      <alignment horizontal="center" vertical="center" wrapText="1"/>
    </xf>
    <xf numFmtId="0" fontId="17" fillId="0" borderId="12" xfId="0" applyFont="1" applyBorder="1" applyAlignment="1">
      <alignment vertical="center"/>
    </xf>
    <xf numFmtId="0" fontId="17" fillId="0" borderId="68" xfId="0" applyFont="1" applyBorder="1" applyAlignment="1">
      <alignment vertical="center"/>
    </xf>
    <xf numFmtId="0" fontId="17" fillId="0" borderId="17" xfId="0" applyFont="1" applyBorder="1" applyAlignment="1">
      <alignment vertical="center"/>
    </xf>
    <xf numFmtId="0" fontId="17" fillId="0" borderId="22" xfId="0" applyFont="1" applyBorder="1" applyAlignment="1">
      <alignment vertical="center"/>
    </xf>
    <xf numFmtId="0" fontId="21" fillId="0" borderId="14" xfId="0" applyFont="1" applyBorder="1" applyAlignment="1">
      <alignment vertical="center"/>
    </xf>
    <xf numFmtId="0" fontId="17" fillId="0" borderId="70" xfId="0" applyFont="1" applyBorder="1" applyAlignment="1">
      <alignment vertical="center"/>
    </xf>
    <xf numFmtId="0" fontId="17" fillId="0" borderId="24" xfId="0" applyFont="1" applyBorder="1" applyAlignment="1">
      <alignment vertical="center"/>
    </xf>
    <xf numFmtId="0" fontId="17" fillId="0" borderId="27" xfId="0" applyFont="1" applyBorder="1" applyAlignment="1">
      <alignment vertical="center"/>
    </xf>
    <xf numFmtId="0" fontId="17" fillId="0" borderId="25" xfId="0" applyFont="1" applyBorder="1" applyAlignment="1">
      <alignment vertical="center"/>
    </xf>
    <xf numFmtId="0" fontId="18" fillId="0" borderId="35" xfId="0" applyFont="1" applyBorder="1" applyAlignment="1">
      <alignment horizontal="left" vertical="center" wrapText="1"/>
    </xf>
    <xf numFmtId="0" fontId="21" fillId="0" borderId="34" xfId="0" applyFont="1" applyBorder="1" applyAlignment="1">
      <alignment horizontal="left" vertical="center" wrapText="1"/>
    </xf>
    <xf numFmtId="0" fontId="21" fillId="0" borderId="3" xfId="0" applyFont="1" applyBorder="1" applyAlignment="1">
      <alignment horizontal="left" vertical="center" wrapText="1"/>
    </xf>
    <xf numFmtId="0" fontId="18" fillId="0" borderId="33" xfId="0" applyFont="1" applyBorder="1" applyAlignment="1">
      <alignment horizontal="left" vertical="center" wrapText="1"/>
    </xf>
    <xf numFmtId="0" fontId="12" fillId="4" borderId="72" xfId="0" applyFont="1" applyFill="1" applyBorder="1" applyAlignment="1">
      <alignment horizontal="center" vertical="center" wrapText="1"/>
    </xf>
    <xf numFmtId="0" fontId="5" fillId="0" borderId="3" xfId="0" applyFont="1" applyBorder="1" applyAlignment="1">
      <alignment horizontal="center"/>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8" fillId="0" borderId="0" xfId="0" applyFont="1" applyAlignment="1">
      <alignment horizontal="left" vertical="center"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7" fillId="0" borderId="65" xfId="0" applyFont="1" applyBorder="1" applyAlignment="1">
      <alignment horizontal="left" vertical="center" wrapText="1"/>
    </xf>
    <xf numFmtId="0" fontId="27" fillId="0" borderId="66" xfId="0" applyFont="1" applyBorder="1" applyAlignment="1">
      <alignment horizontal="left" vertical="center" wrapText="1"/>
    </xf>
    <xf numFmtId="0" fontId="27" fillId="0" borderId="67" xfId="0" applyFont="1" applyBorder="1" applyAlignment="1">
      <alignment horizontal="left"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7" fillId="0" borderId="3" xfId="0" applyFont="1" applyBorder="1" applyAlignment="1">
      <alignment horizontal="left" vertical="center" wrapText="1"/>
    </xf>
    <xf numFmtId="0" fontId="22" fillId="4" borderId="30" xfId="0" applyFont="1" applyFill="1" applyBorder="1" applyAlignment="1">
      <alignment horizontal="center"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5" fillId="0" borderId="52" xfId="0" applyFont="1" applyBorder="1" applyAlignment="1">
      <alignment horizontal="right" vertical="center" textRotation="90"/>
    </xf>
    <xf numFmtId="0" fontId="16" fillId="5"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6" fillId="0" borderId="51" xfId="0" applyFont="1" applyBorder="1" applyAlignment="1">
      <alignment horizontal="center"/>
    </xf>
    <xf numFmtId="0" fontId="21" fillId="0" borderId="19" xfId="0" applyFont="1" applyBorder="1" applyAlignment="1">
      <alignment horizontal="center" vertical="center" wrapText="1"/>
    </xf>
    <xf numFmtId="0" fontId="21" fillId="9" borderId="3" xfId="0" applyFont="1" applyFill="1" applyBorder="1" applyAlignment="1">
      <alignment horizontal="center" vertical="center"/>
    </xf>
    <xf numFmtId="0" fontId="16" fillId="5"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8" borderId="19"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0" xfId="0" applyFont="1" applyFill="1" applyBorder="1" applyAlignment="1">
      <alignment horizontal="center" vertical="center"/>
    </xf>
    <xf numFmtId="0" fontId="21" fillId="9" borderId="19" xfId="0" applyFont="1" applyFill="1" applyBorder="1" applyAlignment="1">
      <alignment horizontal="center" vertical="center"/>
    </xf>
    <xf numFmtId="0" fontId="21" fillId="5" borderId="3" xfId="0" applyFont="1" applyFill="1" applyBorder="1" applyAlignment="1">
      <alignment horizontal="center"/>
    </xf>
    <xf numFmtId="0" fontId="21" fillId="7" borderId="3" xfId="0" applyFont="1" applyFill="1" applyBorder="1" applyAlignment="1">
      <alignment horizontal="center" vertical="center"/>
    </xf>
    <xf numFmtId="0" fontId="16" fillId="0" borderId="0" xfId="0" applyFont="1" applyAlignment="1">
      <alignment horizontal="center"/>
    </xf>
    <xf numFmtId="0" fontId="16" fillId="5" borderId="19" xfId="0" applyFont="1" applyFill="1" applyBorder="1" applyAlignment="1">
      <alignment horizontal="center" vertical="center" wrapText="1"/>
    </xf>
    <xf numFmtId="0" fontId="21" fillId="5" borderId="19" xfId="0" applyFont="1" applyFill="1" applyBorder="1" applyAlignment="1">
      <alignment horizontal="center"/>
    </xf>
    <xf numFmtId="0" fontId="16" fillId="2" borderId="0" xfId="0" applyFont="1" applyFill="1" applyAlignment="1">
      <alignment horizontal="center"/>
    </xf>
    <xf numFmtId="0" fontId="17" fillId="0" borderId="3" xfId="0" applyFont="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4" xfId="0" applyFont="1" applyBorder="1" applyAlignment="1">
      <alignment horizontal="center" vertical="center" wrapText="1"/>
    </xf>
    <xf numFmtId="0" fontId="17" fillId="0" borderId="34" xfId="0" applyFont="1" applyBorder="1" applyAlignment="1">
      <alignment horizontal="center" vertical="center" wrapText="1"/>
    </xf>
    <xf numFmtId="0" fontId="23" fillId="4" borderId="30" xfId="0" applyFont="1" applyFill="1" applyBorder="1" applyAlignment="1">
      <alignment horizontal="center" vertical="center" wrapText="1"/>
    </xf>
    <xf numFmtId="0" fontId="27" fillId="0" borderId="1" xfId="0" applyFont="1" applyBorder="1" applyAlignment="1">
      <alignment vertical="center" wrapText="1"/>
    </xf>
    <xf numFmtId="0" fontId="27" fillId="0" borderId="0" xfId="0" applyFont="1" applyAlignment="1">
      <alignment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6" borderId="4" xfId="0" applyFont="1" applyFill="1" applyBorder="1" applyAlignment="1">
      <alignment horizontal="center" vertical="center"/>
    </xf>
    <xf numFmtId="0" fontId="21" fillId="6" borderId="26"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16" fillId="2" borderId="51" xfId="0" applyFont="1" applyFill="1" applyBorder="1" applyAlignment="1">
      <alignment horizontal="center"/>
    </xf>
    <xf numFmtId="0" fontId="16" fillId="5" borderId="4" xfId="0" applyFont="1" applyFill="1" applyBorder="1" applyAlignment="1">
      <alignment horizontal="center" vertical="center"/>
    </xf>
    <xf numFmtId="0" fontId="16" fillId="5" borderId="26"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6" xfId="0" applyFont="1" applyFill="1" applyBorder="1" applyAlignment="1">
      <alignment horizontal="center" vertical="center"/>
    </xf>
    <xf numFmtId="0" fontId="16" fillId="5" borderId="4" xfId="0" applyFont="1" applyFill="1" applyBorder="1" applyAlignment="1">
      <alignment horizontal="center" vertical="center" wrapText="1"/>
    </xf>
    <xf numFmtId="0" fontId="16" fillId="5" borderId="26" xfId="0" applyFont="1" applyFill="1" applyBorder="1" applyAlignment="1">
      <alignment horizontal="center" vertical="center" wrapText="1"/>
    </xf>
    <xf numFmtId="0" fontId="21" fillId="8" borderId="26" xfId="0" applyFont="1" applyFill="1" applyBorder="1" applyAlignment="1">
      <alignment horizontal="center" vertical="center"/>
    </xf>
    <xf numFmtId="0" fontId="21" fillId="6" borderId="60" xfId="0" applyFont="1" applyFill="1" applyBorder="1" applyAlignment="1">
      <alignment horizontal="center" vertical="center"/>
    </xf>
    <xf numFmtId="0" fontId="21" fillId="6" borderId="61" xfId="0" applyFont="1" applyFill="1" applyBorder="1" applyAlignment="1">
      <alignment horizontal="center" vertical="center"/>
    </xf>
    <xf numFmtId="0" fontId="21" fillId="8" borderId="44" xfId="0" applyFont="1" applyFill="1" applyBorder="1" applyAlignment="1">
      <alignment horizontal="center" vertical="center"/>
    </xf>
    <xf numFmtId="0" fontId="16" fillId="5" borderId="44" xfId="0" applyFont="1" applyFill="1" applyBorder="1" applyAlignment="1">
      <alignment horizontal="center" vertical="center" wrapText="1"/>
    </xf>
    <xf numFmtId="0" fontId="21" fillId="7" borderId="44" xfId="0" applyFont="1" applyFill="1" applyBorder="1" applyAlignment="1">
      <alignment horizontal="center" vertical="center"/>
    </xf>
    <xf numFmtId="0" fontId="16" fillId="5" borderId="55" xfId="0" applyFont="1" applyFill="1" applyBorder="1" applyAlignment="1">
      <alignment horizontal="center" vertical="center" wrapText="1"/>
    </xf>
    <xf numFmtId="0" fontId="16" fillId="5" borderId="56" xfId="0" applyFont="1" applyFill="1" applyBorder="1" applyAlignment="1">
      <alignment horizontal="center" vertical="center" wrapText="1"/>
    </xf>
    <xf numFmtId="0" fontId="16" fillId="5" borderId="57" xfId="0" applyFont="1" applyFill="1" applyBorder="1" applyAlignment="1">
      <alignment horizontal="center" vertical="center" wrapText="1"/>
    </xf>
    <xf numFmtId="0" fontId="16" fillId="5" borderId="58" xfId="0" applyFont="1" applyFill="1" applyBorder="1" applyAlignment="1">
      <alignment horizontal="center" vertical="center" wrapText="1"/>
    </xf>
    <xf numFmtId="0" fontId="16" fillId="5" borderId="51" xfId="0" applyFont="1" applyFill="1" applyBorder="1" applyAlignment="1">
      <alignment horizontal="center" vertical="center" wrapText="1"/>
    </xf>
    <xf numFmtId="0" fontId="16" fillId="5" borderId="59" xfId="0" applyFont="1" applyFill="1" applyBorder="1" applyAlignment="1">
      <alignment horizontal="center" vertical="center" wrapText="1"/>
    </xf>
    <xf numFmtId="0" fontId="16" fillId="5" borderId="47" xfId="0" applyFont="1" applyFill="1" applyBorder="1" applyAlignment="1">
      <alignment horizontal="center" vertical="center" wrapText="1"/>
    </xf>
    <xf numFmtId="0" fontId="16" fillId="5" borderId="28" xfId="0" applyFont="1" applyFill="1" applyBorder="1" applyAlignment="1">
      <alignment horizontal="center" vertical="center" wrapText="1"/>
    </xf>
    <xf numFmtId="0" fontId="21" fillId="5" borderId="4" xfId="0" applyFont="1" applyFill="1" applyBorder="1" applyAlignment="1">
      <alignment horizontal="center"/>
    </xf>
    <xf numFmtId="0" fontId="21" fillId="5" borderId="26" xfId="0" applyFont="1" applyFill="1" applyBorder="1" applyAlignment="1">
      <alignment horizontal="center"/>
    </xf>
    <xf numFmtId="0" fontId="21" fillId="6" borderId="44" xfId="0" applyFont="1" applyFill="1" applyBorder="1" applyAlignment="1">
      <alignment horizontal="center" vertical="center"/>
    </xf>
    <xf numFmtId="0" fontId="21" fillId="5" borderId="44" xfId="0" applyFont="1" applyFill="1" applyBorder="1" applyAlignment="1">
      <alignment horizontal="center"/>
    </xf>
    <xf numFmtId="0" fontId="16" fillId="5" borderId="44" xfId="0" applyFont="1" applyFill="1" applyBorder="1" applyAlignment="1">
      <alignment horizontal="center" vertical="center"/>
    </xf>
    <xf numFmtId="0" fontId="7" fillId="0" borderId="3" xfId="0" applyFont="1" applyBorder="1" applyAlignment="1">
      <alignment horizontal="center" vertical="center"/>
    </xf>
    <xf numFmtId="0" fontId="7" fillId="6" borderId="3" xfId="0" applyFont="1" applyFill="1" applyBorder="1" applyAlignment="1">
      <alignment horizontal="center" vertical="center"/>
    </xf>
    <xf numFmtId="0" fontId="7" fillId="9"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0" borderId="51" xfId="0" applyFont="1" applyBorder="1" applyAlignment="1">
      <alignment horizontal="center"/>
    </xf>
    <xf numFmtId="0" fontId="11" fillId="5" borderId="4" xfId="0" applyFont="1" applyFill="1" applyBorder="1" applyAlignment="1">
      <alignment horizontal="center" vertical="center"/>
    </xf>
    <xf numFmtId="0" fontId="11" fillId="5"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1" fillId="5"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5" borderId="3" xfId="0" applyFont="1" applyFill="1" applyBorder="1" applyAlignment="1">
      <alignment horizontal="center" vertical="center" wrapText="1"/>
    </xf>
    <xf numFmtId="0" fontId="7" fillId="5" borderId="4" xfId="0" applyFont="1" applyFill="1" applyBorder="1" applyAlignment="1">
      <alignment horizontal="center"/>
    </xf>
    <xf numFmtId="0" fontId="7" fillId="5" borderId="26" xfId="0" applyFont="1" applyFill="1" applyBorder="1" applyAlignment="1">
      <alignment horizontal="center"/>
    </xf>
    <xf numFmtId="0" fontId="7" fillId="5" borderId="3" xfId="0" applyFont="1" applyFill="1" applyBorder="1" applyAlignment="1">
      <alignment horizontal="center"/>
    </xf>
    <xf numFmtId="0" fontId="11" fillId="0" borderId="62" xfId="0" applyFont="1" applyBorder="1" applyAlignment="1">
      <alignment horizontal="right" vertical="center" textRotation="90"/>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8"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26" xfId="0" applyFont="1" applyFill="1" applyBorder="1" applyAlignment="1">
      <alignment horizontal="center" vertical="center"/>
    </xf>
    <xf numFmtId="0" fontId="7" fillId="7" borderId="3" xfId="0" applyFont="1" applyFill="1" applyBorder="1" applyAlignment="1">
      <alignment horizontal="center" vertical="center"/>
    </xf>
    <xf numFmtId="0" fontId="11" fillId="5" borderId="4" xfId="0" applyFont="1" applyFill="1" applyBorder="1" applyAlignment="1">
      <alignment horizontal="center" vertical="center" wrapText="1"/>
    </xf>
    <xf numFmtId="0" fontId="11" fillId="5" borderId="26" xfId="0" applyFont="1" applyFill="1" applyBorder="1" applyAlignment="1">
      <alignment horizontal="center" vertical="center" wrapText="1"/>
    </xf>
    <xf numFmtId="0" fontId="27" fillId="0" borderId="1" xfId="0" applyFont="1" applyBorder="1" applyAlignment="1"/>
    <xf numFmtId="0" fontId="27" fillId="0" borderId="0" xfId="0" applyFont="1" applyAlignment="1"/>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topLeftCell="A12" zoomScale="85" zoomScaleNormal="85" workbookViewId="0">
      <selection activeCell="C2" sqref="C2:E4"/>
    </sheetView>
  </sheetViews>
  <sheetFormatPr defaultColWidth="11.42578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45"/>
      <c r="C2" s="158" t="s">
        <v>0</v>
      </c>
      <c r="D2" s="159"/>
      <c r="E2" s="160"/>
      <c r="F2" s="167" t="s">
        <v>1</v>
      </c>
    </row>
    <row r="3" spans="2:6" ht="42.75" customHeight="1">
      <c r="B3" s="145"/>
      <c r="C3" s="161"/>
      <c r="D3" s="162"/>
      <c r="E3" s="163"/>
      <c r="F3" s="168"/>
    </row>
    <row r="4" spans="2:6" ht="41.25" customHeight="1">
      <c r="B4" s="145"/>
      <c r="C4" s="164"/>
      <c r="D4" s="165"/>
      <c r="E4" s="166"/>
      <c r="F4" s="156"/>
    </row>
    <row r="5" spans="2:6" ht="37.5" customHeight="1" thickBot="1">
      <c r="B5" s="11"/>
      <c r="C5" s="12"/>
      <c r="D5" s="12"/>
      <c r="E5" s="12"/>
      <c r="F5" s="12"/>
    </row>
    <row r="6" spans="2:6" ht="21" customHeight="1" thickBot="1">
      <c r="B6" s="149" t="s">
        <v>2</v>
      </c>
      <c r="C6" s="150"/>
      <c r="D6" s="150"/>
      <c r="E6" s="150"/>
      <c r="F6" s="151"/>
    </row>
    <row r="7" spans="2:6" ht="78.75" customHeight="1">
      <c r="B7" s="155" t="s">
        <v>3</v>
      </c>
      <c r="C7" s="156"/>
      <c r="D7" s="156"/>
      <c r="E7" s="156"/>
      <c r="F7" s="157"/>
    </row>
    <row r="8" spans="2:6" ht="21" customHeight="1">
      <c r="B8" s="152" t="s">
        <v>4</v>
      </c>
      <c r="C8" s="153"/>
      <c r="D8" s="153"/>
      <c r="E8" s="153"/>
      <c r="F8" s="154"/>
    </row>
    <row r="9" spans="2:6" ht="34.5" customHeight="1">
      <c r="B9" s="146" t="s">
        <v>5</v>
      </c>
      <c r="C9" s="147"/>
      <c r="D9" s="147"/>
      <c r="E9" s="147"/>
      <c r="F9" s="148"/>
    </row>
    <row r="10" spans="2:6" ht="36" customHeight="1">
      <c r="B10" s="146" t="s">
        <v>6</v>
      </c>
      <c r="C10" s="147"/>
      <c r="D10" s="147"/>
      <c r="E10" s="147"/>
      <c r="F10" s="148"/>
    </row>
    <row r="11" spans="2:6" ht="66.75" customHeight="1">
      <c r="B11" s="146" t="s">
        <v>7</v>
      </c>
      <c r="C11" s="147"/>
      <c r="D11" s="147"/>
      <c r="E11" s="147"/>
      <c r="F11" s="148"/>
    </row>
    <row r="12" spans="2:6" ht="37.5" customHeight="1">
      <c r="B12" s="146" t="s">
        <v>8</v>
      </c>
      <c r="C12" s="147"/>
      <c r="D12" s="147"/>
      <c r="E12" s="147"/>
      <c r="F12" s="148"/>
    </row>
    <row r="13" spans="2:6" ht="44.25" customHeight="1">
      <c r="B13" s="146" t="s">
        <v>9</v>
      </c>
      <c r="C13" s="147"/>
      <c r="D13" s="147"/>
      <c r="E13" s="147"/>
      <c r="F13" s="148"/>
    </row>
    <row r="14" spans="2:6" ht="26.25" customHeight="1">
      <c r="B14" s="146" t="s">
        <v>10</v>
      </c>
      <c r="C14" s="147"/>
      <c r="D14" s="147"/>
      <c r="E14" s="147"/>
      <c r="F14" s="148"/>
    </row>
    <row r="15" spans="2:6" ht="22.5" customHeight="1">
      <c r="B15" s="146" t="s">
        <v>11</v>
      </c>
      <c r="C15" s="147"/>
      <c r="D15" s="147"/>
      <c r="E15" s="147"/>
      <c r="F15" s="148"/>
    </row>
    <row r="16" spans="2:6" ht="33" customHeight="1">
      <c r="B16" s="146" t="s">
        <v>12</v>
      </c>
      <c r="C16" s="147"/>
      <c r="D16" s="147"/>
      <c r="E16" s="147"/>
      <c r="F16" s="148"/>
    </row>
    <row r="17" spans="2:6" ht="36.75" customHeight="1">
      <c r="B17" s="146" t="s">
        <v>13</v>
      </c>
      <c r="C17" s="147"/>
      <c r="D17" s="147"/>
      <c r="E17" s="147"/>
      <c r="F17" s="148"/>
    </row>
    <row r="18" spans="2:6" ht="34.5" customHeight="1">
      <c r="B18" s="146" t="s">
        <v>14</v>
      </c>
      <c r="C18" s="147"/>
      <c r="D18" s="147"/>
      <c r="E18" s="147"/>
      <c r="F18" s="148"/>
    </row>
    <row r="19" spans="2:6" ht="36" customHeight="1" thickBot="1">
      <c r="B19" s="170" t="s">
        <v>15</v>
      </c>
      <c r="C19" s="171"/>
      <c r="D19" s="171"/>
      <c r="E19" s="171"/>
      <c r="F19" s="172"/>
    </row>
    <row r="20" spans="2:6" ht="14.25" customHeight="1">
      <c r="B20" s="5"/>
    </row>
    <row r="21" spans="2:6">
      <c r="B21" s="6"/>
    </row>
    <row r="22" spans="2:6" ht="17.25" customHeight="1">
      <c r="B22" s="169"/>
      <c r="C22" s="169"/>
      <c r="D22" s="169"/>
      <c r="E22" s="169"/>
      <c r="F22" s="169"/>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80"/>
  <sheetViews>
    <sheetView topLeftCell="A41" zoomScale="70" zoomScaleNormal="70" workbookViewId="0">
      <selection activeCell="B68" sqref="B68"/>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45"/>
      <c r="C2" s="158" t="s">
        <v>16</v>
      </c>
      <c r="D2" s="159"/>
      <c r="E2" s="160"/>
      <c r="F2" s="167" t="s">
        <v>1</v>
      </c>
    </row>
    <row r="3" spans="2:6" ht="51" customHeight="1">
      <c r="B3" s="145"/>
      <c r="C3" s="161"/>
      <c r="D3" s="162"/>
      <c r="E3" s="163"/>
      <c r="F3" s="168"/>
    </row>
    <row r="4" spans="2:6" ht="54" customHeight="1">
      <c r="B4" s="145"/>
      <c r="C4" s="164"/>
      <c r="D4" s="165"/>
      <c r="E4" s="166"/>
      <c r="F4" s="156"/>
    </row>
    <row r="5" spans="2:6" ht="24.75" customHeight="1" thickBot="1">
      <c r="B5" s="11"/>
      <c r="C5" s="12"/>
      <c r="D5" s="12"/>
      <c r="E5" s="12"/>
      <c r="F5" s="12"/>
    </row>
    <row r="6" spans="2:6" ht="18" customHeight="1" thickBot="1">
      <c r="B6" s="173" t="s">
        <v>17</v>
      </c>
      <c r="C6" s="174"/>
      <c r="D6" s="174"/>
      <c r="E6" s="174"/>
      <c r="F6" s="175"/>
    </row>
    <row r="7" spans="2:6" ht="42.75" customHeight="1">
      <c r="B7" s="176" t="s">
        <v>18</v>
      </c>
      <c r="C7" s="177"/>
      <c r="D7" s="177"/>
      <c r="E7" s="177"/>
      <c r="F7" s="177"/>
    </row>
    <row r="8" spans="2:6" ht="63" customHeight="1">
      <c r="B8" s="178"/>
      <c r="C8" s="179"/>
      <c r="D8" s="179"/>
      <c r="E8" s="179"/>
      <c r="F8" s="179"/>
    </row>
    <row r="9" spans="2:6" ht="37.5" customHeight="1">
      <c r="B9" s="178"/>
      <c r="C9" s="179"/>
      <c r="D9" s="179"/>
      <c r="E9" s="179"/>
      <c r="F9" s="179"/>
    </row>
    <row r="10" spans="2:6" ht="43.5" customHeight="1">
      <c r="B10" s="178"/>
      <c r="C10" s="179"/>
      <c r="D10" s="179"/>
      <c r="E10" s="179"/>
      <c r="F10" s="179"/>
    </row>
    <row r="11" spans="2:6" ht="58.5" customHeight="1">
      <c r="B11" s="178"/>
      <c r="C11" s="179"/>
      <c r="D11" s="179"/>
      <c r="E11" s="179"/>
      <c r="F11" s="179"/>
    </row>
    <row r="12" spans="2:6" ht="46.5" customHeight="1">
      <c r="B12" s="178"/>
      <c r="C12" s="179"/>
      <c r="D12" s="179"/>
      <c r="E12" s="179"/>
      <c r="F12" s="179"/>
    </row>
    <row r="13" spans="2:6" ht="47.25" customHeight="1">
      <c r="B13" s="178"/>
      <c r="C13" s="179"/>
      <c r="D13" s="179"/>
      <c r="E13" s="179"/>
      <c r="F13" s="179"/>
    </row>
    <row r="14" spans="2:6" ht="22.5" customHeight="1" thickBot="1">
      <c r="B14" s="180"/>
      <c r="C14" s="181"/>
      <c r="D14" s="181"/>
      <c r="E14" s="181"/>
      <c r="F14" s="181"/>
    </row>
    <row r="15" spans="2:6" ht="16.5" customHeight="1" thickBot="1">
      <c r="B15" s="185" t="s">
        <v>19</v>
      </c>
      <c r="C15" s="186"/>
      <c r="D15" s="186"/>
      <c r="E15" s="186"/>
      <c r="F15" s="187"/>
    </row>
    <row r="16" spans="2:6" ht="127.5" customHeight="1">
      <c r="B16" s="182" t="s">
        <v>20</v>
      </c>
      <c r="C16" s="183"/>
      <c r="D16" s="183"/>
      <c r="E16" s="183"/>
      <c r="F16" s="184"/>
    </row>
    <row r="17" spans="2:6" ht="19.5" customHeight="1">
      <c r="B17" s="45"/>
      <c r="C17" s="46" t="s">
        <v>21</v>
      </c>
      <c r="D17" s="192" t="s">
        <v>22</v>
      </c>
      <c r="E17" s="192" t="s">
        <v>23</v>
      </c>
      <c r="F17" s="190" t="s">
        <v>24</v>
      </c>
    </row>
    <row r="18" spans="2:6" ht="21" customHeight="1">
      <c r="B18" s="45"/>
      <c r="C18" s="46" t="s">
        <v>25</v>
      </c>
      <c r="D18" s="193"/>
      <c r="E18" s="193"/>
      <c r="F18" s="191"/>
    </row>
    <row r="19" spans="2:6" ht="18.75" customHeight="1">
      <c r="B19" s="131" t="s">
        <v>26</v>
      </c>
      <c r="C19" s="115"/>
      <c r="D19" s="122" t="s">
        <v>27</v>
      </c>
      <c r="E19" s="48" t="s">
        <v>28</v>
      </c>
      <c r="F19" s="65" t="s">
        <v>29</v>
      </c>
    </row>
    <row r="20" spans="2:6" ht="18.75" customHeight="1">
      <c r="B20" s="50" t="s">
        <v>30</v>
      </c>
      <c r="C20" s="51"/>
      <c r="D20" s="123" t="s">
        <v>27</v>
      </c>
      <c r="E20" s="48" t="s">
        <v>28</v>
      </c>
      <c r="F20" s="66" t="s">
        <v>29</v>
      </c>
    </row>
    <row r="21" spans="2:6" ht="18.75" customHeight="1">
      <c r="B21" s="50" t="s">
        <v>31</v>
      </c>
      <c r="C21" s="51"/>
      <c r="D21" s="123" t="s">
        <v>27</v>
      </c>
      <c r="E21" s="48" t="s">
        <v>28</v>
      </c>
      <c r="F21" s="66" t="s">
        <v>32</v>
      </c>
    </row>
    <row r="22" spans="2:6" ht="18.75" customHeight="1">
      <c r="B22" s="50" t="s">
        <v>33</v>
      </c>
      <c r="C22" s="51"/>
      <c r="D22" s="123" t="s">
        <v>27</v>
      </c>
      <c r="E22" s="48" t="s">
        <v>28</v>
      </c>
      <c r="F22" s="66" t="s">
        <v>29</v>
      </c>
    </row>
    <row r="23" spans="2:6" ht="18.75" customHeight="1">
      <c r="B23" s="50" t="s">
        <v>34</v>
      </c>
      <c r="C23" s="51"/>
      <c r="D23" s="123" t="s">
        <v>27</v>
      </c>
      <c r="E23" s="48" t="s">
        <v>28</v>
      </c>
      <c r="F23" s="66" t="s">
        <v>29</v>
      </c>
    </row>
    <row r="24" spans="2:6" ht="18.75" customHeight="1">
      <c r="B24" s="50" t="s">
        <v>35</v>
      </c>
      <c r="C24" s="51"/>
      <c r="D24" s="123" t="s">
        <v>27</v>
      </c>
      <c r="E24" s="48" t="s">
        <v>28</v>
      </c>
      <c r="F24" s="66" t="s">
        <v>29</v>
      </c>
    </row>
    <row r="25" spans="2:6" ht="18.75" customHeight="1">
      <c r="B25" s="50" t="s">
        <v>36</v>
      </c>
      <c r="C25" s="51"/>
      <c r="D25" s="123" t="s">
        <v>27</v>
      </c>
      <c r="E25" s="48" t="s">
        <v>28</v>
      </c>
      <c r="F25" s="124" t="s">
        <v>32</v>
      </c>
    </row>
    <row r="26" spans="2:6" ht="18.75" customHeight="1">
      <c r="B26" s="50" t="s">
        <v>37</v>
      </c>
      <c r="C26" s="51"/>
      <c r="D26" s="123" t="s">
        <v>27</v>
      </c>
      <c r="E26" s="48" t="s">
        <v>28</v>
      </c>
      <c r="F26" s="66" t="s">
        <v>29</v>
      </c>
    </row>
    <row r="27" spans="2:6" ht="18.75" customHeight="1">
      <c r="B27" s="50" t="s">
        <v>38</v>
      </c>
      <c r="C27" s="51"/>
      <c r="D27" s="123" t="s">
        <v>27</v>
      </c>
      <c r="E27" s="48" t="s">
        <v>28</v>
      </c>
      <c r="F27" s="66" t="s">
        <v>29</v>
      </c>
    </row>
    <row r="28" spans="2:6" ht="18.75" customHeight="1">
      <c r="B28" s="50" t="s">
        <v>39</v>
      </c>
      <c r="C28" s="51"/>
      <c r="D28" s="123" t="s">
        <v>27</v>
      </c>
      <c r="E28" s="48" t="s">
        <v>28</v>
      </c>
      <c r="F28" s="66" t="s">
        <v>29</v>
      </c>
    </row>
    <row r="29" spans="2:6" ht="18.75" customHeight="1">
      <c r="B29" s="132" t="s">
        <v>40</v>
      </c>
      <c r="C29" s="117"/>
      <c r="D29" s="123" t="s">
        <v>27</v>
      </c>
      <c r="E29" s="48" t="s">
        <v>28</v>
      </c>
      <c r="F29" s="121" t="s">
        <v>29</v>
      </c>
    </row>
    <row r="30" spans="2:6" ht="18.75" customHeight="1">
      <c r="B30" s="133" t="s">
        <v>41</v>
      </c>
      <c r="C30" s="116"/>
      <c r="D30" s="123" t="s">
        <v>27</v>
      </c>
      <c r="E30" s="48" t="s">
        <v>28</v>
      </c>
      <c r="F30" s="125" t="s">
        <v>29</v>
      </c>
    </row>
    <row r="31" spans="2:6" ht="24" customHeight="1">
      <c r="B31" s="45"/>
      <c r="C31" s="46" t="s">
        <v>42</v>
      </c>
      <c r="D31" s="57"/>
      <c r="E31" s="57"/>
      <c r="F31" s="58"/>
    </row>
    <row r="32" spans="2:6" ht="19.5" customHeight="1">
      <c r="B32" s="131" t="s">
        <v>43</v>
      </c>
      <c r="C32" s="134"/>
      <c r="D32" s="47" t="s">
        <v>27</v>
      </c>
      <c r="E32" s="48" t="s">
        <v>28</v>
      </c>
      <c r="F32" s="49" t="s">
        <v>29</v>
      </c>
    </row>
    <row r="33" spans="2:6" ht="19.5" customHeight="1">
      <c r="B33" s="188" t="s">
        <v>44</v>
      </c>
      <c r="C33" s="189"/>
      <c r="D33" s="52" t="s">
        <v>27</v>
      </c>
      <c r="E33" s="53" t="s">
        <v>28</v>
      </c>
      <c r="F33" s="54" t="s">
        <v>29</v>
      </c>
    </row>
    <row r="34" spans="2:6" ht="19.5" customHeight="1">
      <c r="B34" s="188" t="s">
        <v>45</v>
      </c>
      <c r="C34" s="189"/>
      <c r="D34" s="52" t="s">
        <v>27</v>
      </c>
      <c r="E34" s="53" t="s">
        <v>28</v>
      </c>
      <c r="F34" s="54" t="s">
        <v>29</v>
      </c>
    </row>
    <row r="35" spans="2:6" ht="19.5" customHeight="1">
      <c r="B35" s="50" t="s">
        <v>46</v>
      </c>
      <c r="C35" s="59"/>
      <c r="D35" s="52" t="s">
        <v>27</v>
      </c>
      <c r="E35" s="53" t="s">
        <v>28</v>
      </c>
      <c r="F35" s="54" t="s">
        <v>29</v>
      </c>
    </row>
    <row r="36" spans="2:6" ht="19.5" customHeight="1">
      <c r="B36" s="50" t="s">
        <v>47</v>
      </c>
      <c r="C36" s="59"/>
      <c r="D36" s="52" t="s">
        <v>27</v>
      </c>
      <c r="E36" s="53" t="s">
        <v>28</v>
      </c>
      <c r="F36" s="54" t="s">
        <v>29</v>
      </c>
    </row>
    <row r="37" spans="2:6" ht="19.5" customHeight="1">
      <c r="B37" s="188" t="s">
        <v>48</v>
      </c>
      <c r="C37" s="189"/>
      <c r="D37" s="52" t="s">
        <v>27</v>
      </c>
      <c r="E37" s="53" t="s">
        <v>49</v>
      </c>
      <c r="F37" s="54" t="s">
        <v>29</v>
      </c>
    </row>
    <row r="38" spans="2:6" ht="19.5" customHeight="1">
      <c r="B38" s="132" t="s">
        <v>50</v>
      </c>
      <c r="C38" s="117"/>
      <c r="D38" s="120" t="s">
        <v>27</v>
      </c>
      <c r="E38" s="118" t="s">
        <v>28</v>
      </c>
      <c r="F38" s="119" t="s">
        <v>29</v>
      </c>
    </row>
    <row r="39" spans="2:6" ht="19.5" customHeight="1">
      <c r="B39" s="132" t="s">
        <v>51</v>
      </c>
      <c r="C39" s="117"/>
      <c r="D39" s="120" t="s">
        <v>27</v>
      </c>
      <c r="E39" s="118" t="s">
        <v>49</v>
      </c>
      <c r="F39" s="119" t="s">
        <v>32</v>
      </c>
    </row>
    <row r="40" spans="2:6" ht="19.5" customHeight="1">
      <c r="B40" s="196" t="s">
        <v>52</v>
      </c>
      <c r="C40" s="197"/>
      <c r="D40" s="60" t="s">
        <v>27</v>
      </c>
      <c r="E40" s="55" t="s">
        <v>49</v>
      </c>
      <c r="F40" s="56" t="s">
        <v>29</v>
      </c>
    </row>
    <row r="41" spans="2:6" ht="23.25" customHeight="1">
      <c r="B41" s="45"/>
      <c r="C41" s="46" t="s">
        <v>53</v>
      </c>
      <c r="D41" s="61"/>
      <c r="E41" s="61"/>
      <c r="F41" s="62"/>
    </row>
    <row r="42" spans="2:6" ht="19.5" customHeight="1">
      <c r="B42" s="194" t="s">
        <v>54</v>
      </c>
      <c r="C42" s="195"/>
      <c r="D42" s="47" t="s">
        <v>27</v>
      </c>
      <c r="E42" s="48" t="s">
        <v>49</v>
      </c>
      <c r="F42" s="49" t="s">
        <v>29</v>
      </c>
    </row>
    <row r="43" spans="2:6" ht="19.5" customHeight="1">
      <c r="B43" s="135" t="s">
        <v>55</v>
      </c>
      <c r="C43" s="59"/>
      <c r="D43" s="52" t="s">
        <v>27</v>
      </c>
      <c r="E43" s="53" t="s">
        <v>28</v>
      </c>
      <c r="F43" s="54" t="s">
        <v>29</v>
      </c>
    </row>
    <row r="44" spans="2:6" ht="19.5" customHeight="1">
      <c r="B44" s="188" t="s">
        <v>56</v>
      </c>
      <c r="C44" s="189"/>
      <c r="D44" s="52" t="s">
        <v>27</v>
      </c>
      <c r="E44" s="53" t="s">
        <v>28</v>
      </c>
      <c r="F44" s="54" t="s">
        <v>29</v>
      </c>
    </row>
    <row r="45" spans="2:6" ht="19.5" customHeight="1">
      <c r="B45" s="132" t="s">
        <v>57</v>
      </c>
      <c r="C45" s="136"/>
      <c r="D45" s="120" t="s">
        <v>27</v>
      </c>
      <c r="E45" s="118" t="s">
        <v>49</v>
      </c>
      <c r="F45" s="119" t="s">
        <v>29</v>
      </c>
    </row>
    <row r="46" spans="2:6" ht="19.5" customHeight="1">
      <c r="B46" s="133" t="s">
        <v>58</v>
      </c>
      <c r="C46" s="137"/>
      <c r="D46" s="60" t="s">
        <v>27</v>
      </c>
      <c r="E46" s="55" t="s">
        <v>49</v>
      </c>
      <c r="F46" s="56" t="s">
        <v>29</v>
      </c>
    </row>
    <row r="47" spans="2:6" ht="23.25" customHeight="1">
      <c r="B47" s="45"/>
      <c r="C47" s="46" t="s">
        <v>59</v>
      </c>
      <c r="D47" s="63"/>
      <c r="E47" s="63"/>
      <c r="F47" s="64"/>
    </row>
    <row r="48" spans="2:6" ht="19.5" customHeight="1">
      <c r="B48" s="194" t="s">
        <v>60</v>
      </c>
      <c r="C48" s="195"/>
      <c r="D48" s="52" t="s">
        <v>27</v>
      </c>
      <c r="E48" s="48" t="s">
        <v>49</v>
      </c>
      <c r="F48" s="65" t="s">
        <v>32</v>
      </c>
    </row>
    <row r="49" spans="2:6" ht="19.5" customHeight="1">
      <c r="B49" s="188" t="s">
        <v>61</v>
      </c>
      <c r="C49" s="189"/>
      <c r="D49" s="52" t="s">
        <v>27</v>
      </c>
      <c r="E49" s="53" t="s">
        <v>49</v>
      </c>
      <c r="F49" s="66" t="s">
        <v>32</v>
      </c>
    </row>
    <row r="50" spans="2:6" ht="19.5" customHeight="1">
      <c r="B50" s="188" t="s">
        <v>62</v>
      </c>
      <c r="C50" s="189"/>
      <c r="D50" s="52" t="s">
        <v>27</v>
      </c>
      <c r="E50" s="53" t="s">
        <v>49</v>
      </c>
      <c r="F50" s="66" t="s">
        <v>32</v>
      </c>
    </row>
    <row r="51" spans="2:6" ht="19.5" customHeight="1">
      <c r="B51" s="188" t="s">
        <v>63</v>
      </c>
      <c r="C51" s="189"/>
      <c r="D51" s="52" t="s">
        <v>27</v>
      </c>
      <c r="E51" s="53" t="s">
        <v>49</v>
      </c>
      <c r="F51" s="66" t="s">
        <v>64</v>
      </c>
    </row>
    <row r="52" spans="2:6" ht="19.5" customHeight="1">
      <c r="B52" s="50" t="s">
        <v>65</v>
      </c>
      <c r="C52" s="59"/>
      <c r="D52" s="52" t="s">
        <v>27</v>
      </c>
      <c r="E52" s="53" t="s">
        <v>49</v>
      </c>
      <c r="F52" s="66" t="s">
        <v>32</v>
      </c>
    </row>
    <row r="53" spans="2:6" ht="21" customHeight="1">
      <c r="B53" s="50" t="s">
        <v>66</v>
      </c>
      <c r="C53" s="59"/>
      <c r="D53" s="52" t="s">
        <v>27</v>
      </c>
      <c r="E53" s="53" t="s">
        <v>49</v>
      </c>
      <c r="F53" s="66" t="s">
        <v>32</v>
      </c>
    </row>
    <row r="54" spans="2:6" ht="19.5" customHeight="1">
      <c r="B54" s="188" t="s">
        <v>67</v>
      </c>
      <c r="C54" s="189"/>
      <c r="D54" s="52" t="s">
        <v>27</v>
      </c>
      <c r="E54" s="53" t="s">
        <v>28</v>
      </c>
      <c r="F54" s="66" t="s">
        <v>32</v>
      </c>
    </row>
    <row r="55" spans="2:6" ht="19.5" customHeight="1">
      <c r="B55" s="188" t="s">
        <v>68</v>
      </c>
      <c r="C55" s="189"/>
      <c r="D55" s="52" t="s">
        <v>27</v>
      </c>
      <c r="E55" s="53" t="s">
        <v>49</v>
      </c>
      <c r="F55" s="66" t="s">
        <v>69</v>
      </c>
    </row>
    <row r="56" spans="2:6" ht="19.5" hidden="1" customHeight="1">
      <c r="B56" s="188"/>
      <c r="C56" s="189"/>
      <c r="D56" s="52"/>
      <c r="E56" s="53"/>
      <c r="F56" s="66"/>
    </row>
    <row r="57" spans="2:6" ht="19.5" customHeight="1">
      <c r="B57" s="50" t="s">
        <v>70</v>
      </c>
      <c r="C57" s="59"/>
      <c r="D57" s="52" t="s">
        <v>27</v>
      </c>
      <c r="E57" s="53" t="s">
        <v>49</v>
      </c>
      <c r="F57" s="66" t="s">
        <v>69</v>
      </c>
    </row>
    <row r="58" spans="2:6" ht="19.5" customHeight="1">
      <c r="B58" s="188" t="s">
        <v>71</v>
      </c>
      <c r="C58" s="189"/>
      <c r="D58" s="52" t="s">
        <v>27</v>
      </c>
      <c r="E58" s="53" t="s">
        <v>49</v>
      </c>
      <c r="F58" s="54" t="s">
        <v>29</v>
      </c>
    </row>
    <row r="59" spans="2:6" ht="19.5" customHeight="1">
      <c r="B59" s="188" t="s">
        <v>72</v>
      </c>
      <c r="C59" s="189"/>
      <c r="D59" s="52" t="s">
        <v>27</v>
      </c>
      <c r="E59" s="53" t="s">
        <v>49</v>
      </c>
      <c r="F59" s="54" t="s">
        <v>29</v>
      </c>
    </row>
    <row r="60" spans="2:6" ht="19.5" customHeight="1">
      <c r="B60" s="188" t="s">
        <v>73</v>
      </c>
      <c r="C60" s="189"/>
      <c r="D60" s="52" t="s">
        <v>27</v>
      </c>
      <c r="E60" s="53" t="s">
        <v>28</v>
      </c>
      <c r="F60" s="54" t="s">
        <v>29</v>
      </c>
    </row>
    <row r="61" spans="2:6" ht="19.5" customHeight="1">
      <c r="B61" s="188" t="s">
        <v>74</v>
      </c>
      <c r="C61" s="189"/>
      <c r="D61" s="52" t="s">
        <v>27</v>
      </c>
      <c r="E61" s="53" t="s">
        <v>49</v>
      </c>
      <c r="F61" s="54" t="s">
        <v>29</v>
      </c>
    </row>
    <row r="62" spans="2:6" ht="19.5" customHeight="1">
      <c r="B62" s="50" t="s">
        <v>75</v>
      </c>
      <c r="C62" s="51"/>
      <c r="D62" s="52" t="s">
        <v>27</v>
      </c>
      <c r="E62" s="53" t="s">
        <v>49</v>
      </c>
      <c r="F62" s="66" t="s">
        <v>76</v>
      </c>
    </row>
    <row r="63" spans="2:6" ht="19.5" customHeight="1">
      <c r="B63" s="50" t="s">
        <v>77</v>
      </c>
      <c r="C63" s="59"/>
      <c r="D63" s="52" t="s">
        <v>27</v>
      </c>
      <c r="E63" s="53" t="s">
        <v>49</v>
      </c>
      <c r="F63" s="66" t="s">
        <v>76</v>
      </c>
    </row>
    <row r="64" spans="2:6" ht="19.5" customHeight="1">
      <c r="B64" s="132" t="s">
        <v>78</v>
      </c>
      <c r="C64" s="136"/>
      <c r="D64" s="120" t="s">
        <v>27</v>
      </c>
      <c r="E64" s="118" t="s">
        <v>28</v>
      </c>
      <c r="F64" s="121" t="s">
        <v>29</v>
      </c>
    </row>
    <row r="65" spans="2:6" ht="19.5" customHeight="1">
      <c r="B65" s="132" t="s">
        <v>79</v>
      </c>
      <c r="C65" s="136"/>
      <c r="D65" s="120" t="s">
        <v>27</v>
      </c>
      <c r="E65" s="118" t="s">
        <v>49</v>
      </c>
      <c r="F65" s="121" t="s">
        <v>32</v>
      </c>
    </row>
    <row r="66" spans="2:6" ht="19.5" customHeight="1">
      <c r="B66" s="132" t="s">
        <v>80</v>
      </c>
      <c r="C66" s="136"/>
      <c r="D66" s="120" t="s">
        <v>81</v>
      </c>
      <c r="E66" s="118" t="s">
        <v>49</v>
      </c>
      <c r="F66" s="66" t="s">
        <v>64</v>
      </c>
    </row>
    <row r="67" spans="2:6" ht="19.5" customHeight="1">
      <c r="B67" s="132" t="s">
        <v>82</v>
      </c>
      <c r="C67" s="136"/>
      <c r="D67" s="120" t="s">
        <v>81</v>
      </c>
      <c r="E67" s="118" t="s">
        <v>49</v>
      </c>
      <c r="F67" s="121" t="s">
        <v>76</v>
      </c>
    </row>
    <row r="68" spans="2:6" ht="19.5" customHeight="1">
      <c r="B68" s="132" t="s">
        <v>83</v>
      </c>
      <c r="C68" s="136"/>
      <c r="D68" s="120" t="s">
        <v>27</v>
      </c>
      <c r="E68" s="118" t="s">
        <v>28</v>
      </c>
      <c r="F68" s="121" t="s">
        <v>29</v>
      </c>
    </row>
    <row r="69" spans="2:6" ht="19.5" hidden="1" customHeight="1">
      <c r="B69" s="132"/>
      <c r="C69" s="136"/>
      <c r="D69" s="120"/>
      <c r="E69" s="118"/>
      <c r="F69" s="121"/>
    </row>
    <row r="70" spans="2:6" ht="19.5" customHeight="1" thickBot="1">
      <c r="B70" s="138" t="s">
        <v>84</v>
      </c>
      <c r="C70" s="139"/>
      <c r="D70" s="67" t="s">
        <v>27</v>
      </c>
      <c r="E70" s="68" t="s">
        <v>49</v>
      </c>
      <c r="F70" s="69" t="s">
        <v>85</v>
      </c>
    </row>
    <row r="75" spans="2:6" hidden="1">
      <c r="B75" s="5" t="s">
        <v>27</v>
      </c>
    </row>
    <row r="76" spans="2:6" hidden="1">
      <c r="B76" s="6" t="s">
        <v>86</v>
      </c>
    </row>
    <row r="77" spans="2:6" hidden="1">
      <c r="B77" s="6" t="s">
        <v>81</v>
      </c>
    </row>
    <row r="78" spans="2:6" hidden="1"/>
    <row r="79" spans="2:6" hidden="1">
      <c r="B79" t="s">
        <v>28</v>
      </c>
    </row>
    <row r="80" spans="2:6" hidden="1">
      <c r="B80" t="s">
        <v>49</v>
      </c>
    </row>
  </sheetData>
  <mergeCells count="27">
    <mergeCell ref="B56:C56"/>
    <mergeCell ref="B58:C58"/>
    <mergeCell ref="B59:C59"/>
    <mergeCell ref="B60:C60"/>
    <mergeCell ref="B61:C61"/>
    <mergeCell ref="B50:C50"/>
    <mergeCell ref="B51:C51"/>
    <mergeCell ref="B54:C54"/>
    <mergeCell ref="B55:C55"/>
    <mergeCell ref="F17:F18"/>
    <mergeCell ref="E17:E18"/>
    <mergeCell ref="D17:D18"/>
    <mergeCell ref="B49:C49"/>
    <mergeCell ref="B48:C48"/>
    <mergeCell ref="B44:C44"/>
    <mergeCell ref="B42:C42"/>
    <mergeCell ref="B33:C33"/>
    <mergeCell ref="B34:C34"/>
    <mergeCell ref="B37:C37"/>
    <mergeCell ref="B40:C40"/>
    <mergeCell ref="B6:F6"/>
    <mergeCell ref="B7:F14"/>
    <mergeCell ref="B16:F16"/>
    <mergeCell ref="C2:E4"/>
    <mergeCell ref="F2:F4"/>
    <mergeCell ref="B2:B4"/>
    <mergeCell ref="B15:F15"/>
  </mergeCells>
  <phoneticPr fontId="1" type="noConversion"/>
  <dataValidations count="2">
    <dataValidation type="list" allowBlank="1" showInputMessage="1" showErrorMessage="1" sqref="D19:D30 D48:D70 D42:D46 D32:D40" xr:uid="{00000000-0002-0000-0100-000000000000}">
      <formula1>$B$75:$B$77</formula1>
    </dataValidation>
    <dataValidation type="list" allowBlank="1" showInputMessage="1" showErrorMessage="1" sqref="E19:E30 E48:E70 E42:E46 E32:E40" xr:uid="{00000000-0002-0000-0100-000001000000}">
      <formula1>$B$79:$B$80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N95"/>
  <sheetViews>
    <sheetView topLeftCell="B16" zoomScale="55" zoomScaleNormal="55" workbookViewId="0">
      <selection activeCell="H17" sqref="H17"/>
    </sheetView>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9" customWidth="1"/>
    <col min="9" max="9" width="14.7109375" customWidth="1"/>
    <col min="10" max="10" width="11.85546875" customWidth="1"/>
    <col min="11" max="11" width="14" customWidth="1"/>
    <col min="12" max="12" width="15.28515625" style="4" customWidth="1"/>
    <col min="13" max="13" width="4.85546875" customWidth="1"/>
  </cols>
  <sheetData>
    <row r="1" spans="2:14">
      <c r="H1"/>
      <c r="L1"/>
    </row>
    <row r="2" spans="2:14" ht="48.75" customHeight="1">
      <c r="B2" s="145"/>
      <c r="C2" s="158" t="s">
        <v>16</v>
      </c>
      <c r="D2" s="159"/>
      <c r="E2" s="159"/>
      <c r="F2" s="159"/>
      <c r="G2" s="159"/>
      <c r="H2" s="159"/>
      <c r="I2" s="159"/>
      <c r="J2" s="160"/>
      <c r="K2" s="215" t="s">
        <v>1</v>
      </c>
      <c r="L2" s="216"/>
    </row>
    <row r="3" spans="2:14" ht="42" customHeight="1">
      <c r="B3" s="145"/>
      <c r="C3" s="161"/>
      <c r="D3" s="162"/>
      <c r="E3" s="162"/>
      <c r="F3" s="162"/>
      <c r="G3" s="162"/>
      <c r="H3" s="162"/>
      <c r="I3" s="162"/>
      <c r="J3" s="163"/>
      <c r="K3" s="217"/>
      <c r="L3" s="218"/>
    </row>
    <row r="4" spans="2:14" ht="36.75" customHeight="1">
      <c r="B4" s="145"/>
      <c r="C4" s="164"/>
      <c r="D4" s="165"/>
      <c r="E4" s="165"/>
      <c r="F4" s="165"/>
      <c r="G4" s="165"/>
      <c r="H4" s="165"/>
      <c r="I4" s="165"/>
      <c r="J4" s="166"/>
      <c r="K4" s="219"/>
      <c r="L4" s="220"/>
    </row>
    <row r="5" spans="2:14" ht="24.75" customHeight="1" thickBot="1">
      <c r="C5" s="11"/>
      <c r="D5" s="12"/>
      <c r="E5" s="12"/>
      <c r="F5" s="12"/>
      <c r="G5" s="12"/>
      <c r="H5"/>
      <c r="L5"/>
    </row>
    <row r="6" spans="2:14" ht="103.5" customHeight="1" thickBot="1">
      <c r="B6" s="206" t="s">
        <v>87</v>
      </c>
      <c r="C6" s="207"/>
      <c r="D6" s="207"/>
      <c r="E6" s="207"/>
      <c r="F6" s="207"/>
      <c r="G6" s="207"/>
      <c r="H6" s="207"/>
      <c r="I6" s="207"/>
      <c r="J6" s="207"/>
      <c r="K6" s="207"/>
      <c r="L6" s="208"/>
      <c r="M6" s="1"/>
      <c r="N6" s="1"/>
    </row>
    <row r="7" spans="2:14" ht="24.75" customHeight="1">
      <c r="B7" s="212" t="s">
        <v>19</v>
      </c>
      <c r="C7" s="213"/>
      <c r="D7" s="213"/>
      <c r="E7" s="213"/>
      <c r="F7" s="213"/>
      <c r="G7" s="213"/>
      <c r="H7" s="213"/>
      <c r="I7" s="213"/>
      <c r="J7" s="213"/>
      <c r="K7" s="213"/>
      <c r="L7" s="214"/>
    </row>
    <row r="8" spans="2:14" ht="18" customHeight="1">
      <c r="B8" s="109" t="s">
        <v>88</v>
      </c>
      <c r="C8" s="110"/>
      <c r="D8" s="110"/>
      <c r="E8" s="110"/>
      <c r="F8" s="110"/>
      <c r="G8" s="110"/>
      <c r="H8" s="110"/>
      <c r="I8" s="110"/>
      <c r="J8" s="110"/>
      <c r="K8" s="110"/>
      <c r="L8" s="111"/>
    </row>
    <row r="9" spans="2:14" ht="15.75">
      <c r="B9" s="109" t="s">
        <v>89</v>
      </c>
      <c r="C9" s="112"/>
      <c r="D9" s="112"/>
      <c r="E9" s="112"/>
      <c r="F9" s="112"/>
      <c r="G9" s="112"/>
      <c r="H9" s="112"/>
      <c r="I9" s="113"/>
      <c r="J9" s="112"/>
      <c r="K9" s="112"/>
      <c r="L9" s="114"/>
    </row>
    <row r="10" spans="2:14" ht="15.75">
      <c r="B10" s="109" t="s">
        <v>90</v>
      </c>
      <c r="C10" s="112"/>
      <c r="D10" s="112"/>
      <c r="E10" s="112"/>
      <c r="F10" s="112"/>
      <c r="G10" s="112"/>
      <c r="H10" s="112"/>
      <c r="I10" s="112"/>
      <c r="J10" s="112"/>
      <c r="K10" s="112"/>
      <c r="L10" s="114"/>
    </row>
    <row r="11" spans="2:14" ht="15.75">
      <c r="B11" s="109" t="s">
        <v>91</v>
      </c>
      <c r="C11" s="112"/>
      <c r="D11" s="112"/>
      <c r="E11" s="112"/>
      <c r="F11" s="112"/>
      <c r="G11" s="112"/>
      <c r="H11" s="112"/>
      <c r="I11" s="112"/>
      <c r="J11" s="112"/>
      <c r="K11" s="112"/>
      <c r="L11" s="114"/>
    </row>
    <row r="12" spans="2:14" ht="18" customHeight="1">
      <c r="B12" s="209" t="s">
        <v>92</v>
      </c>
      <c r="C12" s="210"/>
      <c r="D12" s="210"/>
      <c r="E12" s="210"/>
      <c r="F12" s="210"/>
      <c r="G12" s="210"/>
      <c r="H12" s="210"/>
      <c r="I12" s="210"/>
      <c r="J12" s="210"/>
      <c r="K12" s="210"/>
      <c r="L12" s="211"/>
    </row>
    <row r="13" spans="2:14" ht="15.75">
      <c r="B13" s="109" t="s">
        <v>93</v>
      </c>
      <c r="C13" s="112"/>
      <c r="D13" s="112"/>
      <c r="E13" s="112"/>
      <c r="F13" s="112"/>
      <c r="G13" s="112"/>
      <c r="H13" s="112"/>
      <c r="I13" s="112"/>
      <c r="J13" s="112"/>
      <c r="K13" s="112"/>
      <c r="L13" s="114"/>
    </row>
    <row r="14" spans="2:14" ht="7.5" customHeight="1" thickBot="1">
      <c r="B14" s="73"/>
      <c r="C14" s="74"/>
      <c r="D14" s="74"/>
      <c r="E14" s="74"/>
      <c r="F14" s="74"/>
      <c r="G14" s="74"/>
      <c r="H14" s="74"/>
      <c r="I14" s="74"/>
      <c r="J14" s="74"/>
      <c r="K14" s="74"/>
      <c r="L14" s="75"/>
    </row>
    <row r="15" spans="2:14" ht="33.75" customHeight="1" thickBot="1">
      <c r="B15" s="203" t="s">
        <v>94</v>
      </c>
      <c r="C15" s="204"/>
      <c r="D15" s="204"/>
      <c r="E15" s="204"/>
      <c r="F15" s="204"/>
      <c r="G15" s="205"/>
      <c r="H15" s="200" t="s">
        <v>95</v>
      </c>
      <c r="I15" s="201"/>
      <c r="J15" s="201"/>
      <c r="K15" s="201"/>
      <c r="L15" s="202"/>
    </row>
    <row r="16" spans="2:14" ht="40.5" customHeight="1" thickBot="1">
      <c r="B16" s="76" t="s">
        <v>96</v>
      </c>
      <c r="C16" s="199" t="s">
        <v>97</v>
      </c>
      <c r="D16" s="199"/>
      <c r="E16" s="199"/>
      <c r="F16" s="199"/>
      <c r="G16" s="199"/>
      <c r="H16" s="77" t="s">
        <v>98</v>
      </c>
      <c r="I16" s="77" t="s">
        <v>99</v>
      </c>
      <c r="J16" s="77" t="s">
        <v>100</v>
      </c>
      <c r="K16" s="77" t="s">
        <v>101</v>
      </c>
      <c r="L16" s="78" t="s">
        <v>102</v>
      </c>
    </row>
    <row r="17" spans="2:12" ht="53.25" customHeight="1">
      <c r="B17" s="143" t="s">
        <v>25</v>
      </c>
      <c r="C17" s="224" t="s">
        <v>26</v>
      </c>
      <c r="D17" s="224"/>
      <c r="E17" s="224"/>
      <c r="F17" s="224"/>
      <c r="G17" s="224"/>
      <c r="H17" s="141" t="s">
        <v>103</v>
      </c>
      <c r="I17" s="79">
        <v>2</v>
      </c>
      <c r="J17" s="80">
        <v>2</v>
      </c>
      <c r="K17" s="80">
        <f>I17+J17</f>
        <v>4</v>
      </c>
      <c r="L17" s="81" t="str">
        <f t="shared" ref="L17:L35" si="0">IF(K17&lt;=4,"BAJO",IF(K17=5,"MEDIO",IF(K17=6,"ALTO",IF(K17=7,"ALTO","EXTREMO"))))</f>
        <v>BAJO</v>
      </c>
    </row>
    <row r="18" spans="2:12" ht="53.25" customHeight="1">
      <c r="B18" s="140" t="s">
        <v>25</v>
      </c>
      <c r="C18" s="198" t="s">
        <v>30</v>
      </c>
      <c r="D18" s="198"/>
      <c r="E18" s="198"/>
      <c r="F18" s="198"/>
      <c r="G18" s="198"/>
      <c r="H18" s="142" t="s">
        <v>104</v>
      </c>
      <c r="I18" s="79">
        <v>2</v>
      </c>
      <c r="J18" s="80">
        <v>3</v>
      </c>
      <c r="K18" s="80">
        <f t="shared" ref="K18:K35" si="1">+I18+J18</f>
        <v>5</v>
      </c>
      <c r="L18" s="82" t="str">
        <f t="shared" si="0"/>
        <v>MEDIO</v>
      </c>
    </row>
    <row r="19" spans="2:12" ht="85.5" customHeight="1">
      <c r="B19" s="140" t="s">
        <v>25</v>
      </c>
      <c r="C19" s="198" t="s">
        <v>31</v>
      </c>
      <c r="D19" s="198"/>
      <c r="E19" s="198"/>
      <c r="F19" s="198"/>
      <c r="G19" s="198"/>
      <c r="H19" s="142" t="s">
        <v>105</v>
      </c>
      <c r="I19" s="79">
        <v>2</v>
      </c>
      <c r="J19" s="80">
        <v>3</v>
      </c>
      <c r="K19" s="80">
        <f t="shared" si="1"/>
        <v>5</v>
      </c>
      <c r="L19" s="82" t="str">
        <f t="shared" si="0"/>
        <v>MEDIO</v>
      </c>
    </row>
    <row r="20" spans="2:12" ht="53.25" customHeight="1">
      <c r="B20" s="140" t="s">
        <v>25</v>
      </c>
      <c r="C20" s="198" t="s">
        <v>33</v>
      </c>
      <c r="D20" s="198"/>
      <c r="E20" s="198"/>
      <c r="F20" s="198"/>
      <c r="G20" s="198"/>
      <c r="H20" s="142" t="s">
        <v>106</v>
      </c>
      <c r="I20" s="79">
        <v>2</v>
      </c>
      <c r="J20" s="80">
        <v>3</v>
      </c>
      <c r="K20" s="80">
        <f t="shared" si="1"/>
        <v>5</v>
      </c>
      <c r="L20" s="82" t="str">
        <f t="shared" si="0"/>
        <v>MEDIO</v>
      </c>
    </row>
    <row r="21" spans="2:12" ht="89.25">
      <c r="B21" s="140" t="s">
        <v>25</v>
      </c>
      <c r="C21" s="198" t="s">
        <v>34</v>
      </c>
      <c r="D21" s="198"/>
      <c r="E21" s="198"/>
      <c r="F21" s="198"/>
      <c r="G21" s="198"/>
      <c r="H21" s="142" t="s">
        <v>107</v>
      </c>
      <c r="I21" s="79">
        <v>2</v>
      </c>
      <c r="J21" s="80">
        <v>3</v>
      </c>
      <c r="K21" s="80">
        <f t="shared" si="1"/>
        <v>5</v>
      </c>
      <c r="L21" s="82" t="str">
        <f t="shared" si="0"/>
        <v>MEDIO</v>
      </c>
    </row>
    <row r="22" spans="2:12" ht="120" customHeight="1">
      <c r="B22" s="140" t="s">
        <v>25</v>
      </c>
      <c r="C22" s="198" t="s">
        <v>35</v>
      </c>
      <c r="D22" s="198"/>
      <c r="E22" s="198"/>
      <c r="F22" s="198"/>
      <c r="G22" s="198"/>
      <c r="H22" s="142" t="s">
        <v>107</v>
      </c>
      <c r="I22" s="79">
        <v>2</v>
      </c>
      <c r="J22" s="80">
        <v>3</v>
      </c>
      <c r="K22" s="80">
        <f t="shared" si="1"/>
        <v>5</v>
      </c>
      <c r="L22" s="82" t="str">
        <f t="shared" si="0"/>
        <v>MEDIO</v>
      </c>
    </row>
    <row r="23" spans="2:12" ht="93">
      <c r="B23" s="140" t="s">
        <v>25</v>
      </c>
      <c r="C23" s="198" t="s">
        <v>36</v>
      </c>
      <c r="D23" s="198"/>
      <c r="E23" s="198"/>
      <c r="F23" s="198"/>
      <c r="G23" s="198"/>
      <c r="H23" s="142" t="s">
        <v>107</v>
      </c>
      <c r="I23" s="79">
        <v>2</v>
      </c>
      <c r="J23" s="80">
        <v>3</v>
      </c>
      <c r="K23" s="80">
        <f t="shared" si="1"/>
        <v>5</v>
      </c>
      <c r="L23" s="82" t="str">
        <f t="shared" si="0"/>
        <v>MEDIO</v>
      </c>
    </row>
    <row r="24" spans="2:12" ht="89.25">
      <c r="B24" s="140" t="s">
        <v>25</v>
      </c>
      <c r="C24" s="198" t="s">
        <v>37</v>
      </c>
      <c r="D24" s="198"/>
      <c r="E24" s="198"/>
      <c r="F24" s="198"/>
      <c r="G24" s="198"/>
      <c r="H24" s="142" t="s">
        <v>107</v>
      </c>
      <c r="I24" s="79">
        <v>2</v>
      </c>
      <c r="J24" s="80">
        <v>2</v>
      </c>
      <c r="K24" s="80">
        <f t="shared" si="1"/>
        <v>4</v>
      </c>
      <c r="L24" s="82" t="str">
        <f t="shared" si="0"/>
        <v>BAJO</v>
      </c>
    </row>
    <row r="25" spans="2:12" ht="111.75" customHeight="1">
      <c r="B25" s="140" t="s">
        <v>25</v>
      </c>
      <c r="C25" s="198" t="s">
        <v>38</v>
      </c>
      <c r="D25" s="198"/>
      <c r="E25" s="198"/>
      <c r="F25" s="198"/>
      <c r="G25" s="198"/>
      <c r="H25" s="142" t="s">
        <v>107</v>
      </c>
      <c r="I25" s="79">
        <v>2</v>
      </c>
      <c r="J25" s="80">
        <v>3</v>
      </c>
      <c r="K25" s="80">
        <f t="shared" si="1"/>
        <v>5</v>
      </c>
      <c r="L25" s="82" t="str">
        <f t="shared" si="0"/>
        <v>MEDIO</v>
      </c>
    </row>
    <row r="26" spans="2:12" ht="15.75">
      <c r="B26" s="140" t="s">
        <v>25</v>
      </c>
      <c r="C26" s="198" t="s">
        <v>39</v>
      </c>
      <c r="D26" s="198"/>
      <c r="E26" s="198"/>
      <c r="F26" s="198"/>
      <c r="G26" s="198"/>
      <c r="H26" s="142" t="s">
        <v>108</v>
      </c>
      <c r="I26" s="79">
        <v>2</v>
      </c>
      <c r="J26" s="80">
        <v>4</v>
      </c>
      <c r="K26" s="80">
        <f t="shared" si="1"/>
        <v>6</v>
      </c>
      <c r="L26" s="82" t="str">
        <f t="shared" si="0"/>
        <v>ALTO</v>
      </c>
    </row>
    <row r="27" spans="2:12" ht="121.5" customHeight="1">
      <c r="B27" s="140" t="s">
        <v>25</v>
      </c>
      <c r="C27" s="198" t="s">
        <v>40</v>
      </c>
      <c r="D27" s="198"/>
      <c r="E27" s="198"/>
      <c r="F27" s="198"/>
      <c r="G27" s="198"/>
      <c r="H27" s="142" t="s">
        <v>109</v>
      </c>
      <c r="I27" s="79">
        <v>2</v>
      </c>
      <c r="J27" s="80">
        <v>3</v>
      </c>
      <c r="K27" s="80">
        <f t="shared" si="1"/>
        <v>5</v>
      </c>
      <c r="L27" s="82" t="str">
        <f t="shared" si="0"/>
        <v>MEDIO</v>
      </c>
    </row>
    <row r="28" spans="2:12" ht="38.25">
      <c r="B28" s="140" t="s">
        <v>25</v>
      </c>
      <c r="C28" s="198" t="s">
        <v>41</v>
      </c>
      <c r="D28" s="198"/>
      <c r="E28" s="198"/>
      <c r="F28" s="198"/>
      <c r="G28" s="198"/>
      <c r="H28" s="142" t="s">
        <v>110</v>
      </c>
      <c r="I28" s="79">
        <v>2</v>
      </c>
      <c r="J28" s="80">
        <v>4</v>
      </c>
      <c r="K28" s="80">
        <f t="shared" si="1"/>
        <v>6</v>
      </c>
      <c r="L28" s="82" t="str">
        <f t="shared" si="0"/>
        <v>ALTO</v>
      </c>
    </row>
    <row r="29" spans="2:12" ht="123.75" customHeight="1">
      <c r="B29" s="140" t="s">
        <v>42</v>
      </c>
      <c r="C29" s="198" t="s">
        <v>43</v>
      </c>
      <c r="D29" s="198"/>
      <c r="E29" s="198"/>
      <c r="F29" s="198"/>
      <c r="G29" s="198"/>
      <c r="H29" s="142" t="s">
        <v>111</v>
      </c>
      <c r="I29" s="79">
        <v>2</v>
      </c>
      <c r="J29" s="80">
        <v>3</v>
      </c>
      <c r="K29" s="80">
        <f t="shared" si="1"/>
        <v>5</v>
      </c>
      <c r="L29" s="82" t="str">
        <f t="shared" si="0"/>
        <v>MEDIO</v>
      </c>
    </row>
    <row r="30" spans="2:12" ht="138" customHeight="1">
      <c r="B30" s="140" t="s">
        <v>42</v>
      </c>
      <c r="C30" s="198" t="s">
        <v>44</v>
      </c>
      <c r="D30" s="198"/>
      <c r="E30" s="198"/>
      <c r="F30" s="198"/>
      <c r="G30" s="198"/>
      <c r="H30" s="142" t="s">
        <v>111</v>
      </c>
      <c r="I30" s="79">
        <v>2</v>
      </c>
      <c r="J30" s="80">
        <v>2</v>
      </c>
      <c r="K30" s="80">
        <f>+I30+J30</f>
        <v>4</v>
      </c>
      <c r="L30" s="82" t="str">
        <f t="shared" si="0"/>
        <v>BAJO</v>
      </c>
    </row>
    <row r="31" spans="2:12" ht="138" customHeight="1">
      <c r="B31" s="140" t="s">
        <v>42</v>
      </c>
      <c r="C31" s="198" t="s">
        <v>45</v>
      </c>
      <c r="D31" s="198"/>
      <c r="E31" s="198"/>
      <c r="F31" s="198"/>
      <c r="G31" s="198"/>
      <c r="H31" s="142" t="s">
        <v>111</v>
      </c>
      <c r="I31" s="79">
        <v>2</v>
      </c>
      <c r="J31" s="80">
        <v>4</v>
      </c>
      <c r="K31" s="80">
        <f>+I31+J31</f>
        <v>6</v>
      </c>
      <c r="L31" s="82" t="str">
        <f t="shared" si="0"/>
        <v>ALTO</v>
      </c>
    </row>
    <row r="32" spans="2:12" ht="140.25" customHeight="1">
      <c r="B32" s="140" t="s">
        <v>42</v>
      </c>
      <c r="C32" s="198" t="s">
        <v>46</v>
      </c>
      <c r="D32" s="198"/>
      <c r="E32" s="198"/>
      <c r="F32" s="198"/>
      <c r="G32" s="198"/>
      <c r="H32" s="142" t="s">
        <v>111</v>
      </c>
      <c r="I32" s="79">
        <v>3</v>
      </c>
      <c r="J32" s="80">
        <v>3</v>
      </c>
      <c r="K32" s="80">
        <f t="shared" si="1"/>
        <v>6</v>
      </c>
      <c r="L32" s="82" t="str">
        <f t="shared" si="0"/>
        <v>ALTO</v>
      </c>
    </row>
    <row r="33" spans="2:12" ht="25.5">
      <c r="B33" s="140" t="s">
        <v>42</v>
      </c>
      <c r="C33" s="198" t="s">
        <v>47</v>
      </c>
      <c r="D33" s="198"/>
      <c r="E33" s="198"/>
      <c r="F33" s="198"/>
      <c r="G33" s="198"/>
      <c r="H33" s="142" t="s">
        <v>112</v>
      </c>
      <c r="I33" s="79">
        <v>2</v>
      </c>
      <c r="J33" s="80">
        <v>4</v>
      </c>
      <c r="K33" s="80">
        <f t="shared" si="1"/>
        <v>6</v>
      </c>
      <c r="L33" s="82" t="str">
        <f t="shared" si="0"/>
        <v>ALTO</v>
      </c>
    </row>
    <row r="34" spans="2:12" ht="72.75" customHeight="1">
      <c r="B34" s="140" t="s">
        <v>42</v>
      </c>
      <c r="C34" s="198" t="s">
        <v>48</v>
      </c>
      <c r="D34" s="198"/>
      <c r="E34" s="198"/>
      <c r="F34" s="198"/>
      <c r="G34" s="198"/>
      <c r="H34" s="142" t="s">
        <v>113</v>
      </c>
      <c r="I34" s="79">
        <v>3</v>
      </c>
      <c r="J34" s="80">
        <v>4</v>
      </c>
      <c r="K34" s="80">
        <f t="shared" si="1"/>
        <v>7</v>
      </c>
      <c r="L34" s="82" t="str">
        <f t="shared" si="0"/>
        <v>ALTO</v>
      </c>
    </row>
    <row r="35" spans="2:12" ht="66.75" customHeight="1">
      <c r="B35" s="140" t="s">
        <v>42</v>
      </c>
      <c r="C35" s="198" t="s">
        <v>50</v>
      </c>
      <c r="D35" s="198"/>
      <c r="E35" s="198"/>
      <c r="F35" s="198"/>
      <c r="G35" s="198"/>
      <c r="H35" s="142" t="s">
        <v>114</v>
      </c>
      <c r="I35" s="79">
        <v>2</v>
      </c>
      <c r="J35" s="80">
        <v>4</v>
      </c>
      <c r="K35" s="80">
        <f t="shared" si="1"/>
        <v>6</v>
      </c>
      <c r="L35" s="82" t="str">
        <f t="shared" si="0"/>
        <v>ALTO</v>
      </c>
    </row>
    <row r="36" spans="2:12" ht="53.25" customHeight="1">
      <c r="B36" s="140" t="s">
        <v>42</v>
      </c>
      <c r="C36" s="198" t="s">
        <v>51</v>
      </c>
      <c r="D36" s="198"/>
      <c r="E36" s="198"/>
      <c r="F36" s="198"/>
      <c r="G36" s="198"/>
      <c r="H36" s="142" t="s">
        <v>115</v>
      </c>
      <c r="I36" s="79">
        <v>1</v>
      </c>
      <c r="J36" s="80">
        <v>3</v>
      </c>
      <c r="K36" s="80">
        <f t="shared" ref="K36:K63" si="2">+I36+J36</f>
        <v>4</v>
      </c>
      <c r="L36" s="82" t="str">
        <f t="shared" ref="L36:L63" si="3">IF(K36&lt;=4,"BAJO",IF(K36=5,"MEDIO",IF(K36=6,"ALTO",IF(K36=7,"ALTO","EXTREMO"))))</f>
        <v>BAJO</v>
      </c>
    </row>
    <row r="37" spans="2:12" ht="80.25" customHeight="1">
      <c r="B37" s="140" t="s">
        <v>42</v>
      </c>
      <c r="C37" s="198" t="s">
        <v>52</v>
      </c>
      <c r="D37" s="198"/>
      <c r="E37" s="198"/>
      <c r="F37" s="198"/>
      <c r="G37" s="198"/>
      <c r="H37" s="142" t="s">
        <v>116</v>
      </c>
      <c r="I37" s="79">
        <v>2</v>
      </c>
      <c r="J37" s="80">
        <v>4</v>
      </c>
      <c r="K37" s="80">
        <f t="shared" si="2"/>
        <v>6</v>
      </c>
      <c r="L37" s="82" t="str">
        <f t="shared" si="3"/>
        <v>ALTO</v>
      </c>
    </row>
    <row r="38" spans="2:12" ht="53.25" customHeight="1">
      <c r="B38" s="140" t="s">
        <v>53</v>
      </c>
      <c r="C38" s="198" t="s">
        <v>54</v>
      </c>
      <c r="D38" s="198"/>
      <c r="E38" s="198"/>
      <c r="F38" s="198"/>
      <c r="G38" s="198"/>
      <c r="H38" s="142" t="s">
        <v>117</v>
      </c>
      <c r="I38" s="79">
        <v>1</v>
      </c>
      <c r="J38" s="80">
        <v>3</v>
      </c>
      <c r="K38" s="80">
        <f t="shared" si="2"/>
        <v>4</v>
      </c>
      <c r="L38" s="82" t="str">
        <f t="shared" si="3"/>
        <v>BAJO</v>
      </c>
    </row>
    <row r="39" spans="2:12" ht="78" customHeight="1">
      <c r="B39" s="140" t="s">
        <v>53</v>
      </c>
      <c r="C39" s="198" t="s">
        <v>55</v>
      </c>
      <c r="D39" s="198"/>
      <c r="E39" s="198"/>
      <c r="F39" s="198"/>
      <c r="G39" s="198"/>
      <c r="H39" s="142" t="s">
        <v>118</v>
      </c>
      <c r="I39" s="79">
        <v>2</v>
      </c>
      <c r="J39" s="80">
        <v>3</v>
      </c>
      <c r="K39" s="80">
        <f t="shared" si="2"/>
        <v>5</v>
      </c>
      <c r="L39" s="82" t="str">
        <f t="shared" si="3"/>
        <v>MEDIO</v>
      </c>
    </row>
    <row r="40" spans="2:12" ht="105.75" customHeight="1">
      <c r="B40" s="140" t="s">
        <v>53</v>
      </c>
      <c r="C40" s="198" t="s">
        <v>56</v>
      </c>
      <c r="D40" s="198"/>
      <c r="E40" s="198"/>
      <c r="F40" s="198"/>
      <c r="G40" s="198"/>
      <c r="H40" s="142" t="s">
        <v>119</v>
      </c>
      <c r="I40" s="79">
        <v>2</v>
      </c>
      <c r="J40" s="80">
        <v>3</v>
      </c>
      <c r="K40" s="80">
        <f t="shared" si="2"/>
        <v>5</v>
      </c>
      <c r="L40" s="82" t="str">
        <f t="shared" si="3"/>
        <v>MEDIO</v>
      </c>
    </row>
    <row r="41" spans="2:12" ht="80.25" customHeight="1">
      <c r="B41" s="140" t="s">
        <v>53</v>
      </c>
      <c r="C41" s="198" t="s">
        <v>57</v>
      </c>
      <c r="D41" s="198"/>
      <c r="E41" s="198"/>
      <c r="F41" s="198"/>
      <c r="G41" s="198"/>
      <c r="H41" s="142" t="s">
        <v>120</v>
      </c>
      <c r="I41" s="79">
        <v>2</v>
      </c>
      <c r="J41" s="80">
        <v>3</v>
      </c>
      <c r="K41" s="80">
        <f t="shared" si="2"/>
        <v>5</v>
      </c>
      <c r="L41" s="82" t="str">
        <f t="shared" si="3"/>
        <v>MEDIO</v>
      </c>
    </row>
    <row r="42" spans="2:12" ht="53.25" customHeight="1">
      <c r="B42" s="140" t="s">
        <v>53</v>
      </c>
      <c r="C42" s="198" t="s">
        <v>58</v>
      </c>
      <c r="D42" s="198"/>
      <c r="E42" s="198"/>
      <c r="F42" s="198"/>
      <c r="G42" s="198"/>
      <c r="H42" s="142" t="s">
        <v>121</v>
      </c>
      <c r="I42" s="79">
        <v>2</v>
      </c>
      <c r="J42" s="80">
        <v>3</v>
      </c>
      <c r="K42" s="80">
        <f t="shared" si="2"/>
        <v>5</v>
      </c>
      <c r="L42" s="82" t="str">
        <f t="shared" si="3"/>
        <v>MEDIO</v>
      </c>
    </row>
    <row r="43" spans="2:12" ht="102" customHeight="1">
      <c r="B43" s="140" t="s">
        <v>59</v>
      </c>
      <c r="C43" s="198" t="s">
        <v>60</v>
      </c>
      <c r="D43" s="198"/>
      <c r="E43" s="198"/>
      <c r="F43" s="198"/>
      <c r="G43" s="198"/>
      <c r="H43" s="142" t="s">
        <v>122</v>
      </c>
      <c r="I43" s="79">
        <v>1</v>
      </c>
      <c r="J43" s="80">
        <v>3</v>
      </c>
      <c r="K43" s="80">
        <f t="shared" si="2"/>
        <v>4</v>
      </c>
      <c r="L43" s="82" t="str">
        <f t="shared" si="3"/>
        <v>BAJO</v>
      </c>
    </row>
    <row r="44" spans="2:12" ht="90.75" customHeight="1">
      <c r="B44" s="140" t="s">
        <v>59</v>
      </c>
      <c r="C44" s="198" t="s">
        <v>61</v>
      </c>
      <c r="D44" s="198"/>
      <c r="E44" s="198"/>
      <c r="F44" s="198"/>
      <c r="G44" s="198"/>
      <c r="H44" s="142" t="s">
        <v>123</v>
      </c>
      <c r="I44" s="79">
        <v>1</v>
      </c>
      <c r="J44" s="80">
        <v>3</v>
      </c>
      <c r="K44" s="80">
        <f t="shared" si="2"/>
        <v>4</v>
      </c>
      <c r="L44" s="82" t="str">
        <f t="shared" si="3"/>
        <v>BAJO</v>
      </c>
    </row>
    <row r="45" spans="2:12" ht="76.5">
      <c r="B45" s="140" t="s">
        <v>59</v>
      </c>
      <c r="C45" s="198" t="s">
        <v>62</v>
      </c>
      <c r="D45" s="198"/>
      <c r="E45" s="198"/>
      <c r="F45" s="198"/>
      <c r="G45" s="198"/>
      <c r="H45" s="142" t="s">
        <v>123</v>
      </c>
      <c r="I45" s="79">
        <v>1</v>
      </c>
      <c r="J45" s="80">
        <v>3</v>
      </c>
      <c r="K45" s="80">
        <f t="shared" si="2"/>
        <v>4</v>
      </c>
      <c r="L45" s="82" t="str">
        <f t="shared" si="3"/>
        <v>BAJO</v>
      </c>
    </row>
    <row r="46" spans="2:12" ht="90" customHeight="1">
      <c r="B46" s="140" t="s">
        <v>59</v>
      </c>
      <c r="C46" s="198" t="s">
        <v>63</v>
      </c>
      <c r="D46" s="198"/>
      <c r="E46" s="198"/>
      <c r="F46" s="198"/>
      <c r="G46" s="198"/>
      <c r="H46" s="142" t="s">
        <v>123</v>
      </c>
      <c r="I46" s="79">
        <v>1</v>
      </c>
      <c r="J46" s="80">
        <v>3</v>
      </c>
      <c r="K46" s="80">
        <f t="shared" si="2"/>
        <v>4</v>
      </c>
      <c r="L46" s="82" t="str">
        <f t="shared" si="3"/>
        <v>BAJO</v>
      </c>
    </row>
    <row r="47" spans="2:12" ht="85.5" customHeight="1">
      <c r="B47" s="140" t="s">
        <v>59</v>
      </c>
      <c r="C47" s="198" t="s">
        <v>65</v>
      </c>
      <c r="D47" s="198"/>
      <c r="E47" s="198"/>
      <c r="F47" s="198"/>
      <c r="G47" s="198"/>
      <c r="H47" s="142" t="s">
        <v>123</v>
      </c>
      <c r="I47" s="79">
        <v>1</v>
      </c>
      <c r="J47" s="80">
        <v>3</v>
      </c>
      <c r="K47" s="80">
        <f t="shared" si="2"/>
        <v>4</v>
      </c>
      <c r="L47" s="82" t="str">
        <f t="shared" si="3"/>
        <v>BAJO</v>
      </c>
    </row>
    <row r="48" spans="2:12" ht="53.25" customHeight="1">
      <c r="B48" s="140" t="s">
        <v>59</v>
      </c>
      <c r="C48" s="198" t="s">
        <v>66</v>
      </c>
      <c r="D48" s="198"/>
      <c r="E48" s="198"/>
      <c r="F48" s="198"/>
      <c r="G48" s="198"/>
      <c r="H48" s="142" t="s">
        <v>124</v>
      </c>
      <c r="I48" s="79">
        <v>2</v>
      </c>
      <c r="J48" s="80">
        <v>3</v>
      </c>
      <c r="K48" s="80">
        <f t="shared" si="2"/>
        <v>5</v>
      </c>
      <c r="L48" s="82" t="str">
        <f t="shared" si="3"/>
        <v>MEDIO</v>
      </c>
    </row>
    <row r="49" spans="2:12" ht="65.25" customHeight="1">
      <c r="B49" s="140" t="s">
        <v>59</v>
      </c>
      <c r="C49" s="198" t="s">
        <v>67</v>
      </c>
      <c r="D49" s="198"/>
      <c r="E49" s="198"/>
      <c r="F49" s="198"/>
      <c r="G49" s="198"/>
      <c r="H49" s="142" t="s">
        <v>125</v>
      </c>
      <c r="I49" s="79">
        <v>1</v>
      </c>
      <c r="J49" s="80">
        <v>3</v>
      </c>
      <c r="K49" s="80">
        <f t="shared" si="2"/>
        <v>4</v>
      </c>
      <c r="L49" s="82" t="str">
        <f t="shared" si="3"/>
        <v>BAJO</v>
      </c>
    </row>
    <row r="50" spans="2:12" ht="96" customHeight="1">
      <c r="B50" s="140" t="s">
        <v>59</v>
      </c>
      <c r="C50" s="198" t="s">
        <v>68</v>
      </c>
      <c r="D50" s="198"/>
      <c r="E50" s="198"/>
      <c r="F50" s="198"/>
      <c r="G50" s="198"/>
      <c r="H50" s="142" t="s">
        <v>126</v>
      </c>
      <c r="I50" s="79">
        <v>1</v>
      </c>
      <c r="J50" s="80">
        <v>3</v>
      </c>
      <c r="K50" s="80">
        <f t="shared" si="2"/>
        <v>4</v>
      </c>
      <c r="L50" s="82" t="str">
        <f t="shared" si="3"/>
        <v>BAJO</v>
      </c>
    </row>
    <row r="51" spans="2:12" ht="78" customHeight="1">
      <c r="B51" s="140" t="s">
        <v>59</v>
      </c>
      <c r="C51" s="198" t="s">
        <v>70</v>
      </c>
      <c r="D51" s="198"/>
      <c r="E51" s="198"/>
      <c r="F51" s="198"/>
      <c r="G51" s="198"/>
      <c r="H51" s="142" t="s">
        <v>126</v>
      </c>
      <c r="I51" s="79">
        <v>1</v>
      </c>
      <c r="J51" s="80">
        <v>3</v>
      </c>
      <c r="K51" s="80">
        <f t="shared" si="2"/>
        <v>4</v>
      </c>
      <c r="L51" s="82" t="str">
        <f t="shared" si="3"/>
        <v>BAJO</v>
      </c>
    </row>
    <row r="52" spans="2:12" ht="53.25" customHeight="1">
      <c r="B52" s="140" t="s">
        <v>59</v>
      </c>
      <c r="C52" s="198" t="s">
        <v>71</v>
      </c>
      <c r="D52" s="198"/>
      <c r="E52" s="198"/>
      <c r="F52" s="198"/>
      <c r="G52" s="198"/>
      <c r="H52" s="142" t="s">
        <v>124</v>
      </c>
      <c r="I52" s="79">
        <v>2</v>
      </c>
      <c r="J52" s="80">
        <v>2</v>
      </c>
      <c r="K52" s="80">
        <f t="shared" si="2"/>
        <v>4</v>
      </c>
      <c r="L52" s="82" t="str">
        <f t="shared" si="3"/>
        <v>BAJO</v>
      </c>
    </row>
    <row r="53" spans="2:12" ht="92.25" customHeight="1">
      <c r="B53" s="140" t="s">
        <v>59</v>
      </c>
      <c r="C53" s="198" t="s">
        <v>72</v>
      </c>
      <c r="D53" s="198"/>
      <c r="E53" s="198"/>
      <c r="F53" s="198"/>
      <c r="G53" s="198"/>
      <c r="H53" s="142" t="s">
        <v>127</v>
      </c>
      <c r="I53" s="79">
        <v>2</v>
      </c>
      <c r="J53" s="80">
        <v>3</v>
      </c>
      <c r="K53" s="80">
        <f t="shared" si="2"/>
        <v>5</v>
      </c>
      <c r="L53" s="82" t="str">
        <f t="shared" si="3"/>
        <v>MEDIO</v>
      </c>
    </row>
    <row r="54" spans="2:12" ht="96" customHeight="1">
      <c r="B54" s="140" t="s">
        <v>59</v>
      </c>
      <c r="C54" s="198" t="s">
        <v>73</v>
      </c>
      <c r="D54" s="198"/>
      <c r="E54" s="198"/>
      <c r="F54" s="198"/>
      <c r="G54" s="198"/>
      <c r="H54" s="142" t="s">
        <v>127</v>
      </c>
      <c r="I54" s="79">
        <v>2</v>
      </c>
      <c r="J54" s="80">
        <v>2</v>
      </c>
      <c r="K54" s="80">
        <f t="shared" si="2"/>
        <v>4</v>
      </c>
      <c r="L54" s="82" t="str">
        <f t="shared" si="3"/>
        <v>BAJO</v>
      </c>
    </row>
    <row r="55" spans="2:12" ht="86.25" customHeight="1">
      <c r="B55" s="140" t="s">
        <v>59</v>
      </c>
      <c r="C55" s="198" t="s">
        <v>74</v>
      </c>
      <c r="D55" s="198"/>
      <c r="E55" s="198"/>
      <c r="F55" s="198"/>
      <c r="G55" s="198"/>
      <c r="H55" s="142" t="s">
        <v>127</v>
      </c>
      <c r="I55" s="79">
        <v>2</v>
      </c>
      <c r="J55" s="80">
        <v>3</v>
      </c>
      <c r="K55" s="80">
        <f t="shared" si="2"/>
        <v>5</v>
      </c>
      <c r="L55" s="82" t="str">
        <f t="shared" si="3"/>
        <v>MEDIO</v>
      </c>
    </row>
    <row r="56" spans="2:12" ht="53.25" customHeight="1">
      <c r="B56" s="140" t="s">
        <v>59</v>
      </c>
      <c r="C56" s="198" t="s">
        <v>75</v>
      </c>
      <c r="D56" s="198"/>
      <c r="E56" s="198"/>
      <c r="F56" s="198"/>
      <c r="G56" s="198"/>
      <c r="H56" s="142" t="s">
        <v>128</v>
      </c>
      <c r="I56" s="79">
        <v>2</v>
      </c>
      <c r="J56" s="80">
        <v>4</v>
      </c>
      <c r="K56" s="80">
        <f t="shared" si="2"/>
        <v>6</v>
      </c>
      <c r="L56" s="82" t="str">
        <f t="shared" si="3"/>
        <v>ALTO</v>
      </c>
    </row>
    <row r="57" spans="2:12" ht="53.25" customHeight="1">
      <c r="B57" s="140" t="s">
        <v>59</v>
      </c>
      <c r="C57" s="198" t="s">
        <v>77</v>
      </c>
      <c r="D57" s="198"/>
      <c r="E57" s="198"/>
      <c r="F57" s="198"/>
      <c r="G57" s="198"/>
      <c r="H57" s="142" t="s">
        <v>128</v>
      </c>
      <c r="I57" s="79">
        <v>3</v>
      </c>
      <c r="J57" s="80">
        <v>4</v>
      </c>
      <c r="K57" s="80">
        <f t="shared" si="2"/>
        <v>7</v>
      </c>
      <c r="L57" s="82" t="str">
        <f t="shared" si="3"/>
        <v>ALTO</v>
      </c>
    </row>
    <row r="58" spans="2:12" ht="53.25" customHeight="1">
      <c r="B58" s="140" t="s">
        <v>59</v>
      </c>
      <c r="C58" s="198" t="s">
        <v>78</v>
      </c>
      <c r="D58" s="198"/>
      <c r="E58" s="198"/>
      <c r="F58" s="198"/>
      <c r="G58" s="198"/>
      <c r="H58" s="142" t="s">
        <v>128</v>
      </c>
      <c r="I58" s="79">
        <v>1</v>
      </c>
      <c r="J58" s="80">
        <v>3</v>
      </c>
      <c r="K58" s="80">
        <f t="shared" si="2"/>
        <v>4</v>
      </c>
      <c r="L58" s="82" t="str">
        <f t="shared" si="3"/>
        <v>BAJO</v>
      </c>
    </row>
    <row r="59" spans="2:12" ht="53.25" customHeight="1">
      <c r="B59" s="140" t="s">
        <v>59</v>
      </c>
      <c r="C59" s="198" t="s">
        <v>79</v>
      </c>
      <c r="D59" s="198"/>
      <c r="E59" s="198"/>
      <c r="F59" s="198"/>
      <c r="G59" s="198"/>
      <c r="H59" s="142" t="s">
        <v>128</v>
      </c>
      <c r="I59" s="79">
        <v>2</v>
      </c>
      <c r="J59" s="80">
        <v>3</v>
      </c>
      <c r="K59" s="80">
        <f t="shared" si="2"/>
        <v>5</v>
      </c>
      <c r="L59" s="82" t="str">
        <f t="shared" si="3"/>
        <v>MEDIO</v>
      </c>
    </row>
    <row r="60" spans="2:12" ht="53.25" customHeight="1">
      <c r="B60" s="140" t="s">
        <v>59</v>
      </c>
      <c r="C60" s="198" t="s">
        <v>80</v>
      </c>
      <c r="D60" s="198"/>
      <c r="E60" s="198"/>
      <c r="F60" s="198"/>
      <c r="G60" s="198"/>
      <c r="H60" s="142" t="s">
        <v>128</v>
      </c>
      <c r="I60" s="79">
        <v>3</v>
      </c>
      <c r="J60" s="80">
        <v>4</v>
      </c>
      <c r="K60" s="80">
        <f t="shared" si="2"/>
        <v>7</v>
      </c>
      <c r="L60" s="82" t="str">
        <f t="shared" si="3"/>
        <v>ALTO</v>
      </c>
    </row>
    <row r="61" spans="2:12" ht="53.25" customHeight="1">
      <c r="B61" s="140" t="s">
        <v>59</v>
      </c>
      <c r="C61" s="198" t="s">
        <v>82</v>
      </c>
      <c r="D61" s="198"/>
      <c r="E61" s="198"/>
      <c r="F61" s="198"/>
      <c r="G61" s="198"/>
      <c r="H61" s="142" t="s">
        <v>128</v>
      </c>
      <c r="I61" s="79">
        <v>3</v>
      </c>
      <c r="J61" s="80">
        <v>4</v>
      </c>
      <c r="K61" s="80">
        <f t="shared" si="2"/>
        <v>7</v>
      </c>
      <c r="L61" s="82" t="str">
        <f t="shared" si="3"/>
        <v>ALTO</v>
      </c>
    </row>
    <row r="62" spans="2:12" ht="53.25" customHeight="1">
      <c r="B62" s="140" t="s">
        <v>59</v>
      </c>
      <c r="C62" s="198" t="s">
        <v>83</v>
      </c>
      <c r="D62" s="198"/>
      <c r="E62" s="198"/>
      <c r="F62" s="198"/>
      <c r="G62" s="198"/>
      <c r="H62" s="142" t="s">
        <v>129</v>
      </c>
      <c r="I62" s="79">
        <v>2</v>
      </c>
      <c r="J62" s="80">
        <v>3</v>
      </c>
      <c r="K62" s="80">
        <f t="shared" ref="K62" si="4">+I62+J62</f>
        <v>5</v>
      </c>
      <c r="L62" s="82" t="str">
        <f t="shared" ref="L62" si="5">IF(K62&lt;=4,"BAJO",IF(K62=5,"MEDIO",IF(K62=6,"ALTO",IF(K62=7,"ALTO","EXTREMO"))))</f>
        <v>MEDIO</v>
      </c>
    </row>
    <row r="63" spans="2:12" ht="53.25" customHeight="1" thickBot="1">
      <c r="B63" s="140" t="s">
        <v>59</v>
      </c>
      <c r="C63" s="198" t="s">
        <v>84</v>
      </c>
      <c r="D63" s="198"/>
      <c r="E63" s="198"/>
      <c r="F63" s="198"/>
      <c r="G63" s="198"/>
      <c r="H63" s="142" t="s">
        <v>129</v>
      </c>
      <c r="I63" s="79">
        <v>1</v>
      </c>
      <c r="J63" s="80">
        <v>3</v>
      </c>
      <c r="K63" s="80">
        <f t="shared" si="2"/>
        <v>4</v>
      </c>
      <c r="L63" s="82" t="str">
        <f t="shared" si="3"/>
        <v>BAJO</v>
      </c>
    </row>
    <row r="64" spans="2:12" ht="12.75" customHeight="1">
      <c r="B64" s="83"/>
      <c r="C64" s="84"/>
      <c r="D64" s="84"/>
      <c r="E64" s="84"/>
      <c r="F64" s="84"/>
      <c r="G64" s="84"/>
      <c r="H64" s="84"/>
      <c r="I64" s="84"/>
      <c r="J64" s="84"/>
      <c r="K64" s="84"/>
      <c r="L64" s="85"/>
    </row>
    <row r="65" spans="2:12">
      <c r="B65" s="70"/>
      <c r="C65" s="240"/>
      <c r="D65" s="240"/>
      <c r="E65" s="240"/>
      <c r="F65" s="71"/>
      <c r="G65" s="71"/>
      <c r="H65" s="226"/>
      <c r="I65" s="226"/>
      <c r="J65" s="71"/>
      <c r="K65" s="71"/>
      <c r="L65" s="72"/>
    </row>
    <row r="66" spans="2:12" ht="19.5" customHeight="1">
      <c r="B66" s="221" t="s">
        <v>130</v>
      </c>
      <c r="C66" s="222" t="s">
        <v>131</v>
      </c>
      <c r="D66" s="222"/>
      <c r="E66" s="86" t="s">
        <v>132</v>
      </c>
      <c r="F66" s="71"/>
      <c r="G66" s="225" t="s">
        <v>100</v>
      </c>
      <c r="H66" s="87" t="s">
        <v>131</v>
      </c>
      <c r="I66" s="87" t="s">
        <v>132</v>
      </c>
      <c r="J66" s="71"/>
      <c r="K66" s="71"/>
      <c r="L66" s="72"/>
    </row>
    <row r="67" spans="2:12" ht="21" customHeight="1">
      <c r="B67" s="221"/>
      <c r="C67" s="223" t="s">
        <v>133</v>
      </c>
      <c r="D67" s="223"/>
      <c r="E67" s="88">
        <v>1</v>
      </c>
      <c r="F67" s="71"/>
      <c r="G67" s="225"/>
      <c r="H67" s="88" t="s">
        <v>134</v>
      </c>
      <c r="I67" s="89">
        <v>1</v>
      </c>
      <c r="J67" s="71"/>
      <c r="K67" s="71"/>
      <c r="L67" s="72"/>
    </row>
    <row r="68" spans="2:12" ht="15.75" customHeight="1">
      <c r="B68" s="221"/>
      <c r="C68" s="223" t="s">
        <v>135</v>
      </c>
      <c r="D68" s="223"/>
      <c r="E68" s="88">
        <v>2</v>
      </c>
      <c r="F68" s="71"/>
      <c r="G68" s="225"/>
      <c r="H68" s="88" t="s">
        <v>136</v>
      </c>
      <c r="I68" s="89">
        <v>2</v>
      </c>
      <c r="J68" s="71"/>
      <c r="K68" s="71"/>
      <c r="L68" s="72"/>
    </row>
    <row r="69" spans="2:12" ht="24.75" customHeight="1">
      <c r="B69" s="221"/>
      <c r="C69" s="223" t="s">
        <v>137</v>
      </c>
      <c r="D69" s="223"/>
      <c r="E69" s="88">
        <v>3</v>
      </c>
      <c r="F69" s="71"/>
      <c r="G69" s="225"/>
      <c r="H69" s="88" t="s">
        <v>138</v>
      </c>
      <c r="I69" s="89">
        <v>3</v>
      </c>
      <c r="J69" s="71"/>
      <c r="K69" s="71"/>
      <c r="L69" s="72"/>
    </row>
    <row r="70" spans="2:12" ht="18" customHeight="1">
      <c r="B70" s="221"/>
      <c r="C70" s="223" t="s">
        <v>139</v>
      </c>
      <c r="D70" s="223"/>
      <c r="E70" s="88">
        <v>4</v>
      </c>
      <c r="F70" s="71"/>
      <c r="G70" s="225"/>
      <c r="H70" s="88" t="s">
        <v>140</v>
      </c>
      <c r="I70" s="89">
        <v>4</v>
      </c>
      <c r="J70" s="71"/>
      <c r="K70" s="71"/>
      <c r="L70" s="72"/>
    </row>
    <row r="71" spans="2:12" ht="29.25" customHeight="1">
      <c r="B71" s="221"/>
      <c r="C71" s="223" t="s">
        <v>141</v>
      </c>
      <c r="D71" s="223"/>
      <c r="E71" s="88">
        <v>5</v>
      </c>
      <c r="F71" s="71"/>
      <c r="G71" s="225"/>
      <c r="H71" s="88" t="s">
        <v>142</v>
      </c>
      <c r="I71" s="89">
        <v>5</v>
      </c>
      <c r="J71" s="71"/>
      <c r="K71" s="71"/>
      <c r="L71" s="72"/>
    </row>
    <row r="72" spans="2:12" ht="16.5" customHeight="1">
      <c r="B72" s="90"/>
      <c r="C72" s="91"/>
      <c r="D72" s="91"/>
      <c r="E72" s="91"/>
      <c r="F72" s="71"/>
      <c r="G72" s="91"/>
      <c r="H72" s="91"/>
      <c r="I72" s="91"/>
      <c r="J72" s="91"/>
      <c r="K72" s="91"/>
      <c r="L72" s="72"/>
    </row>
    <row r="73" spans="2:12" ht="16.5" customHeight="1">
      <c r="B73" s="90"/>
      <c r="C73" s="226" t="s">
        <v>143</v>
      </c>
      <c r="D73" s="226"/>
      <c r="E73" s="226"/>
      <c r="F73" s="226"/>
      <c r="G73" s="226"/>
      <c r="H73" s="237"/>
      <c r="I73" s="237"/>
      <c r="J73" s="237"/>
      <c r="K73" s="237"/>
      <c r="L73" s="72"/>
    </row>
    <row r="74" spans="2:12" ht="69.75" customHeight="1">
      <c r="B74" s="90"/>
      <c r="C74" s="223" t="s">
        <v>144</v>
      </c>
      <c r="D74" s="223"/>
      <c r="E74" s="223"/>
      <c r="F74" s="88" t="s">
        <v>145</v>
      </c>
      <c r="G74" s="88" t="s">
        <v>146</v>
      </c>
      <c r="H74" s="88" t="s">
        <v>147</v>
      </c>
      <c r="I74" s="223" t="s">
        <v>148</v>
      </c>
      <c r="J74" s="223"/>
      <c r="K74" s="223" t="s">
        <v>149</v>
      </c>
      <c r="L74" s="227"/>
    </row>
    <row r="75" spans="2:12" ht="69.75" customHeight="1">
      <c r="B75" s="90"/>
      <c r="C75" s="223" t="s">
        <v>150</v>
      </c>
      <c r="D75" s="223"/>
      <c r="E75" s="223"/>
      <c r="F75" s="88" t="s">
        <v>151</v>
      </c>
      <c r="G75" s="88" t="s">
        <v>152</v>
      </c>
      <c r="H75" s="88" t="s">
        <v>153</v>
      </c>
      <c r="I75" s="223" t="s">
        <v>154</v>
      </c>
      <c r="J75" s="223"/>
      <c r="K75" s="223" t="s">
        <v>155</v>
      </c>
      <c r="L75" s="227"/>
    </row>
    <row r="76" spans="2:12">
      <c r="B76" s="70"/>
      <c r="C76" s="222" t="s">
        <v>131</v>
      </c>
      <c r="D76" s="222"/>
      <c r="E76" s="222" t="s">
        <v>132</v>
      </c>
      <c r="F76" s="92" t="s">
        <v>134</v>
      </c>
      <c r="G76" s="92" t="s">
        <v>136</v>
      </c>
      <c r="H76" s="93" t="s">
        <v>138</v>
      </c>
      <c r="I76" s="229" t="s">
        <v>140</v>
      </c>
      <c r="J76" s="229"/>
      <c r="K76" s="222" t="s">
        <v>142</v>
      </c>
      <c r="L76" s="238"/>
    </row>
    <row r="77" spans="2:12">
      <c r="B77" s="70"/>
      <c r="C77" s="222"/>
      <c r="D77" s="222"/>
      <c r="E77" s="222"/>
      <c r="F77" s="94">
        <v>1</v>
      </c>
      <c r="G77" s="94">
        <v>2</v>
      </c>
      <c r="H77" s="94">
        <v>3</v>
      </c>
      <c r="I77" s="235">
        <v>4</v>
      </c>
      <c r="J77" s="235"/>
      <c r="K77" s="235">
        <v>5</v>
      </c>
      <c r="L77" s="239"/>
    </row>
    <row r="78" spans="2:12" ht="19.5" customHeight="1">
      <c r="B78" s="70"/>
      <c r="C78" s="223" t="s">
        <v>133</v>
      </c>
      <c r="D78" s="223"/>
      <c r="E78" s="95">
        <v>1</v>
      </c>
      <c r="F78" s="96">
        <v>2</v>
      </c>
      <c r="G78" s="96">
        <v>3</v>
      </c>
      <c r="H78" s="96">
        <v>4</v>
      </c>
      <c r="I78" s="236">
        <v>5</v>
      </c>
      <c r="J78" s="236"/>
      <c r="K78" s="230">
        <v>6</v>
      </c>
      <c r="L78" s="231"/>
    </row>
    <row r="79" spans="2:12" ht="21.75" customHeight="1">
      <c r="B79" s="70"/>
      <c r="C79" s="223" t="s">
        <v>135</v>
      </c>
      <c r="D79" s="223"/>
      <c r="E79" s="95">
        <v>2</v>
      </c>
      <c r="F79" s="96">
        <v>3</v>
      </c>
      <c r="G79" s="96">
        <v>4</v>
      </c>
      <c r="H79" s="97">
        <v>5</v>
      </c>
      <c r="I79" s="230">
        <v>6</v>
      </c>
      <c r="J79" s="230"/>
      <c r="K79" s="232">
        <v>7</v>
      </c>
      <c r="L79" s="233"/>
    </row>
    <row r="80" spans="2:12" ht="26.25" customHeight="1">
      <c r="B80" s="70"/>
      <c r="C80" s="223" t="s">
        <v>137</v>
      </c>
      <c r="D80" s="223"/>
      <c r="E80" s="95">
        <v>3</v>
      </c>
      <c r="F80" s="96">
        <v>4</v>
      </c>
      <c r="G80" s="97">
        <v>5</v>
      </c>
      <c r="H80" s="98">
        <v>6</v>
      </c>
      <c r="I80" s="230">
        <v>7</v>
      </c>
      <c r="J80" s="230"/>
      <c r="K80" s="228">
        <v>8</v>
      </c>
      <c r="L80" s="234"/>
    </row>
    <row r="81" spans="2:12" ht="21" customHeight="1">
      <c r="B81" s="70"/>
      <c r="C81" s="223" t="s">
        <v>139</v>
      </c>
      <c r="D81" s="223"/>
      <c r="E81" s="95">
        <v>4</v>
      </c>
      <c r="F81" s="97">
        <v>5</v>
      </c>
      <c r="G81" s="98">
        <v>6</v>
      </c>
      <c r="H81" s="98">
        <v>7</v>
      </c>
      <c r="I81" s="228">
        <v>8</v>
      </c>
      <c r="J81" s="228"/>
      <c r="K81" s="228">
        <v>9</v>
      </c>
      <c r="L81" s="234"/>
    </row>
    <row r="82" spans="2:12" ht="27" customHeight="1">
      <c r="B82" s="70"/>
      <c r="C82" s="223" t="s">
        <v>141</v>
      </c>
      <c r="D82" s="223"/>
      <c r="E82" s="95">
        <v>5</v>
      </c>
      <c r="F82" s="98">
        <v>6</v>
      </c>
      <c r="G82" s="98">
        <v>7</v>
      </c>
      <c r="H82" s="99">
        <v>8</v>
      </c>
      <c r="I82" s="228">
        <v>9</v>
      </c>
      <c r="J82" s="228"/>
      <c r="K82" s="228">
        <v>10</v>
      </c>
      <c r="L82" s="234"/>
    </row>
    <row r="83" spans="2:12">
      <c r="B83" s="70"/>
      <c r="C83" s="71"/>
      <c r="D83" s="71"/>
      <c r="E83" s="71"/>
      <c r="F83" s="71"/>
      <c r="G83" s="71"/>
      <c r="H83" s="71"/>
      <c r="I83" s="71"/>
      <c r="J83" s="71"/>
      <c r="K83" s="71"/>
      <c r="L83" s="72"/>
    </row>
    <row r="84" spans="2:12" ht="19.5" customHeight="1">
      <c r="B84" s="70"/>
      <c r="C84" s="71"/>
      <c r="D84" s="71"/>
      <c r="E84" s="71"/>
      <c r="F84" s="71"/>
      <c r="G84" s="226" t="s">
        <v>156</v>
      </c>
      <c r="H84" s="226"/>
      <c r="I84" s="71"/>
      <c r="J84" s="71"/>
      <c r="K84" s="71"/>
      <c r="L84" s="72"/>
    </row>
    <row r="85" spans="2:12" ht="18" customHeight="1">
      <c r="B85" s="70"/>
      <c r="C85" s="71"/>
      <c r="D85" s="71"/>
      <c r="E85" s="71"/>
      <c r="F85" s="71"/>
      <c r="G85" s="92" t="s">
        <v>143</v>
      </c>
      <c r="H85" s="100" t="s">
        <v>131</v>
      </c>
      <c r="I85" s="71"/>
      <c r="J85" s="71"/>
      <c r="K85" s="71"/>
      <c r="L85" s="72"/>
    </row>
    <row r="86" spans="2:12" ht="18" customHeight="1">
      <c r="B86" s="70"/>
      <c r="C86" s="71"/>
      <c r="D86" s="71"/>
      <c r="E86" s="71"/>
      <c r="F86" s="71"/>
      <c r="G86" s="99" t="s">
        <v>157</v>
      </c>
      <c r="H86" s="101" t="s">
        <v>158</v>
      </c>
      <c r="I86" s="71"/>
      <c r="J86" s="71"/>
      <c r="K86" s="71"/>
      <c r="L86" s="72"/>
    </row>
    <row r="87" spans="2:12" ht="18" customHeight="1">
      <c r="B87" s="70"/>
      <c r="C87" s="71"/>
      <c r="D87" s="71"/>
      <c r="E87" s="71"/>
      <c r="F87" s="71"/>
      <c r="G87" s="98" t="s">
        <v>159</v>
      </c>
      <c r="H87" s="101" t="s">
        <v>160</v>
      </c>
      <c r="I87" s="71"/>
      <c r="J87" s="71"/>
      <c r="K87" s="71"/>
      <c r="L87" s="72"/>
    </row>
    <row r="88" spans="2:12" ht="18" customHeight="1">
      <c r="B88" s="70"/>
      <c r="C88" s="71"/>
      <c r="D88" s="71"/>
      <c r="E88" s="71"/>
      <c r="F88" s="71"/>
      <c r="G88" s="97">
        <v>5</v>
      </c>
      <c r="H88" s="101" t="s">
        <v>161</v>
      </c>
      <c r="I88" s="71"/>
      <c r="J88" s="71"/>
      <c r="K88" s="71"/>
      <c r="L88" s="72"/>
    </row>
    <row r="89" spans="2:12" ht="18" customHeight="1">
      <c r="B89" s="70"/>
      <c r="C89" s="71"/>
      <c r="D89" s="71"/>
      <c r="E89" s="71"/>
      <c r="F89" s="71"/>
      <c r="G89" s="96" t="s">
        <v>162</v>
      </c>
      <c r="H89" s="101" t="s">
        <v>163</v>
      </c>
      <c r="I89" s="71"/>
      <c r="J89" s="71"/>
      <c r="K89" s="71"/>
      <c r="L89" s="72"/>
    </row>
    <row r="90" spans="2:12" ht="13.5" thickBot="1">
      <c r="B90" s="73"/>
      <c r="C90" s="74"/>
      <c r="D90" s="74"/>
      <c r="E90" s="74"/>
      <c r="F90" s="74"/>
      <c r="G90" s="74"/>
      <c r="H90" s="74"/>
      <c r="I90" s="74"/>
      <c r="J90" s="74"/>
      <c r="K90" s="74"/>
      <c r="L90" s="75"/>
    </row>
    <row r="94" spans="2:12" hidden="1">
      <c r="B94" s="6" t="s">
        <v>95</v>
      </c>
    </row>
    <row r="95" spans="2:12" hidden="1">
      <c r="B95" s="6" t="s">
        <v>164</v>
      </c>
    </row>
  </sheetData>
  <mergeCells count="95">
    <mergeCell ref="C80:D80"/>
    <mergeCell ref="C76:D77"/>
    <mergeCell ref="I77:J77"/>
    <mergeCell ref="H65:I65"/>
    <mergeCell ref="C75:E75"/>
    <mergeCell ref="C78:D78"/>
    <mergeCell ref="I78:J78"/>
    <mergeCell ref="C71:D71"/>
    <mergeCell ref="C74:E74"/>
    <mergeCell ref="I79:J79"/>
    <mergeCell ref="E76:E77"/>
    <mergeCell ref="C73:K73"/>
    <mergeCell ref="K76:L76"/>
    <mergeCell ref="K77:L77"/>
    <mergeCell ref="K75:L75"/>
    <mergeCell ref="C65:E65"/>
    <mergeCell ref="G84:H84"/>
    <mergeCell ref="C79:D79"/>
    <mergeCell ref="K74:L74"/>
    <mergeCell ref="C82:D82"/>
    <mergeCell ref="C81:D81"/>
    <mergeCell ref="I82:J82"/>
    <mergeCell ref="I76:J76"/>
    <mergeCell ref="I74:J74"/>
    <mergeCell ref="I75:J75"/>
    <mergeCell ref="K78:L78"/>
    <mergeCell ref="K79:L79"/>
    <mergeCell ref="K80:L80"/>
    <mergeCell ref="K81:L81"/>
    <mergeCell ref="K82:L82"/>
    <mergeCell ref="I81:J81"/>
    <mergeCell ref="I80:J80"/>
    <mergeCell ref="B66:B71"/>
    <mergeCell ref="C66:D66"/>
    <mergeCell ref="C67:D67"/>
    <mergeCell ref="C17:G17"/>
    <mergeCell ref="C68:D68"/>
    <mergeCell ref="C69:D69"/>
    <mergeCell ref="C70:D70"/>
    <mergeCell ref="G66:G71"/>
    <mergeCell ref="C27:G27"/>
    <mergeCell ref="C28:G28"/>
    <mergeCell ref="C29:G29"/>
    <mergeCell ref="C30:G30"/>
    <mergeCell ref="C22:G22"/>
    <mergeCell ref="C23:G23"/>
    <mergeCell ref="C33:G33"/>
    <mergeCell ref="C34:G34"/>
    <mergeCell ref="H15:L15"/>
    <mergeCell ref="B15:G15"/>
    <mergeCell ref="B6:L6"/>
    <mergeCell ref="B2:B4"/>
    <mergeCell ref="B12:L12"/>
    <mergeCell ref="B7:L7"/>
    <mergeCell ref="C2:J4"/>
    <mergeCell ref="K2:L4"/>
    <mergeCell ref="C35:G35"/>
    <mergeCell ref="C32:G32"/>
    <mergeCell ref="C24:G24"/>
    <mergeCell ref="C25:G25"/>
    <mergeCell ref="C26:G26"/>
    <mergeCell ref="C31:G31"/>
    <mergeCell ref="C16:G16"/>
    <mergeCell ref="C18:G18"/>
    <mergeCell ref="C19:G19"/>
    <mergeCell ref="C20:G20"/>
    <mergeCell ref="C21:G21"/>
    <mergeCell ref="C36:G36"/>
    <mergeCell ref="C37:G37"/>
    <mergeCell ref="C39:G39"/>
    <mergeCell ref="C52:G52"/>
    <mergeCell ref="C48:G48"/>
    <mergeCell ref="C49:G49"/>
    <mergeCell ref="C44:G44"/>
    <mergeCell ref="C45:G45"/>
    <mergeCell ref="C46:G46"/>
    <mergeCell ref="C47:G47"/>
    <mergeCell ref="C40:G40"/>
    <mergeCell ref="C41:G41"/>
    <mergeCell ref="C62:G62"/>
    <mergeCell ref="C38:G38"/>
    <mergeCell ref="C61:G61"/>
    <mergeCell ref="C63:G63"/>
    <mergeCell ref="C56:G56"/>
    <mergeCell ref="C57:G57"/>
    <mergeCell ref="C58:G58"/>
    <mergeCell ref="C59:G59"/>
    <mergeCell ref="C60:G60"/>
    <mergeCell ref="C53:G53"/>
    <mergeCell ref="C54:G54"/>
    <mergeCell ref="C55:G55"/>
    <mergeCell ref="C50:G50"/>
    <mergeCell ref="C51:G51"/>
    <mergeCell ref="C42:G42"/>
    <mergeCell ref="C43:G43"/>
  </mergeCells>
  <phoneticPr fontId="1" type="noConversion"/>
  <conditionalFormatting sqref="J17:K63">
    <cfRule type="expression" dxfId="20" priority="1" stopIfTrue="1">
      <formula>"""bajo"""</formula>
    </cfRule>
  </conditionalFormatting>
  <conditionalFormatting sqref="L17:L63">
    <cfRule type="cellIs" dxfId="19" priority="2" stopIfTrue="1" operator="equal">
      <formula>"EXTREMO"</formula>
    </cfRule>
    <cfRule type="cellIs" dxfId="18" priority="3" stopIfTrue="1" operator="equal">
      <formula>"ALTO"</formula>
    </cfRule>
    <cfRule type="cellIs" dxfId="17" priority="4" stopIfTrue="1" operator="equal">
      <formula>"MEDIO"</formula>
    </cfRule>
    <cfRule type="cellIs" dxfId="16" priority="5" stopIfTrue="1" operator="equal">
      <formula>"BAJO"</formula>
    </cfRule>
  </conditionalFormatting>
  <dataValidations count="23">
    <dataValidation type="list" allowBlank="1" showInputMessage="1" showErrorMessage="1" sqref="H15" xr:uid="{00000000-0002-0000-0200-000002000000}">
      <formula1>$B$94:$B$95</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C43:G63" xr:uid="{00000000-0002-0000-0200-000015000000}">
      <formula1>INDIRECT($B$34)</formula1>
    </dataValidation>
    <dataValidation type="list" allowBlank="1" showInputMessage="1" showErrorMessage="1" sqref="C35:G42" xr:uid="{00000000-0002-0000-0200-000016000000}">
      <formula1>INDIRECT($B$35)</formula1>
    </dataValidation>
    <dataValidation type="list" allowBlank="1" showInputMessage="1" showErrorMessage="1" sqref="I17:I63" xr:uid="{00000000-0002-0000-0200-000000000000}">
      <formula1>$E$67:$E$71</formula1>
    </dataValidation>
    <dataValidation type="list" allowBlank="1" showInputMessage="1" showErrorMessage="1" sqref="J17:J63" xr:uid="{00000000-0002-0000-0200-000001000000}">
      <formula1>$I$67:$I$71</formula1>
    </dataValidation>
    <dataValidation type="list" allowBlank="1" showInputMessage="1" showErrorMessage="1" sqref="B17:B63"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U83"/>
  <sheetViews>
    <sheetView topLeftCell="G25" zoomScale="70" zoomScaleNormal="70" workbookViewId="0">
      <selection activeCell="Q29" sqref="Q29"/>
    </sheetView>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3" width="14" customWidth="1"/>
    <col min="14" max="14" width="15.85546875" customWidth="1"/>
    <col min="15" max="17" width="14" customWidth="1"/>
    <col min="18" max="18" width="20.85546875" style="4" customWidth="1"/>
    <col min="20" max="20" width="45.7109375" customWidth="1"/>
  </cols>
  <sheetData>
    <row r="2" spans="2:21" ht="48.75" customHeight="1">
      <c r="B2" s="145"/>
      <c r="C2" s="158" t="s">
        <v>16</v>
      </c>
      <c r="D2" s="159"/>
      <c r="E2" s="159"/>
      <c r="F2" s="159"/>
      <c r="G2" s="159"/>
      <c r="H2" s="159"/>
      <c r="I2" s="159"/>
      <c r="J2" s="159"/>
      <c r="K2" s="159"/>
      <c r="L2" s="159"/>
      <c r="M2" s="159"/>
      <c r="N2" s="159"/>
      <c r="O2" s="159"/>
      <c r="P2" s="160"/>
      <c r="Q2" s="215" t="s">
        <v>1</v>
      </c>
      <c r="R2" s="216"/>
    </row>
    <row r="3" spans="2:21" ht="30" customHeight="1">
      <c r="B3" s="145"/>
      <c r="C3" s="161"/>
      <c r="D3" s="162"/>
      <c r="E3" s="162"/>
      <c r="F3" s="162"/>
      <c r="G3" s="162"/>
      <c r="H3" s="162"/>
      <c r="I3" s="162"/>
      <c r="J3" s="162"/>
      <c r="K3" s="162"/>
      <c r="L3" s="162"/>
      <c r="M3" s="162"/>
      <c r="N3" s="162"/>
      <c r="O3" s="162"/>
      <c r="P3" s="163"/>
      <c r="Q3" s="217"/>
      <c r="R3" s="218"/>
    </row>
    <row r="4" spans="2:21" ht="39.75" customHeight="1">
      <c r="B4" s="145"/>
      <c r="C4" s="164"/>
      <c r="D4" s="165"/>
      <c r="E4" s="165"/>
      <c r="F4" s="165"/>
      <c r="G4" s="165"/>
      <c r="H4" s="165"/>
      <c r="I4" s="165"/>
      <c r="J4" s="165"/>
      <c r="K4" s="165"/>
      <c r="L4" s="165"/>
      <c r="M4" s="165"/>
      <c r="N4" s="165"/>
      <c r="O4" s="165"/>
      <c r="P4" s="166"/>
      <c r="Q4" s="219"/>
      <c r="R4" s="220"/>
    </row>
    <row r="5" spans="2:21" ht="13.5" thickBot="1"/>
    <row r="6" spans="2:21" ht="78.75" customHeight="1" thickBot="1">
      <c r="B6" s="242" t="str">
        <f>+EVALUACION!B6</f>
        <v>Objeto Contractual: «Prestar los servicios para el desarrollo de actividades de promoción, fortalecimiento y manejo de coberturas vegetales, encaminadas a la restauración ecológica y el manejo silvicultural que incluya la realización de actividades silviculturales para mitigar riesgos y proporcionar tratamiento especializado al arbolado de la localidad de Chapinero.»</v>
      </c>
      <c r="C6" s="243"/>
      <c r="D6" s="243"/>
      <c r="E6" s="243"/>
      <c r="F6" s="243"/>
      <c r="G6" s="243"/>
      <c r="H6" s="243"/>
      <c r="I6" s="243"/>
      <c r="J6" s="243"/>
      <c r="K6" s="243"/>
      <c r="L6" s="243"/>
      <c r="M6" s="243"/>
      <c r="N6" s="243"/>
      <c r="O6" s="243"/>
      <c r="P6" s="243"/>
      <c r="Q6" s="243"/>
      <c r="R6" s="244"/>
      <c r="S6" s="1"/>
      <c r="T6" s="1"/>
      <c r="U6" s="1"/>
    </row>
    <row r="7" spans="2:21" ht="24.75" customHeight="1">
      <c r="B7" s="245" t="s">
        <v>19</v>
      </c>
      <c r="C7" s="246"/>
      <c r="D7" s="246"/>
      <c r="E7" s="246"/>
      <c r="F7" s="246"/>
      <c r="G7" s="246"/>
      <c r="H7" s="246"/>
      <c r="I7" s="246"/>
      <c r="J7" s="246"/>
      <c r="K7" s="246"/>
      <c r="L7" s="246"/>
      <c r="M7" s="246"/>
      <c r="N7" s="246"/>
      <c r="O7" s="246"/>
      <c r="P7" s="246"/>
      <c r="Q7" s="246"/>
      <c r="R7" s="247"/>
    </row>
    <row r="8" spans="2:21" ht="15.75">
      <c r="B8" s="326" t="s">
        <v>165</v>
      </c>
      <c r="C8" s="327"/>
      <c r="D8" s="327"/>
      <c r="E8" s="327"/>
      <c r="F8" s="327"/>
      <c r="G8" s="327"/>
      <c r="H8" s="327"/>
      <c r="I8" s="327"/>
      <c r="J8" s="327"/>
      <c r="K8" s="327"/>
      <c r="L8" s="327"/>
      <c r="M8" s="327"/>
      <c r="N8" s="327"/>
      <c r="O8" s="327"/>
      <c r="P8" s="327"/>
      <c r="Q8" s="327"/>
      <c r="R8" s="327"/>
    </row>
    <row r="9" spans="2:21" ht="34.5" customHeight="1">
      <c r="B9" s="251" t="s">
        <v>166</v>
      </c>
      <c r="C9" s="252"/>
      <c r="D9" s="252"/>
      <c r="E9" s="252"/>
      <c r="F9" s="252"/>
      <c r="G9" s="252"/>
      <c r="H9" s="252"/>
      <c r="I9" s="252"/>
      <c r="J9" s="252"/>
      <c r="K9" s="252"/>
      <c r="L9" s="252"/>
      <c r="M9" s="252"/>
      <c r="N9" s="252"/>
      <c r="O9" s="252"/>
      <c r="P9" s="252"/>
      <c r="Q9" s="252"/>
      <c r="R9" s="252"/>
    </row>
    <row r="10" spans="2:21" ht="15.75">
      <c r="B10" s="326" t="s">
        <v>167</v>
      </c>
      <c r="C10" s="327"/>
      <c r="D10" s="327"/>
      <c r="E10" s="327"/>
      <c r="F10" s="327"/>
      <c r="G10" s="327"/>
      <c r="H10" s="327"/>
      <c r="I10" s="327"/>
      <c r="J10" s="327"/>
      <c r="K10" s="327"/>
      <c r="L10" s="327"/>
      <c r="M10" s="327"/>
      <c r="N10" s="327"/>
      <c r="O10" s="327"/>
      <c r="P10" s="327"/>
      <c r="Q10" s="327"/>
      <c r="R10" s="327"/>
    </row>
    <row r="11" spans="2:21">
      <c r="B11" s="70"/>
      <c r="R11" s="3"/>
    </row>
    <row r="12" spans="2:21">
      <c r="B12" s="7"/>
      <c r="R12" s="3"/>
    </row>
    <row r="13" spans="2:21">
      <c r="B13" s="7"/>
      <c r="R13" s="3"/>
    </row>
    <row r="14" spans="2:21" ht="7.5" customHeight="1" thickBot="1">
      <c r="B14" s="2"/>
      <c r="R14" s="3"/>
    </row>
    <row r="15" spans="2:21" ht="93.75" customHeight="1" thickBot="1">
      <c r="B15" s="102" t="s">
        <v>96</v>
      </c>
      <c r="C15" s="250" t="s">
        <v>97</v>
      </c>
      <c r="D15" s="250"/>
      <c r="E15" s="250"/>
      <c r="F15" s="250"/>
      <c r="G15" s="199" t="s">
        <v>168</v>
      </c>
      <c r="H15" s="199"/>
      <c r="I15" s="77" t="s">
        <v>99</v>
      </c>
      <c r="J15" s="77" t="s">
        <v>100</v>
      </c>
      <c r="K15" s="77" t="s">
        <v>101</v>
      </c>
      <c r="L15" s="77" t="s">
        <v>102</v>
      </c>
      <c r="M15" s="77" t="s">
        <v>169</v>
      </c>
      <c r="N15" s="77" t="s">
        <v>170</v>
      </c>
      <c r="O15" s="77" t="s">
        <v>171</v>
      </c>
      <c r="P15" s="77" t="s">
        <v>172</v>
      </c>
      <c r="Q15" s="77" t="s">
        <v>173</v>
      </c>
      <c r="R15" s="10" t="s">
        <v>174</v>
      </c>
    </row>
    <row r="16" spans="2:21" s="25" customFormat="1" ht="57.75" customHeight="1">
      <c r="B16" s="103" t="str">
        <f>+EVALUACION!B17</f>
        <v>PLANEACIÓN</v>
      </c>
      <c r="C16" s="249" t="str">
        <f>+EVALUACION!C17</f>
        <v>Inadecuada escogencia de la modalidad de contratación</v>
      </c>
      <c r="D16" s="249"/>
      <c r="E16" s="249"/>
      <c r="F16" s="249"/>
      <c r="G16" s="248" t="s">
        <v>175</v>
      </c>
      <c r="H16" s="248"/>
      <c r="I16" s="79">
        <f>+EVALUACION!I17</f>
        <v>2</v>
      </c>
      <c r="J16" s="104">
        <f>+EVALUACION!J17</f>
        <v>2</v>
      </c>
      <c r="K16" s="104">
        <f>+I16+J16</f>
        <v>4</v>
      </c>
      <c r="L16" s="104" t="str">
        <f>IF(K16&lt;=4,"BAJO",IF(K16=5,"MEDIO",IF(K16=6,"ALTO",IF(K16=7,"ALTO","EXTREMO"))))</f>
        <v>BAJO</v>
      </c>
      <c r="M16" s="79" t="s">
        <v>176</v>
      </c>
      <c r="N16" s="106" t="s">
        <v>177</v>
      </c>
      <c r="O16" s="106" t="s">
        <v>178</v>
      </c>
      <c r="P16" s="106" t="s">
        <v>179</v>
      </c>
      <c r="Q16" s="106" t="s">
        <v>180</v>
      </c>
      <c r="R16" s="33" t="s">
        <v>181</v>
      </c>
    </row>
    <row r="17" spans="2:18" s="25" customFormat="1" ht="57.75" customHeight="1">
      <c r="B17" s="105" t="str">
        <f>+EVALUACION!B18</f>
        <v>PLANEACIÓN</v>
      </c>
      <c r="C17" s="241" t="str">
        <f>+EVALUACION!C18</f>
        <v xml:space="preserve">Requisitos habilitantes inapropiados para el proceso de selección </v>
      </c>
      <c r="D17" s="241"/>
      <c r="E17" s="241"/>
      <c r="F17" s="241"/>
      <c r="G17" s="223" t="s">
        <v>182</v>
      </c>
      <c r="H17" s="223"/>
      <c r="I17" s="79">
        <f>+EVALUACION!I18</f>
        <v>2</v>
      </c>
      <c r="J17" s="79">
        <f>+EVALUACION!J18</f>
        <v>3</v>
      </c>
      <c r="K17" s="79">
        <f>+I17+J17</f>
        <v>5</v>
      </c>
      <c r="L17" s="79" t="str">
        <f>IF(K17&lt;=4,"BAJO",IF(K17=5,"MEDIO",IF(K17=6,"ALTO",IF(K17=7,"ALTO","EXTREMO"))))</f>
        <v>MEDIO</v>
      </c>
      <c r="M17" s="79" t="s">
        <v>183</v>
      </c>
      <c r="N17" s="106" t="s">
        <v>177</v>
      </c>
      <c r="O17" s="106" t="s">
        <v>178</v>
      </c>
      <c r="P17" s="106" t="s">
        <v>179</v>
      </c>
      <c r="Q17" s="106" t="s">
        <v>180</v>
      </c>
      <c r="R17" s="33" t="s">
        <v>181</v>
      </c>
    </row>
    <row r="18" spans="2:18" s="25" customFormat="1" ht="57.75" customHeight="1">
      <c r="B18" s="105" t="str">
        <f>+EVALUACION!B19</f>
        <v>PLANEACIÓN</v>
      </c>
      <c r="C18" s="241" t="str">
        <f>+EVALUACION!C19</f>
        <v>Inadecuado análisis  económico estimativo del valor del contrato</v>
      </c>
      <c r="D18" s="241"/>
      <c r="E18" s="241"/>
      <c r="F18" s="241"/>
      <c r="G18" s="223" t="s">
        <v>182</v>
      </c>
      <c r="H18" s="223"/>
      <c r="I18" s="79">
        <f>+EVALUACION!I19</f>
        <v>2</v>
      </c>
      <c r="J18" s="79">
        <f>+EVALUACION!J19</f>
        <v>3</v>
      </c>
      <c r="K18" s="79">
        <f t="shared" ref="K18:K29" si="0">+I18+J18</f>
        <v>5</v>
      </c>
      <c r="L18" s="79" t="str">
        <f t="shared" ref="L18:L34" si="1">IF(K18&lt;=4,"BAJO",IF(K18=5,"MEDIO",IF(K18=6,"ALTO",IF(K18=7,"ALTO","EXTREMO"))))</f>
        <v>MEDIO</v>
      </c>
      <c r="M18" s="79" t="s">
        <v>176</v>
      </c>
      <c r="N18" s="106" t="s">
        <v>177</v>
      </c>
      <c r="O18" s="106" t="s">
        <v>178</v>
      </c>
      <c r="P18" s="106" t="s">
        <v>179</v>
      </c>
      <c r="Q18" s="106" t="s">
        <v>180</v>
      </c>
      <c r="R18" s="33" t="s">
        <v>184</v>
      </c>
    </row>
    <row r="19" spans="2:18" s="25" customFormat="1" ht="57.75" customHeight="1">
      <c r="B19" s="105" t="str">
        <f>+EVALUACION!B20</f>
        <v>PLANEACIÓN</v>
      </c>
      <c r="C19" s="241" t="str">
        <f>+EVALUACION!C20</f>
        <v xml:space="preserve">Inadecuada  descripción del bien o servicio requerido </v>
      </c>
      <c r="D19" s="241"/>
      <c r="E19" s="241"/>
      <c r="F19" s="241"/>
      <c r="G19" s="223" t="s">
        <v>182</v>
      </c>
      <c r="H19" s="223"/>
      <c r="I19" s="79">
        <f>+EVALUACION!I20</f>
        <v>2</v>
      </c>
      <c r="J19" s="79">
        <f>+EVALUACION!J20</f>
        <v>3</v>
      </c>
      <c r="K19" s="79">
        <f t="shared" si="0"/>
        <v>5</v>
      </c>
      <c r="L19" s="79" t="str">
        <f t="shared" si="1"/>
        <v>MEDIO</v>
      </c>
      <c r="M19" s="79" t="s">
        <v>176</v>
      </c>
      <c r="N19" s="106" t="s">
        <v>177</v>
      </c>
      <c r="O19" s="106" t="s">
        <v>178</v>
      </c>
      <c r="P19" s="106" t="s">
        <v>179</v>
      </c>
      <c r="Q19" s="106" t="s">
        <v>185</v>
      </c>
      <c r="R19" s="33" t="s">
        <v>186</v>
      </c>
    </row>
    <row r="20" spans="2:18" s="25" customFormat="1" ht="57.75" customHeight="1">
      <c r="B20" s="105" t="str">
        <f>+EVALUACION!B21</f>
        <v>PLANEACIÓN</v>
      </c>
      <c r="C20" s="241" t="str">
        <f>+EVALUACION!C21</f>
        <v>Inadecuada elaboración de estudios y diseños</v>
      </c>
      <c r="D20" s="241"/>
      <c r="E20" s="241"/>
      <c r="F20" s="241"/>
      <c r="G20" s="223" t="s">
        <v>182</v>
      </c>
      <c r="H20" s="223"/>
      <c r="I20" s="79">
        <f>+EVALUACION!I21</f>
        <v>2</v>
      </c>
      <c r="J20" s="79">
        <f>+EVALUACION!J21</f>
        <v>3</v>
      </c>
      <c r="K20" s="79">
        <f t="shared" si="0"/>
        <v>5</v>
      </c>
      <c r="L20" s="79" t="str">
        <f t="shared" si="1"/>
        <v>MEDIO</v>
      </c>
      <c r="M20" s="79" t="s">
        <v>176</v>
      </c>
      <c r="N20" s="106" t="s">
        <v>177</v>
      </c>
      <c r="O20" s="106" t="s">
        <v>178</v>
      </c>
      <c r="P20" s="106" t="s">
        <v>179</v>
      </c>
      <c r="Q20" s="106" t="s">
        <v>187</v>
      </c>
      <c r="R20" s="33" t="s">
        <v>184</v>
      </c>
    </row>
    <row r="21" spans="2:18" s="25" customFormat="1" ht="57.75" customHeight="1">
      <c r="B21" s="105" t="str">
        <f>+EVALUACION!B22</f>
        <v>PLANEACIÓN</v>
      </c>
      <c r="C21" s="241" t="str">
        <f>+EVALUACION!C22</f>
        <v>Requisitos habilitantes que impidan la selección objetiva</v>
      </c>
      <c r="D21" s="241"/>
      <c r="E21" s="241"/>
      <c r="F21" s="241"/>
      <c r="G21" s="223" t="s">
        <v>182</v>
      </c>
      <c r="H21" s="223"/>
      <c r="I21" s="79">
        <f>+EVALUACION!I22</f>
        <v>2</v>
      </c>
      <c r="J21" s="79">
        <f>+EVALUACION!J22</f>
        <v>3</v>
      </c>
      <c r="K21" s="79">
        <f t="shared" si="0"/>
        <v>5</v>
      </c>
      <c r="L21" s="79" t="str">
        <f t="shared" si="1"/>
        <v>MEDIO</v>
      </c>
      <c r="M21" s="79" t="s">
        <v>183</v>
      </c>
      <c r="N21" s="106" t="s">
        <v>177</v>
      </c>
      <c r="O21" s="106" t="s">
        <v>178</v>
      </c>
      <c r="P21" s="106" t="s">
        <v>179</v>
      </c>
      <c r="Q21" s="106" t="s">
        <v>187</v>
      </c>
      <c r="R21" s="33" t="s">
        <v>184</v>
      </c>
    </row>
    <row r="22" spans="2:18" s="25" customFormat="1" ht="57.75" customHeight="1">
      <c r="B22" s="105" t="str">
        <f>+EVALUACION!B23</f>
        <v>PLANEACIÓN</v>
      </c>
      <c r="C22" s="241" t="str">
        <f>+EVALUACION!C23</f>
        <v xml:space="preserve">Falta de profundidad en el estudio de sector no identificándose claramente aspectos de oferta y demanda </v>
      </c>
      <c r="D22" s="241"/>
      <c r="E22" s="241"/>
      <c r="F22" s="241"/>
      <c r="G22" s="223" t="s">
        <v>182</v>
      </c>
      <c r="H22" s="223"/>
      <c r="I22" s="79">
        <f>+EVALUACION!I23</f>
        <v>2</v>
      </c>
      <c r="J22" s="79">
        <f>+EVALUACION!J23</f>
        <v>3</v>
      </c>
      <c r="K22" s="79">
        <f t="shared" si="0"/>
        <v>5</v>
      </c>
      <c r="L22" s="79" t="str">
        <f t="shared" si="1"/>
        <v>MEDIO</v>
      </c>
      <c r="M22" s="79" t="s">
        <v>176</v>
      </c>
      <c r="N22" s="106" t="s">
        <v>177</v>
      </c>
      <c r="O22" s="106" t="s">
        <v>178</v>
      </c>
      <c r="P22" s="106" t="s">
        <v>179</v>
      </c>
      <c r="Q22" s="106" t="s">
        <v>187</v>
      </c>
      <c r="R22" s="33" t="s">
        <v>184</v>
      </c>
    </row>
    <row r="23" spans="2:18" s="25" customFormat="1" ht="57.75" customHeight="1">
      <c r="B23" s="105" t="str">
        <f>+EVALUACION!B24</f>
        <v>PLANEACIÓN</v>
      </c>
      <c r="C23" s="241" t="str">
        <f>+EVALUACION!C24</f>
        <v>Ausencia de fundamentación de la justificación y conveniencia de la contratación</v>
      </c>
      <c r="D23" s="241"/>
      <c r="E23" s="241"/>
      <c r="F23" s="241"/>
      <c r="G23" s="223" t="s">
        <v>188</v>
      </c>
      <c r="H23" s="223"/>
      <c r="I23" s="79">
        <f>+EVALUACION!I24</f>
        <v>2</v>
      </c>
      <c r="J23" s="79">
        <f>+EVALUACION!J24</f>
        <v>2</v>
      </c>
      <c r="K23" s="79">
        <f t="shared" si="0"/>
        <v>4</v>
      </c>
      <c r="L23" s="79" t="str">
        <f t="shared" si="1"/>
        <v>BAJO</v>
      </c>
      <c r="M23" s="79" t="s">
        <v>183</v>
      </c>
      <c r="N23" s="106" t="s">
        <v>177</v>
      </c>
      <c r="O23" s="106" t="s">
        <v>178</v>
      </c>
      <c r="P23" s="106" t="s">
        <v>179</v>
      </c>
      <c r="Q23" s="106" t="s">
        <v>187</v>
      </c>
      <c r="R23" s="33" t="s">
        <v>184</v>
      </c>
    </row>
    <row r="24" spans="2:18" s="25" customFormat="1" ht="57.75" customHeight="1">
      <c r="B24" s="105" t="str">
        <f>+EVALUACION!B25</f>
        <v>PLANEACIÓN</v>
      </c>
      <c r="C24" s="241" t="str">
        <f>+EVALUACION!C25</f>
        <v>Inadecuada identificación de las condiciones contractuales</v>
      </c>
      <c r="D24" s="241"/>
      <c r="E24" s="241"/>
      <c r="F24" s="241"/>
      <c r="G24" s="223" t="s">
        <v>188</v>
      </c>
      <c r="H24" s="223"/>
      <c r="I24" s="79">
        <f>+EVALUACION!I25</f>
        <v>2</v>
      </c>
      <c r="J24" s="79">
        <f>+EVALUACION!J25</f>
        <v>3</v>
      </c>
      <c r="K24" s="79">
        <f t="shared" si="0"/>
        <v>5</v>
      </c>
      <c r="L24" s="79" t="str">
        <f t="shared" si="1"/>
        <v>MEDIO</v>
      </c>
      <c r="M24" s="79" t="s">
        <v>176</v>
      </c>
      <c r="N24" s="106" t="s">
        <v>177</v>
      </c>
      <c r="O24" s="106" t="s">
        <v>178</v>
      </c>
      <c r="P24" s="106" t="s">
        <v>179</v>
      </c>
      <c r="Q24" s="106" t="s">
        <v>187</v>
      </c>
      <c r="R24" s="33" t="s">
        <v>184</v>
      </c>
    </row>
    <row r="25" spans="2:18" s="25" customFormat="1" ht="57.75" customHeight="1">
      <c r="B25" s="105" t="str">
        <f>+EVALUACION!B26</f>
        <v>PLANEACIÓN</v>
      </c>
      <c r="C25" s="241" t="str">
        <f>+EVALUACION!C26</f>
        <v>No aprobación o demoras en la expedición vigencias futuras</v>
      </c>
      <c r="D25" s="241"/>
      <c r="E25" s="241"/>
      <c r="F25" s="241"/>
      <c r="G25" s="223" t="s">
        <v>189</v>
      </c>
      <c r="H25" s="223"/>
      <c r="I25" s="79">
        <f>+EVALUACION!I26</f>
        <v>2</v>
      </c>
      <c r="J25" s="79">
        <f>+EVALUACION!J26</f>
        <v>4</v>
      </c>
      <c r="K25" s="79">
        <f t="shared" si="0"/>
        <v>6</v>
      </c>
      <c r="L25" s="79" t="str">
        <f t="shared" si="1"/>
        <v>ALTO</v>
      </c>
      <c r="M25" s="79" t="s">
        <v>176</v>
      </c>
      <c r="N25" s="106" t="s">
        <v>177</v>
      </c>
      <c r="O25" s="106" t="s">
        <v>190</v>
      </c>
      <c r="P25" s="106" t="s">
        <v>179</v>
      </c>
      <c r="Q25" s="106" t="s">
        <v>187</v>
      </c>
      <c r="R25" s="33" t="s">
        <v>184</v>
      </c>
    </row>
    <row r="26" spans="2:18" s="25" customFormat="1" ht="99.75">
      <c r="B26" s="105" t="str">
        <f>+EVALUACION!B27</f>
        <v>PLANEACIÓN</v>
      </c>
      <c r="C26" s="241" t="str">
        <f>+EVALUACION!C27</f>
        <v>Errores en la formulación o los documentos del proceso por equivocación, falta de exactitud o imprecisión de la información</v>
      </c>
      <c r="D26" s="241"/>
      <c r="E26" s="241"/>
      <c r="F26" s="241"/>
      <c r="G26" s="223" t="s">
        <v>191</v>
      </c>
      <c r="H26" s="223"/>
      <c r="I26" s="79">
        <f>+EVALUACION!I27</f>
        <v>2</v>
      </c>
      <c r="J26" s="79">
        <f>+EVALUACION!J27</f>
        <v>3</v>
      </c>
      <c r="K26" s="79">
        <f t="shared" si="0"/>
        <v>5</v>
      </c>
      <c r="L26" s="79" t="str">
        <f t="shared" si="1"/>
        <v>MEDIO</v>
      </c>
      <c r="M26" s="79" t="s">
        <v>176</v>
      </c>
      <c r="N26" s="106" t="s">
        <v>192</v>
      </c>
      <c r="O26" s="106" t="s">
        <v>190</v>
      </c>
      <c r="P26" s="106" t="s">
        <v>193</v>
      </c>
      <c r="Q26" s="106" t="s">
        <v>194</v>
      </c>
      <c r="R26" s="33" t="s">
        <v>195</v>
      </c>
    </row>
    <row r="27" spans="2:18" s="25" customFormat="1" ht="57.75" customHeight="1">
      <c r="B27" s="105" t="str">
        <f>+EVALUACION!B28</f>
        <v>PLANEACIÓN</v>
      </c>
      <c r="C27" s="241" t="str">
        <f>+EVALUACION!C28</f>
        <v>Apertura de procesos sin disponibilidad  presupuestal</v>
      </c>
      <c r="D27" s="241"/>
      <c r="E27" s="241"/>
      <c r="F27" s="241"/>
      <c r="G27" s="223" t="s">
        <v>196</v>
      </c>
      <c r="H27" s="223"/>
      <c r="I27" s="79">
        <f>+EVALUACION!I28</f>
        <v>2</v>
      </c>
      <c r="J27" s="79">
        <f>+EVALUACION!J28</f>
        <v>4</v>
      </c>
      <c r="K27" s="79">
        <f t="shared" si="0"/>
        <v>6</v>
      </c>
      <c r="L27" s="79" t="str">
        <f t="shared" si="1"/>
        <v>ALTO</v>
      </c>
      <c r="M27" s="79" t="s">
        <v>176</v>
      </c>
      <c r="N27" s="106" t="s">
        <v>177</v>
      </c>
      <c r="O27" s="106" t="s">
        <v>190</v>
      </c>
      <c r="P27" s="106" t="s">
        <v>193</v>
      </c>
      <c r="Q27" s="106" t="s">
        <v>197</v>
      </c>
      <c r="R27" s="33" t="s">
        <v>184</v>
      </c>
    </row>
    <row r="28" spans="2:18" s="25" customFormat="1" ht="90.75" customHeight="1">
      <c r="B28" s="105" t="str">
        <f>+EVALUACION!B29</f>
        <v>SELECCIÓN</v>
      </c>
      <c r="C28" s="241" t="str">
        <f>+EVALUACION!C29</f>
        <v>Inadecuada evaluación de las ofertas y/o verificación de requisitos habilitantes</v>
      </c>
      <c r="D28" s="241"/>
      <c r="E28" s="241"/>
      <c r="F28" s="241"/>
      <c r="G28" s="223" t="s">
        <v>198</v>
      </c>
      <c r="H28" s="223"/>
      <c r="I28" s="79">
        <f>+EVALUACION!I29</f>
        <v>2</v>
      </c>
      <c r="J28" s="79">
        <f>+EVALUACION!J29</f>
        <v>3</v>
      </c>
      <c r="K28" s="79">
        <f t="shared" si="0"/>
        <v>5</v>
      </c>
      <c r="L28" s="79" t="str">
        <f t="shared" si="1"/>
        <v>MEDIO</v>
      </c>
      <c r="M28" s="79" t="s">
        <v>183</v>
      </c>
      <c r="N28" s="106" t="s">
        <v>192</v>
      </c>
      <c r="O28" s="106" t="s">
        <v>190</v>
      </c>
      <c r="P28" s="106" t="s">
        <v>193</v>
      </c>
      <c r="Q28" s="106" t="s">
        <v>197</v>
      </c>
      <c r="R28" s="33" t="s">
        <v>197</v>
      </c>
    </row>
    <row r="29" spans="2:18" s="25" customFormat="1" ht="90.75" customHeight="1">
      <c r="B29" s="105" t="str">
        <f>+EVALUACION!B30</f>
        <v>SELECCIÓN</v>
      </c>
      <c r="C29" s="241" t="str">
        <f>+EVALUACION!C30</f>
        <v>Inadecuado manejo administrativo del proceso contractual</v>
      </c>
      <c r="D29" s="241"/>
      <c r="E29" s="241"/>
      <c r="F29" s="241"/>
      <c r="G29" s="223" t="s">
        <v>198</v>
      </c>
      <c r="H29" s="223"/>
      <c r="I29" s="79">
        <f>+EVALUACION!I30</f>
        <v>2</v>
      </c>
      <c r="J29" s="79">
        <f>+EVALUACION!J30</f>
        <v>2</v>
      </c>
      <c r="K29" s="79">
        <f t="shared" si="0"/>
        <v>4</v>
      </c>
      <c r="L29" s="79" t="str">
        <f t="shared" si="1"/>
        <v>BAJO</v>
      </c>
      <c r="M29" s="79" t="s">
        <v>183</v>
      </c>
      <c r="N29" s="106" t="s">
        <v>192</v>
      </c>
      <c r="O29" s="106" t="s">
        <v>190</v>
      </c>
      <c r="P29" s="106" t="s">
        <v>193</v>
      </c>
      <c r="Q29" s="106" t="s">
        <v>199</v>
      </c>
      <c r="R29" s="33" t="s">
        <v>184</v>
      </c>
    </row>
    <row r="30" spans="2:18" s="25" customFormat="1" ht="90.75" customHeight="1">
      <c r="B30" s="105" t="str">
        <f>+EVALUACION!B31</f>
        <v>SELECCIÓN</v>
      </c>
      <c r="C30" s="241" t="str">
        <f>+EVALUACION!C31</f>
        <v>Falta de claridad en la elaboración de los actos administrativos</v>
      </c>
      <c r="D30" s="241"/>
      <c r="E30" s="241"/>
      <c r="F30" s="241"/>
      <c r="G30" s="223" t="s">
        <v>200</v>
      </c>
      <c r="H30" s="223"/>
      <c r="I30" s="79">
        <f>+EVALUACION!I31</f>
        <v>2</v>
      </c>
      <c r="J30" s="79">
        <f>+EVALUACION!J31</f>
        <v>4</v>
      </c>
      <c r="K30" s="79">
        <f t="shared" ref="K30:K34" si="2">+I30+J30</f>
        <v>6</v>
      </c>
      <c r="L30" s="79" t="str">
        <f t="shared" si="1"/>
        <v>ALTO</v>
      </c>
      <c r="M30" s="79" t="s">
        <v>183</v>
      </c>
      <c r="N30" s="106" t="s">
        <v>201</v>
      </c>
      <c r="O30" s="106" t="s">
        <v>190</v>
      </c>
      <c r="P30" s="106" t="s">
        <v>193</v>
      </c>
      <c r="Q30" s="106" t="s">
        <v>197</v>
      </c>
      <c r="R30" s="33" t="s">
        <v>184</v>
      </c>
    </row>
    <row r="31" spans="2:18" s="25" customFormat="1" ht="90.75" customHeight="1">
      <c r="B31" s="105" t="str">
        <f>+EVALUACION!B32</f>
        <v>SELECCIÓN</v>
      </c>
      <c r="C31" s="241" t="str">
        <f>+EVALUACION!C32</f>
        <v>Contestación inoportuna a todas las observaciones formuladas a los documentos de la contratación</v>
      </c>
      <c r="D31" s="241"/>
      <c r="E31" s="241"/>
      <c r="F31" s="241"/>
      <c r="G31" s="223" t="s">
        <v>202</v>
      </c>
      <c r="H31" s="223"/>
      <c r="I31" s="79">
        <f>+EVALUACION!I32</f>
        <v>3</v>
      </c>
      <c r="J31" s="79">
        <f>+EVALUACION!J32</f>
        <v>3</v>
      </c>
      <c r="K31" s="79">
        <f t="shared" si="2"/>
        <v>6</v>
      </c>
      <c r="L31" s="79" t="str">
        <f t="shared" si="1"/>
        <v>ALTO</v>
      </c>
      <c r="M31" s="79" t="s">
        <v>176</v>
      </c>
      <c r="N31" s="106" t="s">
        <v>177</v>
      </c>
      <c r="O31" s="106" t="s">
        <v>190</v>
      </c>
      <c r="P31" s="106" t="s">
        <v>203</v>
      </c>
      <c r="Q31" s="106" t="s">
        <v>204</v>
      </c>
      <c r="R31" s="33" t="s">
        <v>195</v>
      </c>
    </row>
    <row r="32" spans="2:18" s="25" customFormat="1" ht="57.75" customHeight="1">
      <c r="B32" s="105" t="str">
        <f>+EVALUACION!B33</f>
        <v>SELECCIÓN</v>
      </c>
      <c r="C32" s="241" t="str">
        <f>+EVALUACION!C33</f>
        <v>No publicación de la documentación del proceso de selección en el SECOP</v>
      </c>
      <c r="D32" s="241"/>
      <c r="E32" s="241"/>
      <c r="F32" s="241"/>
      <c r="G32" s="223" t="s">
        <v>205</v>
      </c>
      <c r="H32" s="223"/>
      <c r="I32" s="79">
        <f>+EVALUACION!I33</f>
        <v>2</v>
      </c>
      <c r="J32" s="79">
        <f>+EVALUACION!J33</f>
        <v>4</v>
      </c>
      <c r="K32" s="79">
        <f t="shared" si="2"/>
        <v>6</v>
      </c>
      <c r="L32" s="79" t="str">
        <f t="shared" si="1"/>
        <v>ALTO</v>
      </c>
      <c r="M32" s="79" t="s">
        <v>183</v>
      </c>
      <c r="N32" s="106" t="s">
        <v>192</v>
      </c>
      <c r="O32" s="106" t="s">
        <v>190</v>
      </c>
      <c r="P32" s="106" t="s">
        <v>179</v>
      </c>
      <c r="Q32" s="106" t="s">
        <v>204</v>
      </c>
      <c r="R32" s="33" t="s">
        <v>184</v>
      </c>
    </row>
    <row r="33" spans="2:18" s="25" customFormat="1" ht="57.75" customHeight="1">
      <c r="B33" s="105" t="str">
        <f>+EVALUACION!B34</f>
        <v>SELECCIÓN</v>
      </c>
      <c r="C33" s="241" t="str">
        <f>+EVALUACION!C34</f>
        <v>Confabulación de los proponentes (Colusión)</v>
      </c>
      <c r="D33" s="241"/>
      <c r="E33" s="241"/>
      <c r="F33" s="241"/>
      <c r="G33" s="223" t="s">
        <v>206</v>
      </c>
      <c r="H33" s="223"/>
      <c r="I33" s="79">
        <f>+EVALUACION!I34</f>
        <v>3</v>
      </c>
      <c r="J33" s="79">
        <f>+EVALUACION!J34</f>
        <v>4</v>
      </c>
      <c r="K33" s="79">
        <f t="shared" si="2"/>
        <v>7</v>
      </c>
      <c r="L33" s="79" t="str">
        <f t="shared" si="1"/>
        <v>ALTO</v>
      </c>
      <c r="M33" s="79" t="s">
        <v>176</v>
      </c>
      <c r="N33" s="106" t="s">
        <v>177</v>
      </c>
      <c r="O33" s="106" t="s">
        <v>207</v>
      </c>
      <c r="P33" s="106" t="s">
        <v>179</v>
      </c>
      <c r="Q33" s="106" t="s">
        <v>208</v>
      </c>
      <c r="R33" s="33" t="s">
        <v>184</v>
      </c>
    </row>
    <row r="34" spans="2:18" s="25" customFormat="1" ht="90.75" customHeight="1">
      <c r="B34" s="105" t="str">
        <f>+EVALUACION!B35</f>
        <v>SELECCIÓN</v>
      </c>
      <c r="C34" s="241" t="str">
        <f>+EVALUACION!C35</f>
        <v>Declaratoria de Desierta del Proceso de Contratación, por la No Presentación de  propuestas, debido a errores Involuntarios que  hayan quedado en los documentos precontractuales</v>
      </c>
      <c r="D34" s="241"/>
      <c r="E34" s="241"/>
      <c r="F34" s="241"/>
      <c r="G34" s="223" t="s">
        <v>209</v>
      </c>
      <c r="H34" s="223"/>
      <c r="I34" s="79">
        <f>+EVALUACION!I35</f>
        <v>2</v>
      </c>
      <c r="J34" s="79">
        <f>+EVALUACION!J35</f>
        <v>4</v>
      </c>
      <c r="K34" s="79">
        <f t="shared" si="2"/>
        <v>6</v>
      </c>
      <c r="L34" s="79" t="str">
        <f t="shared" si="1"/>
        <v>ALTO</v>
      </c>
      <c r="M34" s="79" t="s">
        <v>183</v>
      </c>
      <c r="N34" s="106" t="s">
        <v>177</v>
      </c>
      <c r="O34" s="106" t="s">
        <v>190</v>
      </c>
      <c r="P34" s="106" t="s">
        <v>193</v>
      </c>
      <c r="Q34" s="106" t="s">
        <v>210</v>
      </c>
      <c r="R34" s="33" t="s">
        <v>195</v>
      </c>
    </row>
    <row r="35" spans="2:18" s="25" customFormat="1" ht="153" customHeight="1">
      <c r="B35" s="105" t="str">
        <f>+EVALUACION!B36</f>
        <v>SELECCIÓN</v>
      </c>
      <c r="C35" s="241" t="str">
        <f>+EVALUACION!C36</f>
        <v>Variación significativa de las tarifas en el mercado</v>
      </c>
      <c r="D35" s="241"/>
      <c r="E35" s="241"/>
      <c r="F35" s="241"/>
      <c r="G35" s="223" t="s">
        <v>211</v>
      </c>
      <c r="H35" s="223"/>
      <c r="I35" s="79">
        <f>+EVALUACION!I36</f>
        <v>1</v>
      </c>
      <c r="J35" s="79">
        <f>+EVALUACION!J36</f>
        <v>3</v>
      </c>
      <c r="K35" s="79">
        <f t="shared" ref="K35" si="3">+I35+J35</f>
        <v>4</v>
      </c>
      <c r="L35" s="79" t="str">
        <f t="shared" ref="L35" si="4">IF(K35&lt;=4,"BAJO",IF(K35=5,"MEDIO",IF(K35=6,"ALTO",IF(K35=7,"ALTO","EXTREMO"))))</f>
        <v>BAJO</v>
      </c>
      <c r="M35" s="79" t="s">
        <v>176</v>
      </c>
      <c r="N35" s="106" t="s">
        <v>212</v>
      </c>
      <c r="O35" s="106" t="s">
        <v>190</v>
      </c>
      <c r="P35" s="106" t="s">
        <v>203</v>
      </c>
      <c r="Q35" s="106" t="s">
        <v>213</v>
      </c>
      <c r="R35" s="33" t="s">
        <v>214</v>
      </c>
    </row>
    <row r="36" spans="2:18" s="25" customFormat="1" ht="57.75" customHeight="1">
      <c r="B36" s="105" t="str">
        <f>+EVALUACION!B37</f>
        <v>SELECCIÓN</v>
      </c>
      <c r="C36" s="241" t="str">
        <f>+EVALUACION!C37</f>
        <v>Selección de ofertas con precios artificialmente bajos.</v>
      </c>
      <c r="D36" s="241"/>
      <c r="E36" s="241"/>
      <c r="F36" s="241"/>
      <c r="G36" s="223" t="s">
        <v>206</v>
      </c>
      <c r="H36" s="223"/>
      <c r="I36" s="79">
        <f>+EVALUACION!I37</f>
        <v>2</v>
      </c>
      <c r="J36" s="79">
        <f>+EVALUACION!J37</f>
        <v>4</v>
      </c>
      <c r="K36" s="79">
        <f t="shared" ref="K36:K62" si="5">+I36+J36</f>
        <v>6</v>
      </c>
      <c r="L36" s="79" t="str">
        <f t="shared" ref="L36:L62" si="6">IF(K36&lt;=4,"BAJO",IF(K36=5,"MEDIO",IF(K36=6,"ALTO",IF(K36=7,"ALTO","EXTREMO"))))</f>
        <v>ALTO</v>
      </c>
      <c r="M36" s="79" t="s">
        <v>176</v>
      </c>
      <c r="N36" s="106" t="s">
        <v>177</v>
      </c>
      <c r="O36" s="106" t="s">
        <v>207</v>
      </c>
      <c r="P36" s="106" t="s">
        <v>179</v>
      </c>
      <c r="Q36" s="106" t="s">
        <v>194</v>
      </c>
      <c r="R36" s="33" t="s">
        <v>184</v>
      </c>
    </row>
    <row r="37" spans="2:18" s="25" customFormat="1" ht="57.75" customHeight="1">
      <c r="B37" s="105" t="str">
        <f>+EVALUACION!B38</f>
        <v>CONTRATACIÓN</v>
      </c>
      <c r="C37" s="241" t="str">
        <f>+EVALUACION!C38</f>
        <v xml:space="preserve">Riesgo de que no se firme el contrato. </v>
      </c>
      <c r="D37" s="241"/>
      <c r="E37" s="241"/>
      <c r="F37" s="241"/>
      <c r="G37" s="223" t="s">
        <v>215</v>
      </c>
      <c r="H37" s="223"/>
      <c r="I37" s="79">
        <f>+EVALUACION!I38</f>
        <v>1</v>
      </c>
      <c r="J37" s="79">
        <f>+EVALUACION!J38</f>
        <v>3</v>
      </c>
      <c r="K37" s="79">
        <f t="shared" si="5"/>
        <v>4</v>
      </c>
      <c r="L37" s="79" t="str">
        <f t="shared" si="6"/>
        <v>BAJO</v>
      </c>
      <c r="M37" s="79" t="s">
        <v>183</v>
      </c>
      <c r="N37" s="106" t="s">
        <v>177</v>
      </c>
      <c r="O37" s="106" t="s">
        <v>207</v>
      </c>
      <c r="P37" s="106" t="s">
        <v>179</v>
      </c>
      <c r="Q37" s="106" t="s">
        <v>194</v>
      </c>
      <c r="R37" s="33" t="s">
        <v>216</v>
      </c>
    </row>
    <row r="38" spans="2:18" s="25" customFormat="1" ht="57.75" customHeight="1">
      <c r="B38" s="105" t="str">
        <f>+EVALUACION!B39</f>
        <v>CONTRATACIÓN</v>
      </c>
      <c r="C38" s="241" t="str">
        <f>+EVALUACION!C39</f>
        <v>Falta de constitución o constitución tardía de la garantía única. Aceptación de garantías que no se ajustan a lo contemplado en el contrato</v>
      </c>
      <c r="D38" s="241"/>
      <c r="E38" s="241"/>
      <c r="F38" s="241"/>
      <c r="G38" s="223" t="s">
        <v>217</v>
      </c>
      <c r="H38" s="223"/>
      <c r="I38" s="79">
        <f>+EVALUACION!I39</f>
        <v>2</v>
      </c>
      <c r="J38" s="79">
        <f>+EVALUACION!J39</f>
        <v>3</v>
      </c>
      <c r="K38" s="79">
        <f t="shared" si="5"/>
        <v>5</v>
      </c>
      <c r="L38" s="79" t="str">
        <f t="shared" si="6"/>
        <v>MEDIO</v>
      </c>
      <c r="M38" s="79" t="s">
        <v>176</v>
      </c>
      <c r="N38" s="106" t="s">
        <v>192</v>
      </c>
      <c r="O38" s="106" t="s">
        <v>218</v>
      </c>
      <c r="P38" s="106" t="s">
        <v>219</v>
      </c>
      <c r="Q38" s="106" t="s">
        <v>220</v>
      </c>
      <c r="R38" s="33" t="s">
        <v>184</v>
      </c>
    </row>
    <row r="39" spans="2:18" s="25" customFormat="1" ht="57.75" customHeight="1">
      <c r="B39" s="105" t="str">
        <f>+EVALUACION!B40</f>
        <v>CONTRATACIÓN</v>
      </c>
      <c r="C39" s="241" t="str">
        <f>+EVALUACION!C40</f>
        <v>Falta de solicitud o solicitud tardía del registro  presupuestal</v>
      </c>
      <c r="D39" s="241"/>
      <c r="E39" s="241"/>
      <c r="F39" s="241"/>
      <c r="G39" s="223" t="s">
        <v>221</v>
      </c>
      <c r="H39" s="223"/>
      <c r="I39" s="79">
        <f>+EVALUACION!I40</f>
        <v>2</v>
      </c>
      <c r="J39" s="79">
        <f>+EVALUACION!J40</f>
        <v>3</v>
      </c>
      <c r="K39" s="79">
        <f t="shared" si="5"/>
        <v>5</v>
      </c>
      <c r="L39" s="79" t="str">
        <f t="shared" si="6"/>
        <v>MEDIO</v>
      </c>
      <c r="M39" s="79" t="s">
        <v>176</v>
      </c>
      <c r="N39" s="106" t="s">
        <v>177</v>
      </c>
      <c r="O39" s="106" t="s">
        <v>222</v>
      </c>
      <c r="P39" s="106" t="s">
        <v>223</v>
      </c>
      <c r="Q39" s="106" t="s">
        <v>224</v>
      </c>
      <c r="R39" s="33" t="s">
        <v>184</v>
      </c>
    </row>
    <row r="40" spans="2:18" s="25" customFormat="1" ht="57.75" customHeight="1">
      <c r="B40" s="105" t="str">
        <f>+EVALUACION!B41</f>
        <v>CONTRATACIÓN</v>
      </c>
      <c r="C40" s="241" t="str">
        <f>+EVALUACION!C41</f>
        <v>Adjudicar el contrato  a un proponente que pueda suministrar bienes de mala calidad o que preste servicios de forma incorrecta, debido a la presentación de ofertas artificialmente baja.</v>
      </c>
      <c r="D40" s="241"/>
      <c r="E40" s="241"/>
      <c r="F40" s="241"/>
      <c r="G40" s="223" t="s">
        <v>225</v>
      </c>
      <c r="H40" s="223"/>
      <c r="I40" s="79">
        <f>+EVALUACION!I41</f>
        <v>2</v>
      </c>
      <c r="J40" s="79">
        <f>+EVALUACION!J41</f>
        <v>3</v>
      </c>
      <c r="K40" s="79">
        <f t="shared" si="5"/>
        <v>5</v>
      </c>
      <c r="L40" s="79" t="str">
        <f t="shared" si="6"/>
        <v>MEDIO</v>
      </c>
      <c r="M40" s="79" t="s">
        <v>176</v>
      </c>
      <c r="N40" s="106" t="s">
        <v>177</v>
      </c>
      <c r="O40" s="106" t="s">
        <v>226</v>
      </c>
      <c r="P40" s="106" t="s">
        <v>227</v>
      </c>
      <c r="Q40" s="106" t="s">
        <v>210</v>
      </c>
      <c r="R40" s="33" t="s">
        <v>228</v>
      </c>
    </row>
    <row r="41" spans="2:18" s="25" customFormat="1" ht="57.75" customHeight="1">
      <c r="B41" s="105" t="str">
        <f>+EVALUACION!B42</f>
        <v>CONTRATACIÓN</v>
      </c>
      <c r="C41" s="241" t="str">
        <f>+EVALUACION!C42</f>
        <v>Presentación de reclamos de terceros sobre la selección del oferente que retrasen el perfeccionamiento del contrato.</v>
      </c>
      <c r="D41" s="241"/>
      <c r="E41" s="241"/>
      <c r="F41" s="241"/>
      <c r="G41" s="223" t="s">
        <v>229</v>
      </c>
      <c r="H41" s="223"/>
      <c r="I41" s="79">
        <f>+EVALUACION!I42</f>
        <v>2</v>
      </c>
      <c r="J41" s="79">
        <f>+EVALUACION!J42</f>
        <v>3</v>
      </c>
      <c r="K41" s="79">
        <f t="shared" si="5"/>
        <v>5</v>
      </c>
      <c r="L41" s="79" t="str">
        <f t="shared" si="6"/>
        <v>MEDIO</v>
      </c>
      <c r="M41" s="79" t="s">
        <v>183</v>
      </c>
      <c r="N41" s="106" t="s">
        <v>177</v>
      </c>
      <c r="O41" s="106" t="s">
        <v>230</v>
      </c>
      <c r="P41" s="106" t="s">
        <v>223</v>
      </c>
      <c r="Q41" s="106" t="s">
        <v>194</v>
      </c>
      <c r="R41" s="33" t="s">
        <v>195</v>
      </c>
    </row>
    <row r="42" spans="2:18" s="25" customFormat="1" ht="117.75" customHeight="1">
      <c r="B42" s="105" t="str">
        <f>+EVALUACION!B43</f>
        <v>EJECUCIÓN</v>
      </c>
      <c r="C42" s="241" t="str">
        <f>+EVALUACION!C43</f>
        <v>Fluctuaciones del valor de la moneda</v>
      </c>
      <c r="D42" s="241"/>
      <c r="E42" s="241"/>
      <c r="F42" s="241"/>
      <c r="G42" s="223" t="s">
        <v>231</v>
      </c>
      <c r="H42" s="223"/>
      <c r="I42" s="79">
        <f>+EVALUACION!I43</f>
        <v>1</v>
      </c>
      <c r="J42" s="79">
        <f>+EVALUACION!J43</f>
        <v>3</v>
      </c>
      <c r="K42" s="79">
        <f t="shared" si="5"/>
        <v>4</v>
      </c>
      <c r="L42" s="79" t="str">
        <f t="shared" si="6"/>
        <v>BAJO</v>
      </c>
      <c r="M42" s="79" t="s">
        <v>176</v>
      </c>
      <c r="N42" s="106" t="s">
        <v>212</v>
      </c>
      <c r="O42" s="106">
        <v>2024</v>
      </c>
      <c r="P42" s="106" t="s">
        <v>232</v>
      </c>
      <c r="Q42" s="106" t="s">
        <v>233</v>
      </c>
      <c r="R42" s="33" t="s">
        <v>234</v>
      </c>
    </row>
    <row r="43" spans="2:18" s="25" customFormat="1" ht="128.25" customHeight="1">
      <c r="B43" s="105" t="str">
        <f>+EVALUACION!B44</f>
        <v>EJECUCIÓN</v>
      </c>
      <c r="C43" s="241" t="str">
        <f>+EVALUACION!C44</f>
        <v>Cambio de precios en factores de producción.</v>
      </c>
      <c r="D43" s="241"/>
      <c r="E43" s="241"/>
      <c r="F43" s="241"/>
      <c r="G43" s="223" t="s">
        <v>235</v>
      </c>
      <c r="H43" s="223"/>
      <c r="I43" s="79">
        <f>+EVALUACION!I44</f>
        <v>1</v>
      </c>
      <c r="J43" s="79">
        <f>+EVALUACION!J44</f>
        <v>3</v>
      </c>
      <c r="K43" s="79">
        <f t="shared" si="5"/>
        <v>4</v>
      </c>
      <c r="L43" s="79" t="str">
        <f t="shared" si="6"/>
        <v>BAJO</v>
      </c>
      <c r="M43" s="79" t="s">
        <v>176</v>
      </c>
      <c r="N43" s="106" t="s">
        <v>212</v>
      </c>
      <c r="O43" s="106">
        <v>2024</v>
      </c>
      <c r="P43" s="106" t="s">
        <v>232</v>
      </c>
      <c r="Q43" s="106" t="s">
        <v>233</v>
      </c>
      <c r="R43" s="33" t="s">
        <v>234</v>
      </c>
    </row>
    <row r="44" spans="2:18" s="25" customFormat="1" ht="112.5" customHeight="1">
      <c r="B44" s="105" t="str">
        <f>+EVALUACION!B45</f>
        <v>EJECUCIÓN</v>
      </c>
      <c r="C44" s="241" t="str">
        <f>+EVALUACION!C45</f>
        <v>Variación de los precios del mercado</v>
      </c>
      <c r="D44" s="241"/>
      <c r="E44" s="241"/>
      <c r="F44" s="241"/>
      <c r="G44" s="223" t="s">
        <v>236</v>
      </c>
      <c r="H44" s="223"/>
      <c r="I44" s="79">
        <f>+EVALUACION!I45</f>
        <v>1</v>
      </c>
      <c r="J44" s="79">
        <f>+EVALUACION!J45</f>
        <v>3</v>
      </c>
      <c r="K44" s="79">
        <f t="shared" si="5"/>
        <v>4</v>
      </c>
      <c r="L44" s="79" t="str">
        <f t="shared" si="6"/>
        <v>BAJO</v>
      </c>
      <c r="M44" s="79" t="s">
        <v>183</v>
      </c>
      <c r="N44" s="106" t="s">
        <v>212</v>
      </c>
      <c r="O44" s="106" t="s">
        <v>237</v>
      </c>
      <c r="P44" s="106" t="s">
        <v>232</v>
      </c>
      <c r="Q44" s="106" t="s">
        <v>238</v>
      </c>
      <c r="R44" s="33" t="s">
        <v>214</v>
      </c>
    </row>
    <row r="45" spans="2:18" s="25" customFormat="1" ht="136.5" customHeight="1">
      <c r="B45" s="105" t="str">
        <f>+EVALUACION!B46</f>
        <v>EJECUCIÓN</v>
      </c>
      <c r="C45" s="241" t="str">
        <f>+EVALUACION!C46</f>
        <v>Factores políticos o macroeconómicos.</v>
      </c>
      <c r="D45" s="241"/>
      <c r="E45" s="241"/>
      <c r="F45" s="241"/>
      <c r="G45" s="223" t="s">
        <v>239</v>
      </c>
      <c r="H45" s="223"/>
      <c r="I45" s="79">
        <f>+EVALUACION!I46</f>
        <v>1</v>
      </c>
      <c r="J45" s="79">
        <f>+EVALUACION!J46</f>
        <v>3</v>
      </c>
      <c r="K45" s="79">
        <f t="shared" si="5"/>
        <v>4</v>
      </c>
      <c r="L45" s="79" t="str">
        <f t="shared" si="6"/>
        <v>BAJO</v>
      </c>
      <c r="M45" s="79" t="s">
        <v>176</v>
      </c>
      <c r="N45" s="106" t="s">
        <v>212</v>
      </c>
      <c r="O45" s="106" t="s">
        <v>237</v>
      </c>
      <c r="P45" s="106" t="s">
        <v>232</v>
      </c>
      <c r="Q45" s="106" t="s">
        <v>240</v>
      </c>
      <c r="R45" s="33" t="s">
        <v>214</v>
      </c>
    </row>
    <row r="46" spans="2:18" s="25" customFormat="1" ht="57.75" customHeight="1">
      <c r="B46" s="105" t="str">
        <f>+EVALUACION!B47</f>
        <v>EJECUCIÓN</v>
      </c>
      <c r="C46" s="241" t="str">
        <f>+EVALUACION!C47</f>
        <v>Variación en la disponibilidad o en el costo de los insumos necesarios para prestar los servicios.</v>
      </c>
      <c r="D46" s="241"/>
      <c r="E46" s="241"/>
      <c r="F46" s="241"/>
      <c r="G46" s="223" t="s">
        <v>241</v>
      </c>
      <c r="H46" s="223"/>
      <c r="I46" s="79">
        <f>+EVALUACION!I47</f>
        <v>1</v>
      </c>
      <c r="J46" s="79">
        <f>+EVALUACION!J47</f>
        <v>3</v>
      </c>
      <c r="K46" s="79">
        <f t="shared" si="5"/>
        <v>4</v>
      </c>
      <c r="L46" s="79" t="str">
        <f t="shared" si="6"/>
        <v>BAJO</v>
      </c>
      <c r="M46" s="79" t="s">
        <v>176</v>
      </c>
      <c r="N46" s="106" t="s">
        <v>242</v>
      </c>
      <c r="O46" s="106" t="s">
        <v>243</v>
      </c>
      <c r="P46" s="106" t="s">
        <v>232</v>
      </c>
      <c r="Q46" s="106" t="s">
        <v>244</v>
      </c>
      <c r="R46" s="33" t="s">
        <v>245</v>
      </c>
    </row>
    <row r="47" spans="2:18" s="25" customFormat="1" ht="175.5" customHeight="1">
      <c r="B47" s="105" t="str">
        <f>+EVALUACION!B48</f>
        <v>EJECUCIÓN</v>
      </c>
      <c r="C47" s="241" t="str">
        <f>+EVALUACION!C48</f>
        <v>Incumplimiento de compromisos adquiridos por el contratista seleccionado con sus subcontratistas, suministradores de bienes y servicios.</v>
      </c>
      <c r="D47" s="241"/>
      <c r="E47" s="241"/>
      <c r="F47" s="241"/>
      <c r="G47" s="223" t="s">
        <v>246</v>
      </c>
      <c r="H47" s="223"/>
      <c r="I47" s="79">
        <f>+EVALUACION!I48</f>
        <v>2</v>
      </c>
      <c r="J47" s="79">
        <f>+EVALUACION!J48</f>
        <v>3</v>
      </c>
      <c r="K47" s="79">
        <f t="shared" si="5"/>
        <v>5</v>
      </c>
      <c r="L47" s="79" t="str">
        <f t="shared" si="6"/>
        <v>MEDIO</v>
      </c>
      <c r="M47" s="79" t="s">
        <v>176</v>
      </c>
      <c r="N47" s="106" t="s">
        <v>212</v>
      </c>
      <c r="O47" s="106" t="s">
        <v>243</v>
      </c>
      <c r="P47" s="106" t="s">
        <v>247</v>
      </c>
      <c r="Q47" s="106" t="s">
        <v>244</v>
      </c>
      <c r="R47" s="33" t="s">
        <v>245</v>
      </c>
    </row>
    <row r="48" spans="2:18" s="25" customFormat="1" ht="57.75" customHeight="1">
      <c r="B48" s="105" t="str">
        <f>+EVALUACION!B49</f>
        <v>EJECUCIÓN</v>
      </c>
      <c r="C48" s="241" t="str">
        <f>+EVALUACION!C49</f>
        <v>Incumplimiento de la administración en los pagos.</v>
      </c>
      <c r="D48" s="241"/>
      <c r="E48" s="241"/>
      <c r="F48" s="241"/>
      <c r="G48" s="223" t="s">
        <v>248</v>
      </c>
      <c r="H48" s="223"/>
      <c r="I48" s="79">
        <f>+EVALUACION!I49</f>
        <v>1</v>
      </c>
      <c r="J48" s="79">
        <f>+EVALUACION!J49</f>
        <v>3</v>
      </c>
      <c r="K48" s="79">
        <f t="shared" si="5"/>
        <v>4</v>
      </c>
      <c r="L48" s="79" t="str">
        <f t="shared" si="6"/>
        <v>BAJO</v>
      </c>
      <c r="M48" s="79" t="s">
        <v>176</v>
      </c>
      <c r="N48" s="106" t="s">
        <v>212</v>
      </c>
      <c r="O48" s="106" t="s">
        <v>249</v>
      </c>
      <c r="P48" s="106" t="s">
        <v>250</v>
      </c>
      <c r="Q48" s="106" t="s">
        <v>244</v>
      </c>
      <c r="R48" s="33" t="s">
        <v>228</v>
      </c>
    </row>
    <row r="49" spans="2:18" s="25" customFormat="1" ht="57.75" customHeight="1">
      <c r="B49" s="105" t="str">
        <f>+EVALUACION!B50</f>
        <v>EJECUCIÓN</v>
      </c>
      <c r="C49" s="241" t="str">
        <f>+EVALUACION!C50</f>
        <v>Imposición de nuevos tributos</v>
      </c>
      <c r="D49" s="241"/>
      <c r="E49" s="241"/>
      <c r="F49" s="241"/>
      <c r="G49" s="223" t="s">
        <v>251</v>
      </c>
      <c r="H49" s="223"/>
      <c r="I49" s="79">
        <f>+EVALUACION!I50</f>
        <v>1</v>
      </c>
      <c r="J49" s="79">
        <f>+EVALUACION!J50</f>
        <v>3</v>
      </c>
      <c r="K49" s="79">
        <f t="shared" si="5"/>
        <v>4</v>
      </c>
      <c r="L49" s="79" t="str">
        <f t="shared" si="6"/>
        <v>BAJO</v>
      </c>
      <c r="M49" s="79" t="s">
        <v>176</v>
      </c>
      <c r="N49" s="106" t="s">
        <v>242</v>
      </c>
      <c r="O49" s="106" t="s">
        <v>237</v>
      </c>
      <c r="P49" s="106" t="s">
        <v>232</v>
      </c>
      <c r="Q49" s="106" t="s">
        <v>252</v>
      </c>
      <c r="R49" s="33" t="s">
        <v>214</v>
      </c>
    </row>
    <row r="50" spans="2:18" s="25" customFormat="1" ht="57.75" customHeight="1">
      <c r="B50" s="105" t="str">
        <f>+EVALUACION!B51</f>
        <v>EJECUCIÓN</v>
      </c>
      <c r="C50" s="241" t="str">
        <f>+EVALUACION!C51</f>
        <v>Cambios en el marco regulatorio o normatividad aplicable al proyecto.</v>
      </c>
      <c r="D50" s="241"/>
      <c r="E50" s="241"/>
      <c r="F50" s="241"/>
      <c r="G50" s="223" t="s">
        <v>253</v>
      </c>
      <c r="H50" s="223"/>
      <c r="I50" s="79">
        <f>+EVALUACION!I51</f>
        <v>1</v>
      </c>
      <c r="J50" s="79">
        <f>+EVALUACION!J51</f>
        <v>3</v>
      </c>
      <c r="K50" s="79">
        <f t="shared" si="5"/>
        <v>4</v>
      </c>
      <c r="L50" s="79" t="str">
        <f t="shared" si="6"/>
        <v>BAJO</v>
      </c>
      <c r="M50" s="79" t="s">
        <v>176</v>
      </c>
      <c r="N50" s="106" t="s">
        <v>242</v>
      </c>
      <c r="O50" s="106" t="s">
        <v>237</v>
      </c>
      <c r="P50" s="106" t="s">
        <v>232</v>
      </c>
      <c r="Q50" s="106" t="s">
        <v>254</v>
      </c>
      <c r="R50" s="33" t="s">
        <v>214</v>
      </c>
    </row>
    <row r="51" spans="2:18" s="25" customFormat="1" ht="57.75" customHeight="1">
      <c r="B51" s="105" t="str">
        <f>+EVALUACION!B52</f>
        <v>EJECUCIÓN</v>
      </c>
      <c r="C51" s="241" t="str">
        <f>+EVALUACION!C52</f>
        <v>Demora en el inicio previsto para la ejecución de la obra</v>
      </c>
      <c r="D51" s="241"/>
      <c r="E51" s="241"/>
      <c r="F51" s="241"/>
      <c r="G51" s="223" t="s">
        <v>255</v>
      </c>
      <c r="H51" s="223"/>
      <c r="I51" s="79">
        <f>+EVALUACION!I52</f>
        <v>2</v>
      </c>
      <c r="J51" s="79">
        <f>+EVALUACION!J52</f>
        <v>2</v>
      </c>
      <c r="K51" s="79">
        <f t="shared" si="5"/>
        <v>4</v>
      </c>
      <c r="L51" s="79" t="str">
        <f t="shared" si="6"/>
        <v>BAJO</v>
      </c>
      <c r="M51" s="79" t="s">
        <v>183</v>
      </c>
      <c r="N51" s="106" t="s">
        <v>242</v>
      </c>
      <c r="O51" s="106" t="s">
        <v>237</v>
      </c>
      <c r="P51" s="106" t="s">
        <v>203</v>
      </c>
      <c r="Q51" s="106" t="s">
        <v>256</v>
      </c>
      <c r="R51" s="33" t="s">
        <v>214</v>
      </c>
    </row>
    <row r="52" spans="2:18" s="25" customFormat="1" ht="57.75" customHeight="1">
      <c r="B52" s="105" t="str">
        <f>+EVALUACION!B53</f>
        <v>EJECUCIÓN</v>
      </c>
      <c r="C52" s="241" t="str">
        <f>+EVALUACION!C53</f>
        <v>Fuentes de materiales</v>
      </c>
      <c r="D52" s="241"/>
      <c r="E52" s="241"/>
      <c r="F52" s="241"/>
      <c r="G52" s="223" t="s">
        <v>257</v>
      </c>
      <c r="H52" s="223"/>
      <c r="I52" s="79">
        <f>+EVALUACION!I53</f>
        <v>2</v>
      </c>
      <c r="J52" s="79">
        <f>+EVALUACION!J53</f>
        <v>3</v>
      </c>
      <c r="K52" s="79">
        <f t="shared" si="5"/>
        <v>5</v>
      </c>
      <c r="L52" s="79" t="str">
        <f t="shared" si="6"/>
        <v>MEDIO</v>
      </c>
      <c r="M52" s="79" t="s">
        <v>176</v>
      </c>
      <c r="N52" s="106" t="s">
        <v>242</v>
      </c>
      <c r="O52" s="106" t="s">
        <v>258</v>
      </c>
      <c r="P52" s="106" t="s">
        <v>203</v>
      </c>
      <c r="Q52" s="106" t="s">
        <v>259</v>
      </c>
      <c r="R52" s="33" t="s">
        <v>260</v>
      </c>
    </row>
    <row r="53" spans="2:18" s="25" customFormat="1" ht="57.75" customHeight="1">
      <c r="B53" s="105" t="str">
        <f>+EVALUACION!B54</f>
        <v>EJECUCIÓN</v>
      </c>
      <c r="C53" s="241" t="str">
        <f>+EVALUACION!C54</f>
        <v>Programación de obra</v>
      </c>
      <c r="D53" s="241"/>
      <c r="E53" s="241"/>
      <c r="F53" s="241"/>
      <c r="G53" s="223" t="s">
        <v>261</v>
      </c>
      <c r="H53" s="223"/>
      <c r="I53" s="79">
        <f>+EVALUACION!I54</f>
        <v>2</v>
      </c>
      <c r="J53" s="79">
        <f>+EVALUACION!J54</f>
        <v>2</v>
      </c>
      <c r="K53" s="79">
        <f t="shared" si="5"/>
        <v>4</v>
      </c>
      <c r="L53" s="79" t="str">
        <f t="shared" si="6"/>
        <v>BAJO</v>
      </c>
      <c r="M53" s="79" t="s">
        <v>183</v>
      </c>
      <c r="N53" s="106" t="s">
        <v>242</v>
      </c>
      <c r="O53" s="106" t="s">
        <v>190</v>
      </c>
      <c r="P53" s="106" t="s">
        <v>203</v>
      </c>
      <c r="Q53" s="106" t="s">
        <v>262</v>
      </c>
      <c r="R53" s="33" t="s">
        <v>214</v>
      </c>
    </row>
    <row r="54" spans="2:18" s="25" customFormat="1" ht="57.75" customHeight="1">
      <c r="B54" s="105" t="str">
        <f>+EVALUACION!B55</f>
        <v>EJECUCIÓN</v>
      </c>
      <c r="C54" s="241" t="str">
        <f>+EVALUACION!C55</f>
        <v>Calidad  de  las  obras</v>
      </c>
      <c r="D54" s="241"/>
      <c r="E54" s="241"/>
      <c r="F54" s="241"/>
      <c r="G54" s="223" t="s">
        <v>263</v>
      </c>
      <c r="H54" s="223"/>
      <c r="I54" s="79">
        <f>+EVALUACION!I55</f>
        <v>2</v>
      </c>
      <c r="J54" s="79">
        <f>+EVALUACION!J55</f>
        <v>3</v>
      </c>
      <c r="K54" s="79">
        <f t="shared" si="5"/>
        <v>5</v>
      </c>
      <c r="L54" s="79" t="str">
        <f t="shared" si="6"/>
        <v>MEDIO</v>
      </c>
      <c r="M54" s="79" t="s">
        <v>176</v>
      </c>
      <c r="N54" s="106" t="s">
        <v>242</v>
      </c>
      <c r="O54" s="106" t="s">
        <v>190</v>
      </c>
      <c r="P54" s="106" t="s">
        <v>203</v>
      </c>
      <c r="Q54" s="106" t="s">
        <v>262</v>
      </c>
      <c r="R54" s="33" t="s">
        <v>214</v>
      </c>
    </row>
    <row r="55" spans="2:18" s="25" customFormat="1" ht="57.75" customHeight="1">
      <c r="B55" s="105" t="str">
        <f>+EVALUACION!B56</f>
        <v>EJECUCIÓN</v>
      </c>
      <c r="C55" s="241" t="str">
        <f>+EVALUACION!C56</f>
        <v>Riesgo   geológico</v>
      </c>
      <c r="D55" s="241"/>
      <c r="E55" s="241"/>
      <c r="F55" s="241"/>
      <c r="G55" s="223" t="s">
        <v>264</v>
      </c>
      <c r="H55" s="223"/>
      <c r="I55" s="79">
        <f>+EVALUACION!I56</f>
        <v>2</v>
      </c>
      <c r="J55" s="79">
        <f>+EVALUACION!J56</f>
        <v>4</v>
      </c>
      <c r="K55" s="79">
        <f t="shared" si="5"/>
        <v>6</v>
      </c>
      <c r="L55" s="79" t="str">
        <f t="shared" si="6"/>
        <v>ALTO</v>
      </c>
      <c r="M55" s="79" t="s">
        <v>176</v>
      </c>
      <c r="N55" s="106" t="s">
        <v>242</v>
      </c>
      <c r="O55" s="106" t="s">
        <v>237</v>
      </c>
      <c r="P55" s="106" t="s">
        <v>203</v>
      </c>
      <c r="Q55" s="106" t="s">
        <v>262</v>
      </c>
      <c r="R55" s="33" t="s">
        <v>214</v>
      </c>
    </row>
    <row r="56" spans="2:18" s="25" customFormat="1" ht="57.75" customHeight="1">
      <c r="B56" s="105" t="str">
        <f>+EVALUACION!B57</f>
        <v>EJECUCIÓN</v>
      </c>
      <c r="C56" s="241" t="str">
        <f>+EVALUACION!C57</f>
        <v>Eventos naturales tales como lluvias, inundaciones y sequias entre otros</v>
      </c>
      <c r="D56" s="241"/>
      <c r="E56" s="241"/>
      <c r="F56" s="241"/>
      <c r="G56" s="223" t="s">
        <v>265</v>
      </c>
      <c r="H56" s="223"/>
      <c r="I56" s="79">
        <f>+EVALUACION!I57</f>
        <v>3</v>
      </c>
      <c r="J56" s="79">
        <f>+EVALUACION!J57</f>
        <v>4</v>
      </c>
      <c r="K56" s="79">
        <f t="shared" si="5"/>
        <v>7</v>
      </c>
      <c r="L56" s="79" t="str">
        <f t="shared" si="6"/>
        <v>ALTO</v>
      </c>
      <c r="M56" s="79" t="s">
        <v>176</v>
      </c>
      <c r="N56" s="106" t="s">
        <v>242</v>
      </c>
      <c r="O56" s="106" t="s">
        <v>266</v>
      </c>
      <c r="P56" s="106" t="s">
        <v>267</v>
      </c>
      <c r="Q56" s="106" t="s">
        <v>268</v>
      </c>
      <c r="R56" s="33" t="s">
        <v>234</v>
      </c>
    </row>
    <row r="57" spans="2:18" s="25" customFormat="1" ht="57.75" customHeight="1">
      <c r="B57" s="105" t="str">
        <f>+EVALUACION!B58</f>
        <v>EJECUCIÓN</v>
      </c>
      <c r="C57" s="241" t="str">
        <f>+EVALUACION!C58</f>
        <v>Suspensión del contrato por causas de fuerza mayor</v>
      </c>
      <c r="D57" s="241"/>
      <c r="E57" s="241"/>
      <c r="F57" s="241"/>
      <c r="G57" s="223" t="s">
        <v>269</v>
      </c>
      <c r="H57" s="223"/>
      <c r="I57" s="79">
        <f>+EVALUACION!I58</f>
        <v>1</v>
      </c>
      <c r="J57" s="79">
        <f>+EVALUACION!J58</f>
        <v>3</v>
      </c>
      <c r="K57" s="79">
        <f t="shared" si="5"/>
        <v>4</v>
      </c>
      <c r="L57" s="79" t="str">
        <f t="shared" si="6"/>
        <v>BAJO</v>
      </c>
      <c r="M57" s="79" t="s">
        <v>176</v>
      </c>
      <c r="N57" s="106" t="s">
        <v>212</v>
      </c>
      <c r="O57" s="106" t="s">
        <v>190</v>
      </c>
      <c r="P57" s="106" t="s">
        <v>203</v>
      </c>
      <c r="Q57" s="106" t="s">
        <v>270</v>
      </c>
      <c r="R57" s="33" t="s">
        <v>214</v>
      </c>
    </row>
    <row r="58" spans="2:18" s="25" customFormat="1" ht="57.75" customHeight="1">
      <c r="B58" s="105" t="str">
        <f>+EVALUACION!B59</f>
        <v>EJECUCIÓN</v>
      </c>
      <c r="C58" s="241" t="str">
        <f>+EVALUACION!C59</f>
        <v>Escasez de los insumos necesarios para la ejecución contractual</v>
      </c>
      <c r="D58" s="241"/>
      <c r="E58" s="241"/>
      <c r="F58" s="241"/>
      <c r="G58" s="223" t="s">
        <v>271</v>
      </c>
      <c r="H58" s="223"/>
      <c r="I58" s="79">
        <f>+EVALUACION!I59</f>
        <v>2</v>
      </c>
      <c r="J58" s="79">
        <f>+EVALUACION!J59</f>
        <v>3</v>
      </c>
      <c r="K58" s="79">
        <f t="shared" si="5"/>
        <v>5</v>
      </c>
      <c r="L58" s="79" t="str">
        <f t="shared" si="6"/>
        <v>MEDIO</v>
      </c>
      <c r="M58" s="79" t="s">
        <v>176</v>
      </c>
      <c r="N58" s="106" t="s">
        <v>242</v>
      </c>
      <c r="O58" s="106" t="s">
        <v>190</v>
      </c>
      <c r="P58" s="106" t="s">
        <v>232</v>
      </c>
      <c r="Q58" s="106" t="s">
        <v>272</v>
      </c>
      <c r="R58" s="33" t="s">
        <v>273</v>
      </c>
    </row>
    <row r="59" spans="2:18" s="25" customFormat="1" ht="57.75" customHeight="1">
      <c r="B59" s="105" t="str">
        <f>+EVALUACION!B60</f>
        <v>EJECUCIÓN</v>
      </c>
      <c r="C59" s="241" t="str">
        <f>+EVALUACION!C60</f>
        <v>Vandalismo y robo de elementos entregados a los beneficiarios del proyecto</v>
      </c>
      <c r="D59" s="241"/>
      <c r="E59" s="241"/>
      <c r="F59" s="241"/>
      <c r="G59" s="223" t="s">
        <v>274</v>
      </c>
      <c r="H59" s="223"/>
      <c r="I59" s="79">
        <f>+EVALUACION!I60</f>
        <v>3</v>
      </c>
      <c r="J59" s="79">
        <f>+EVALUACION!J60</f>
        <v>4</v>
      </c>
      <c r="K59" s="79">
        <f t="shared" si="5"/>
        <v>7</v>
      </c>
      <c r="L59" s="79" t="str">
        <f t="shared" si="6"/>
        <v>ALTO</v>
      </c>
      <c r="M59" s="79" t="s">
        <v>176</v>
      </c>
      <c r="N59" s="106" t="s">
        <v>242</v>
      </c>
      <c r="O59" s="106" t="s">
        <v>190</v>
      </c>
      <c r="P59" s="106" t="s">
        <v>232</v>
      </c>
      <c r="Q59" s="106" t="s">
        <v>272</v>
      </c>
      <c r="R59" s="33" t="s">
        <v>273</v>
      </c>
    </row>
    <row r="60" spans="2:18" s="25" customFormat="1" ht="57.75" customHeight="1">
      <c r="B60" s="105" t="str">
        <f>+EVALUACION!B61</f>
        <v>EJECUCIÓN</v>
      </c>
      <c r="C60" s="241" t="str">
        <f>+EVALUACION!C61</f>
        <v>Escasez del recurso hídrico para realizar adecuadamente los ciclos de riego</v>
      </c>
      <c r="D60" s="241"/>
      <c r="E60" s="241"/>
      <c r="F60" s="241"/>
      <c r="G60" s="223" t="s">
        <v>275</v>
      </c>
      <c r="H60" s="223"/>
      <c r="I60" s="79">
        <f>+EVALUACION!I61</f>
        <v>3</v>
      </c>
      <c r="J60" s="79">
        <f>+EVALUACION!J61</f>
        <v>4</v>
      </c>
      <c r="K60" s="79">
        <f t="shared" si="5"/>
        <v>7</v>
      </c>
      <c r="L60" s="79" t="str">
        <f t="shared" si="6"/>
        <v>ALTO</v>
      </c>
      <c r="M60" s="79" t="s">
        <v>176</v>
      </c>
      <c r="N60" s="106" t="s">
        <v>242</v>
      </c>
      <c r="O60" s="106" t="s">
        <v>227</v>
      </c>
      <c r="P60" s="106" t="s">
        <v>232</v>
      </c>
      <c r="Q60" s="106" t="s">
        <v>276</v>
      </c>
      <c r="R60" s="33" t="s">
        <v>214</v>
      </c>
    </row>
    <row r="61" spans="2:18" s="25" customFormat="1" ht="57.75" customHeight="1">
      <c r="B61" s="105" t="str">
        <f>+EVALUACION!B62</f>
        <v>EJECUCIÓN</v>
      </c>
      <c r="C61" s="241" t="str">
        <f>+EVALUACION!C62</f>
        <v>Ausencia de personal como apoyo a la supervisión</v>
      </c>
      <c r="D61" s="241"/>
      <c r="E61" s="241"/>
      <c r="F61" s="241"/>
      <c r="G61" s="223" t="s">
        <v>277</v>
      </c>
      <c r="H61" s="223"/>
      <c r="I61" s="79">
        <f>+EVALUACION!I62</f>
        <v>2</v>
      </c>
      <c r="J61" s="79">
        <f>+EVALUACION!J62</f>
        <v>3</v>
      </c>
      <c r="K61" s="79">
        <f t="shared" si="5"/>
        <v>5</v>
      </c>
      <c r="L61" s="79" t="str">
        <f t="shared" si="6"/>
        <v>MEDIO</v>
      </c>
      <c r="M61" s="79" t="s">
        <v>183</v>
      </c>
      <c r="N61" s="106" t="s">
        <v>242</v>
      </c>
      <c r="O61" s="106" t="s">
        <v>278</v>
      </c>
      <c r="P61" s="106" t="s">
        <v>232</v>
      </c>
      <c r="Q61" s="106" t="s">
        <v>279</v>
      </c>
      <c r="R61" s="33" t="s">
        <v>234</v>
      </c>
    </row>
    <row r="62" spans="2:18" s="25" customFormat="1" ht="57.75" customHeight="1">
      <c r="B62" s="105" t="str">
        <f>+EVALUACION!B63</f>
        <v>EJECUCIÓN</v>
      </c>
      <c r="C62" s="241" t="str">
        <f>+EVALUACION!C63</f>
        <v>Incumplimiento derivado del trámite de los permisos con autoridades ambientales, la obtención de los mismos, paz y salvos</v>
      </c>
      <c r="D62" s="241"/>
      <c r="E62" s="241"/>
      <c r="F62" s="241"/>
      <c r="G62" s="223" t="s">
        <v>280</v>
      </c>
      <c r="H62" s="223"/>
      <c r="I62" s="79">
        <f>+EVALUACION!I63</f>
        <v>1</v>
      </c>
      <c r="J62" s="79">
        <f>+EVALUACION!J63</f>
        <v>3</v>
      </c>
      <c r="K62" s="79">
        <f t="shared" si="5"/>
        <v>4</v>
      </c>
      <c r="L62" s="79" t="str">
        <f t="shared" si="6"/>
        <v>BAJO</v>
      </c>
      <c r="M62" s="79" t="s">
        <v>183</v>
      </c>
      <c r="N62" s="106" t="s">
        <v>242</v>
      </c>
      <c r="O62" s="106" t="s">
        <v>281</v>
      </c>
      <c r="P62" s="106" t="s">
        <v>282</v>
      </c>
      <c r="Q62" s="106" t="s">
        <v>283</v>
      </c>
      <c r="R62" s="33" t="s">
        <v>284</v>
      </c>
    </row>
    <row r="63" spans="2:18" s="25" customFormat="1" ht="30.75" customHeight="1">
      <c r="B63" s="126"/>
      <c r="C63" s="127"/>
      <c r="D63" s="127"/>
      <c r="E63" s="127"/>
      <c r="F63" s="127"/>
      <c r="G63" s="91"/>
      <c r="H63" s="91"/>
      <c r="I63" s="128"/>
      <c r="J63" s="128"/>
      <c r="K63" s="128"/>
      <c r="L63" s="128"/>
      <c r="M63" s="128"/>
      <c r="N63" s="129"/>
      <c r="O63" s="129"/>
      <c r="P63" s="129"/>
      <c r="Q63" s="129"/>
      <c r="R63" s="130"/>
    </row>
    <row r="64" spans="2:18" ht="12.75" customHeight="1">
      <c r="B64" s="70"/>
      <c r="C64" s="71"/>
      <c r="D64" s="71"/>
      <c r="E64" s="71"/>
      <c r="F64" s="71"/>
      <c r="G64" s="71"/>
      <c r="H64" s="71"/>
      <c r="I64" s="71"/>
      <c r="J64" s="71"/>
      <c r="K64" s="71"/>
      <c r="L64" s="71"/>
      <c r="M64" s="71"/>
      <c r="N64" s="71"/>
      <c r="O64" s="71"/>
      <c r="P64" s="71"/>
      <c r="Q64" s="71"/>
      <c r="R64" s="3"/>
    </row>
    <row r="65" spans="2:18">
      <c r="B65" s="70"/>
      <c r="C65" s="260" t="s">
        <v>156</v>
      </c>
      <c r="D65" s="260"/>
      <c r="E65" s="260"/>
      <c r="F65" s="260"/>
      <c r="G65" s="71"/>
      <c r="H65" s="226" t="s">
        <v>285</v>
      </c>
      <c r="I65" s="226"/>
      <c r="J65" s="226"/>
      <c r="K65" s="226"/>
      <c r="L65" s="107"/>
      <c r="M65" s="107"/>
      <c r="N65" s="107"/>
      <c r="O65" s="107"/>
      <c r="P65" s="107"/>
      <c r="Q65" s="107"/>
      <c r="R65" s="3"/>
    </row>
    <row r="66" spans="2:18" ht="19.5" customHeight="1">
      <c r="B66" s="221" t="s">
        <v>130</v>
      </c>
      <c r="C66" s="265" t="s">
        <v>131</v>
      </c>
      <c r="D66" s="271"/>
      <c r="E66" s="266"/>
      <c r="F66" s="86" t="s">
        <v>132</v>
      </c>
      <c r="G66" s="71"/>
      <c r="H66" s="265" t="s">
        <v>131</v>
      </c>
      <c r="I66" s="266"/>
      <c r="J66" s="265" t="s">
        <v>132</v>
      </c>
      <c r="K66" s="266"/>
      <c r="L66" s="91"/>
      <c r="M66" s="91"/>
      <c r="N66" s="226" t="s">
        <v>156</v>
      </c>
      <c r="O66" s="226"/>
      <c r="P66" s="226"/>
      <c r="Q66" s="91"/>
      <c r="R66" s="3"/>
    </row>
    <row r="67" spans="2:18" ht="21" customHeight="1">
      <c r="B67" s="221"/>
      <c r="C67" s="253" t="s">
        <v>133</v>
      </c>
      <c r="D67" s="254"/>
      <c r="E67" s="255"/>
      <c r="F67" s="88">
        <v>1</v>
      </c>
      <c r="G67" s="71"/>
      <c r="H67" s="253" t="s">
        <v>134</v>
      </c>
      <c r="I67" s="255"/>
      <c r="J67" s="253">
        <v>1</v>
      </c>
      <c r="K67" s="255"/>
      <c r="L67" s="91"/>
      <c r="M67" s="91"/>
      <c r="N67" s="261" t="s">
        <v>143</v>
      </c>
      <c r="O67" s="262"/>
      <c r="P67" s="100" t="s">
        <v>131</v>
      </c>
      <c r="Q67" s="91"/>
      <c r="R67" s="3"/>
    </row>
    <row r="68" spans="2:18" ht="15.75" customHeight="1">
      <c r="B68" s="221"/>
      <c r="C68" s="253" t="s">
        <v>135</v>
      </c>
      <c r="D68" s="254"/>
      <c r="E68" s="255"/>
      <c r="F68" s="88">
        <v>2</v>
      </c>
      <c r="G68" s="71"/>
      <c r="H68" s="253" t="s">
        <v>136</v>
      </c>
      <c r="I68" s="255"/>
      <c r="J68" s="253">
        <v>2</v>
      </c>
      <c r="K68" s="255"/>
      <c r="L68" s="91"/>
      <c r="M68" s="91"/>
      <c r="N68" s="263" t="s">
        <v>157</v>
      </c>
      <c r="O68" s="264"/>
      <c r="P68" s="101" t="s">
        <v>158</v>
      </c>
      <c r="Q68" s="91"/>
      <c r="R68" s="3"/>
    </row>
    <row r="69" spans="2:18" ht="24.75" customHeight="1">
      <c r="B69" s="221"/>
      <c r="C69" s="253" t="s">
        <v>137</v>
      </c>
      <c r="D69" s="254"/>
      <c r="E69" s="255"/>
      <c r="F69" s="88">
        <v>3</v>
      </c>
      <c r="G69" s="71"/>
      <c r="H69" s="253" t="s">
        <v>138</v>
      </c>
      <c r="I69" s="255"/>
      <c r="J69" s="253">
        <v>3</v>
      </c>
      <c r="K69" s="255"/>
      <c r="L69" s="91"/>
      <c r="M69" s="91"/>
      <c r="N69" s="232" t="s">
        <v>159</v>
      </c>
      <c r="O69" s="267"/>
      <c r="P69" s="101" t="s">
        <v>160</v>
      </c>
      <c r="Q69" s="91"/>
      <c r="R69" s="3"/>
    </row>
    <row r="70" spans="2:18" ht="18" customHeight="1">
      <c r="B70" s="221"/>
      <c r="C70" s="253" t="s">
        <v>139</v>
      </c>
      <c r="D70" s="254"/>
      <c r="E70" s="255"/>
      <c r="F70" s="88">
        <v>4</v>
      </c>
      <c r="G70" s="71"/>
      <c r="H70" s="253" t="s">
        <v>140</v>
      </c>
      <c r="I70" s="255"/>
      <c r="J70" s="253">
        <v>4</v>
      </c>
      <c r="K70" s="255"/>
      <c r="L70" s="91"/>
      <c r="M70" s="91"/>
      <c r="N70" s="258">
        <v>5</v>
      </c>
      <c r="O70" s="259"/>
      <c r="P70" s="101" t="s">
        <v>161</v>
      </c>
      <c r="Q70" s="91"/>
      <c r="R70" s="3"/>
    </row>
    <row r="71" spans="2:18" ht="21" customHeight="1">
      <c r="B71" s="221"/>
      <c r="C71" s="253" t="s">
        <v>141</v>
      </c>
      <c r="D71" s="254"/>
      <c r="E71" s="255"/>
      <c r="F71" s="88">
        <v>5</v>
      </c>
      <c r="G71" s="71"/>
      <c r="H71" s="253" t="s">
        <v>142</v>
      </c>
      <c r="I71" s="255"/>
      <c r="J71" s="253">
        <v>5</v>
      </c>
      <c r="K71" s="255"/>
      <c r="L71" s="91"/>
      <c r="M71" s="91"/>
      <c r="N71" s="268" t="s">
        <v>162</v>
      </c>
      <c r="O71" s="269"/>
      <c r="P71" s="108" t="s">
        <v>163</v>
      </c>
      <c r="Q71" s="91"/>
      <c r="R71" s="3"/>
    </row>
    <row r="72" spans="2:18">
      <c r="B72" s="70"/>
      <c r="C72" s="71"/>
      <c r="D72" s="71"/>
      <c r="E72" s="71"/>
      <c r="F72" s="71"/>
      <c r="G72" s="71"/>
      <c r="H72" s="71"/>
      <c r="I72" s="71"/>
      <c r="J72" s="71"/>
      <c r="K72" s="71"/>
      <c r="L72" s="71"/>
      <c r="M72" s="71"/>
      <c r="N72" s="71"/>
      <c r="O72" s="71"/>
      <c r="P72" s="71"/>
      <c r="Q72" s="71"/>
      <c r="R72" s="3"/>
    </row>
    <row r="73" spans="2:18" ht="18" customHeight="1">
      <c r="B73" s="70"/>
      <c r="C73" s="226" t="s">
        <v>143</v>
      </c>
      <c r="D73" s="226"/>
      <c r="E73" s="226"/>
      <c r="F73" s="226"/>
      <c r="G73" s="226"/>
      <c r="H73" s="226"/>
      <c r="I73" s="226"/>
      <c r="J73" s="226"/>
      <c r="K73" s="226"/>
      <c r="L73" s="226"/>
      <c r="M73" s="226"/>
      <c r="N73" s="226"/>
      <c r="O73" s="226"/>
      <c r="P73" s="226"/>
      <c r="Q73" s="226"/>
      <c r="R73" s="3"/>
    </row>
    <row r="74" spans="2:18" ht="68.25" customHeight="1">
      <c r="B74" s="70"/>
      <c r="C74" s="253" t="s">
        <v>144</v>
      </c>
      <c r="D74" s="254"/>
      <c r="E74" s="254"/>
      <c r="F74" s="255"/>
      <c r="G74" s="253" t="s">
        <v>145</v>
      </c>
      <c r="H74" s="255"/>
      <c r="I74" s="253" t="s">
        <v>146</v>
      </c>
      <c r="J74" s="254"/>
      <c r="K74" s="255"/>
      <c r="L74" s="253" t="s">
        <v>147</v>
      </c>
      <c r="M74" s="255"/>
      <c r="N74" s="253" t="s">
        <v>148</v>
      </c>
      <c r="O74" s="255"/>
      <c r="P74" s="253" t="s">
        <v>149</v>
      </c>
      <c r="Q74" s="255"/>
      <c r="R74" s="3"/>
    </row>
    <row r="75" spans="2:18" ht="60" customHeight="1">
      <c r="B75" s="70"/>
      <c r="C75" s="253" t="s">
        <v>150</v>
      </c>
      <c r="D75" s="254"/>
      <c r="E75" s="254"/>
      <c r="F75" s="255"/>
      <c r="G75" s="253" t="s">
        <v>151</v>
      </c>
      <c r="H75" s="255"/>
      <c r="I75" s="253" t="s">
        <v>152</v>
      </c>
      <c r="J75" s="254"/>
      <c r="K75" s="255"/>
      <c r="L75" s="253" t="s">
        <v>153</v>
      </c>
      <c r="M75" s="255"/>
      <c r="N75" s="253" t="s">
        <v>154</v>
      </c>
      <c r="O75" s="255"/>
      <c r="P75" s="253" t="s">
        <v>155</v>
      </c>
      <c r="Q75" s="255"/>
      <c r="R75" s="3"/>
    </row>
    <row r="76" spans="2:18">
      <c r="B76" s="70"/>
      <c r="C76" s="273" t="s">
        <v>131</v>
      </c>
      <c r="D76" s="274"/>
      <c r="E76" s="275"/>
      <c r="F76" s="279" t="s">
        <v>132</v>
      </c>
      <c r="G76" s="261" t="s">
        <v>134</v>
      </c>
      <c r="H76" s="262"/>
      <c r="I76" s="261" t="s">
        <v>136</v>
      </c>
      <c r="J76" s="285"/>
      <c r="K76" s="262"/>
      <c r="L76" s="261" t="s">
        <v>138</v>
      </c>
      <c r="M76" s="262"/>
      <c r="N76" s="261" t="s">
        <v>140</v>
      </c>
      <c r="O76" s="262"/>
      <c r="P76" s="265" t="s">
        <v>142</v>
      </c>
      <c r="Q76" s="266"/>
      <c r="R76" s="3"/>
    </row>
    <row r="77" spans="2:18">
      <c r="B77" s="70"/>
      <c r="C77" s="276"/>
      <c r="D77" s="277"/>
      <c r="E77" s="278"/>
      <c r="F77" s="280"/>
      <c r="G77" s="281">
        <v>1</v>
      </c>
      <c r="H77" s="282"/>
      <c r="I77" s="281">
        <v>2</v>
      </c>
      <c r="J77" s="284"/>
      <c r="K77" s="282"/>
      <c r="L77" s="281">
        <v>3</v>
      </c>
      <c r="M77" s="282"/>
      <c r="N77" s="281">
        <v>4</v>
      </c>
      <c r="O77" s="282"/>
      <c r="P77" s="281">
        <v>5</v>
      </c>
      <c r="Q77" s="282"/>
      <c r="R77" s="3"/>
    </row>
    <row r="78" spans="2:18" ht="19.5" customHeight="1">
      <c r="B78" s="70"/>
      <c r="C78" s="253" t="s">
        <v>133</v>
      </c>
      <c r="D78" s="254"/>
      <c r="E78" s="255"/>
      <c r="F78" s="95">
        <v>1</v>
      </c>
      <c r="G78" s="256">
        <v>2</v>
      </c>
      <c r="H78" s="257"/>
      <c r="I78" s="256">
        <v>3</v>
      </c>
      <c r="J78" s="283"/>
      <c r="K78" s="257"/>
      <c r="L78" s="256">
        <v>4</v>
      </c>
      <c r="M78" s="257"/>
      <c r="N78" s="258">
        <v>5</v>
      </c>
      <c r="O78" s="259"/>
      <c r="P78" s="232">
        <v>6</v>
      </c>
      <c r="Q78" s="267"/>
      <c r="R78" s="3"/>
    </row>
    <row r="79" spans="2:18" ht="21.75" customHeight="1">
      <c r="B79" s="70"/>
      <c r="C79" s="253" t="s">
        <v>135</v>
      </c>
      <c r="D79" s="254"/>
      <c r="E79" s="255"/>
      <c r="F79" s="95">
        <v>2</v>
      </c>
      <c r="G79" s="256">
        <v>3</v>
      </c>
      <c r="H79" s="257"/>
      <c r="I79" s="256">
        <v>4</v>
      </c>
      <c r="J79" s="283"/>
      <c r="K79" s="257"/>
      <c r="L79" s="258">
        <v>5</v>
      </c>
      <c r="M79" s="259"/>
      <c r="N79" s="232">
        <v>6</v>
      </c>
      <c r="O79" s="267"/>
      <c r="P79" s="232">
        <v>7</v>
      </c>
      <c r="Q79" s="267"/>
      <c r="R79" s="3"/>
    </row>
    <row r="80" spans="2:18" ht="21" customHeight="1">
      <c r="B80" s="70"/>
      <c r="C80" s="253" t="s">
        <v>137</v>
      </c>
      <c r="D80" s="254"/>
      <c r="E80" s="255"/>
      <c r="F80" s="95">
        <v>3</v>
      </c>
      <c r="G80" s="256">
        <v>4</v>
      </c>
      <c r="H80" s="257"/>
      <c r="I80" s="258">
        <v>5</v>
      </c>
      <c r="J80" s="272"/>
      <c r="K80" s="259"/>
      <c r="L80" s="232">
        <v>6</v>
      </c>
      <c r="M80" s="267"/>
      <c r="N80" s="232">
        <v>7</v>
      </c>
      <c r="O80" s="267"/>
      <c r="P80" s="263">
        <v>8</v>
      </c>
      <c r="Q80" s="264"/>
      <c r="R80" s="3"/>
    </row>
    <row r="81" spans="2:18" ht="21" customHeight="1">
      <c r="B81" s="70"/>
      <c r="C81" s="253" t="s">
        <v>139</v>
      </c>
      <c r="D81" s="254"/>
      <c r="E81" s="255"/>
      <c r="F81" s="95">
        <v>4</v>
      </c>
      <c r="G81" s="258">
        <v>5</v>
      </c>
      <c r="H81" s="259"/>
      <c r="I81" s="232">
        <v>6</v>
      </c>
      <c r="J81" s="270"/>
      <c r="K81" s="267"/>
      <c r="L81" s="232">
        <v>7</v>
      </c>
      <c r="M81" s="267"/>
      <c r="N81" s="263">
        <v>8</v>
      </c>
      <c r="O81" s="264"/>
      <c r="P81" s="263">
        <v>9</v>
      </c>
      <c r="Q81" s="264"/>
      <c r="R81" s="3"/>
    </row>
    <row r="82" spans="2:18" ht="21" customHeight="1">
      <c r="B82" s="70"/>
      <c r="C82" s="253" t="s">
        <v>141</v>
      </c>
      <c r="D82" s="254"/>
      <c r="E82" s="255"/>
      <c r="F82" s="95">
        <v>5</v>
      </c>
      <c r="G82" s="232">
        <v>6</v>
      </c>
      <c r="H82" s="267"/>
      <c r="I82" s="232">
        <v>7</v>
      </c>
      <c r="J82" s="270"/>
      <c r="K82" s="267"/>
      <c r="L82" s="263">
        <v>8</v>
      </c>
      <c r="M82" s="264"/>
      <c r="N82" s="263">
        <v>9</v>
      </c>
      <c r="O82" s="264"/>
      <c r="P82" s="263">
        <v>10</v>
      </c>
      <c r="Q82" s="264"/>
      <c r="R82" s="3"/>
    </row>
    <row r="83" spans="2:18" ht="13.5" thickBot="1">
      <c r="B83" s="73"/>
      <c r="C83" s="74"/>
      <c r="D83" s="74"/>
      <c r="E83" s="74"/>
      <c r="F83" s="74"/>
      <c r="G83" s="74"/>
      <c r="H83" s="74"/>
      <c r="I83" s="74"/>
      <c r="J83" s="74"/>
      <c r="K83" s="74"/>
      <c r="L83" s="74"/>
      <c r="M83" s="74"/>
      <c r="N83" s="74"/>
      <c r="O83" s="74"/>
      <c r="P83" s="74"/>
      <c r="Q83" s="74"/>
      <c r="R83" s="8"/>
    </row>
  </sheetData>
  <autoFilter ref="B15:R62" xr:uid="{00000000-0001-0000-0300-000000000000}">
    <filterColumn colId="1" showButton="0"/>
    <filterColumn colId="2" showButton="0"/>
    <filterColumn colId="3" showButton="0"/>
    <filterColumn colId="5" showButton="0"/>
  </autoFilter>
  <mergeCells count="186">
    <mergeCell ref="C34:F34"/>
    <mergeCell ref="G34:H34"/>
    <mergeCell ref="C35:F35"/>
    <mergeCell ref="C56:F56"/>
    <mergeCell ref="G51:H51"/>
    <mergeCell ref="G52:H52"/>
    <mergeCell ref="G53:H53"/>
    <mergeCell ref="G54:H54"/>
    <mergeCell ref="C61:F61"/>
    <mergeCell ref="C48:F48"/>
    <mergeCell ref="C49:F49"/>
    <mergeCell ref="C50:F50"/>
    <mergeCell ref="C51:F51"/>
    <mergeCell ref="C52:F52"/>
    <mergeCell ref="C53:F53"/>
    <mergeCell ref="C54:F54"/>
    <mergeCell ref="G46:H46"/>
    <mergeCell ref="G47:H47"/>
    <mergeCell ref="G48:H48"/>
    <mergeCell ref="G49:H49"/>
    <mergeCell ref="G50:H50"/>
    <mergeCell ref="G35:H35"/>
    <mergeCell ref="P80:Q80"/>
    <mergeCell ref="P81:Q81"/>
    <mergeCell ref="C42:F42"/>
    <mergeCell ref="C43:F43"/>
    <mergeCell ref="C44:F44"/>
    <mergeCell ref="C45:F45"/>
    <mergeCell ref="C46:F46"/>
    <mergeCell ref="C47:F47"/>
    <mergeCell ref="C62:F62"/>
    <mergeCell ref="C55:F55"/>
    <mergeCell ref="G55:H55"/>
    <mergeCell ref="G56:H56"/>
    <mergeCell ref="G57:H57"/>
    <mergeCell ref="G58:H58"/>
    <mergeCell ref="G59:H59"/>
    <mergeCell ref="G60:H60"/>
    <mergeCell ref="G61:H61"/>
    <mergeCell ref="G62:H62"/>
    <mergeCell ref="G42:H42"/>
    <mergeCell ref="G43:H43"/>
    <mergeCell ref="G44:H44"/>
    <mergeCell ref="C73:Q73"/>
    <mergeCell ref="G76:H76"/>
    <mergeCell ref="G77:H77"/>
    <mergeCell ref="P78:Q78"/>
    <mergeCell ref="P79:Q79"/>
    <mergeCell ref="I76:K76"/>
    <mergeCell ref="P77:Q77"/>
    <mergeCell ref="N76:O76"/>
    <mergeCell ref="P76:Q76"/>
    <mergeCell ref="C36:F36"/>
    <mergeCell ref="C37:F37"/>
    <mergeCell ref="C38:F38"/>
    <mergeCell ref="C39:F39"/>
    <mergeCell ref="C40:F40"/>
    <mergeCell ref="C41:F41"/>
    <mergeCell ref="G36:H36"/>
    <mergeCell ref="G37:H37"/>
    <mergeCell ref="G38:H38"/>
    <mergeCell ref="G39:H39"/>
    <mergeCell ref="G40:H40"/>
    <mergeCell ref="G41:H41"/>
    <mergeCell ref="G45:H45"/>
    <mergeCell ref="C57:F57"/>
    <mergeCell ref="C58:F58"/>
    <mergeCell ref="C59:F59"/>
    <mergeCell ref="C60:F60"/>
    <mergeCell ref="L82:M82"/>
    <mergeCell ref="L80:M80"/>
    <mergeCell ref="L77:M77"/>
    <mergeCell ref="G82:H82"/>
    <mergeCell ref="I79:K79"/>
    <mergeCell ref="N77:O77"/>
    <mergeCell ref="N78:O78"/>
    <mergeCell ref="N79:O79"/>
    <mergeCell ref="N80:O80"/>
    <mergeCell ref="N81:O81"/>
    <mergeCell ref="L81:M81"/>
    <mergeCell ref="L78:M78"/>
    <mergeCell ref="L79:M79"/>
    <mergeCell ref="I77:K77"/>
    <mergeCell ref="I78:K78"/>
    <mergeCell ref="I81:K81"/>
    <mergeCell ref="G78:H78"/>
    <mergeCell ref="B66:B71"/>
    <mergeCell ref="C66:E66"/>
    <mergeCell ref="H66:I66"/>
    <mergeCell ref="C78:E78"/>
    <mergeCell ref="C79:E79"/>
    <mergeCell ref="C80:E80"/>
    <mergeCell ref="C74:F74"/>
    <mergeCell ref="C75:F75"/>
    <mergeCell ref="I80:K80"/>
    <mergeCell ref="C70:E70"/>
    <mergeCell ref="C71:E71"/>
    <mergeCell ref="H71:I71"/>
    <mergeCell ref="J71:K71"/>
    <mergeCell ref="C76:E77"/>
    <mergeCell ref="J70:K70"/>
    <mergeCell ref="F76:F77"/>
    <mergeCell ref="H70:I70"/>
    <mergeCell ref="G74:H74"/>
    <mergeCell ref="G75:H75"/>
    <mergeCell ref="I74:K74"/>
    <mergeCell ref="I75:K75"/>
    <mergeCell ref="J67:K67"/>
    <mergeCell ref="C68:E68"/>
    <mergeCell ref="H68:I68"/>
    <mergeCell ref="C82:E82"/>
    <mergeCell ref="N66:P66"/>
    <mergeCell ref="N67:O67"/>
    <mergeCell ref="N68:O68"/>
    <mergeCell ref="C69:E69"/>
    <mergeCell ref="H69:I69"/>
    <mergeCell ref="J69:K69"/>
    <mergeCell ref="J66:K66"/>
    <mergeCell ref="C67:E67"/>
    <mergeCell ref="J68:K68"/>
    <mergeCell ref="N69:O69"/>
    <mergeCell ref="N74:O74"/>
    <mergeCell ref="N75:O75"/>
    <mergeCell ref="L74:M74"/>
    <mergeCell ref="L75:M75"/>
    <mergeCell ref="N70:O70"/>
    <mergeCell ref="N71:O71"/>
    <mergeCell ref="P74:Q74"/>
    <mergeCell ref="P75:Q75"/>
    <mergeCell ref="L76:M76"/>
    <mergeCell ref="I82:K82"/>
    <mergeCell ref="P82:Q82"/>
    <mergeCell ref="N82:O82"/>
    <mergeCell ref="G79:H79"/>
    <mergeCell ref="C25:F25"/>
    <mergeCell ref="G25:H25"/>
    <mergeCell ref="G31:H31"/>
    <mergeCell ref="C32:F32"/>
    <mergeCell ref="G32:H32"/>
    <mergeCell ref="C33:F33"/>
    <mergeCell ref="G33:H33"/>
    <mergeCell ref="C81:E81"/>
    <mergeCell ref="G80:H80"/>
    <mergeCell ref="G81:H81"/>
    <mergeCell ref="G30:H30"/>
    <mergeCell ref="C31:F31"/>
    <mergeCell ref="H67:I67"/>
    <mergeCell ref="C65:F65"/>
    <mergeCell ref="H65:K65"/>
    <mergeCell ref="C30:F30"/>
    <mergeCell ref="C27:F27"/>
    <mergeCell ref="G27:H27"/>
    <mergeCell ref="C28:F28"/>
    <mergeCell ref="G28:H28"/>
    <mergeCell ref="C29:F29"/>
    <mergeCell ref="G29:H29"/>
    <mergeCell ref="C26:F26"/>
    <mergeCell ref="G26:H26"/>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 ref="C23:F23"/>
    <mergeCell ref="G23:H23"/>
    <mergeCell ref="C24:F24"/>
    <mergeCell ref="G24:H24"/>
  </mergeCells>
  <conditionalFormatting sqref="J16:K63">
    <cfRule type="expression" dxfId="15" priority="43" stopIfTrue="1">
      <formula>"""bajo"""</formula>
    </cfRule>
  </conditionalFormatting>
  <conditionalFormatting sqref="L16:L63">
    <cfRule type="cellIs" dxfId="14" priority="38" stopIfTrue="1" operator="equal">
      <formula>"EXTREMO"</formula>
    </cfRule>
    <cfRule type="cellIs" dxfId="13" priority="39" stopIfTrue="1" operator="equal">
      <formula>"ALTO"</formula>
    </cfRule>
    <cfRule type="cellIs" dxfId="12" priority="40" stopIfTrue="1" operator="equal">
      <formula>"MEDIO"</formula>
    </cfRule>
    <cfRule type="cellIs" dxfId="11" priority="41" stopIfTrue="1" operator="equal">
      <formula>"BAJO"</formula>
    </cfRule>
  </conditionalFormatting>
  <conditionalFormatting sqref="M16:Q63">
    <cfRule type="expression" dxfId="10" priority="2" stopIfTrue="1">
      <formula>"""bajo"""</formula>
    </cfRule>
  </conditionalFormatting>
  <conditionalFormatting sqref="R28">
    <cfRule type="expression" dxfId="9" priority="5" stopIfTrue="1">
      <formula>"""bajo"""</formula>
    </cfRule>
  </conditionalFormatting>
  <conditionalFormatting sqref="R52">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6"/>
  <sheetViews>
    <sheetView tabSelected="1" topLeftCell="C9" zoomScale="85" zoomScaleNormal="85" workbookViewId="0">
      <selection activeCell="L10" sqref="L10"/>
    </sheetView>
  </sheetViews>
  <sheetFormatPr defaultColWidth="11.42578125" defaultRowHeight="14.25"/>
  <cols>
    <col min="1" max="1" width="4.28515625" style="15" customWidth="1"/>
    <col min="2" max="2" width="48.85546875" style="15" customWidth="1"/>
    <col min="3" max="3" width="42" style="15" customWidth="1"/>
    <col min="4" max="4" width="17.7109375" style="15" customWidth="1"/>
    <col min="5" max="5" width="22.5703125" style="15" customWidth="1"/>
    <col min="6" max="6" width="15.140625" style="15" customWidth="1"/>
    <col min="7" max="7" width="17.42578125" style="15" customWidth="1"/>
    <col min="8" max="8" width="5.140625" style="15" customWidth="1"/>
    <col min="9" max="9" width="4.28515625" style="15" customWidth="1"/>
    <col min="10" max="10" width="5.85546875" style="15" customWidth="1"/>
    <col min="11" max="11" width="5.28515625" style="15" customWidth="1"/>
    <col min="12" max="12" width="14.140625" style="15" customWidth="1"/>
    <col min="13" max="13" width="5.28515625" style="15" customWidth="1"/>
    <col min="14" max="14" width="18" style="15" customWidth="1"/>
    <col min="15" max="15" width="5.7109375" style="15" customWidth="1"/>
    <col min="16" max="16" width="6.42578125" style="15" customWidth="1"/>
    <col min="17" max="17" width="8.42578125" style="15" customWidth="1"/>
    <col min="18" max="18" width="6" style="15" customWidth="1"/>
    <col min="19" max="19" width="9.7109375" style="15" customWidth="1"/>
    <col min="20" max="20" width="12.85546875" style="15" customWidth="1"/>
    <col min="21" max="21" width="11.42578125" style="15"/>
    <col min="22" max="22" width="10.85546875" style="15" customWidth="1"/>
    <col min="23" max="23" width="15.7109375" style="15" customWidth="1"/>
    <col min="24" max="24" width="13.85546875" style="15" customWidth="1"/>
    <col min="25" max="16384" width="11.42578125" style="15"/>
  </cols>
  <sheetData>
    <row r="1" spans="2:24" s="13" customFormat="1">
      <c r="S1" s="14"/>
    </row>
    <row r="2" spans="2:24" s="13" customFormat="1" ht="54" customHeight="1">
      <c r="B2" s="304"/>
      <c r="C2" s="305" t="s">
        <v>16</v>
      </c>
      <c r="D2" s="305"/>
      <c r="E2" s="305"/>
      <c r="F2" s="305"/>
      <c r="G2" s="305"/>
      <c r="H2" s="305"/>
      <c r="I2" s="305"/>
      <c r="J2" s="305"/>
      <c r="K2" s="305"/>
      <c r="L2" s="305"/>
      <c r="M2" s="305"/>
      <c r="N2" s="305"/>
      <c r="O2" s="305"/>
      <c r="P2" s="305"/>
      <c r="Q2" s="305"/>
      <c r="R2" s="305"/>
      <c r="S2" s="305"/>
      <c r="T2" s="305"/>
      <c r="U2" s="305"/>
      <c r="V2" s="305"/>
      <c r="W2" s="215" t="s">
        <v>1</v>
      </c>
      <c r="X2" s="311"/>
    </row>
    <row r="3" spans="2:24" s="13" customFormat="1" ht="31.5" customHeight="1">
      <c r="B3" s="304"/>
      <c r="C3" s="305"/>
      <c r="D3" s="305"/>
      <c r="E3" s="305"/>
      <c r="F3" s="305"/>
      <c r="G3" s="305"/>
      <c r="H3" s="305"/>
      <c r="I3" s="305"/>
      <c r="J3" s="305"/>
      <c r="K3" s="305"/>
      <c r="L3" s="305"/>
      <c r="M3" s="305"/>
      <c r="N3" s="305"/>
      <c r="O3" s="305"/>
      <c r="P3" s="305"/>
      <c r="Q3" s="305"/>
      <c r="R3" s="305"/>
      <c r="S3" s="305"/>
      <c r="T3" s="305"/>
      <c r="U3" s="305"/>
      <c r="V3" s="305"/>
      <c r="W3" s="312"/>
      <c r="X3" s="313"/>
    </row>
    <row r="4" spans="2:24" s="13" customFormat="1" ht="47.25" customHeight="1">
      <c r="B4" s="304"/>
      <c r="C4" s="305"/>
      <c r="D4" s="305"/>
      <c r="E4" s="305"/>
      <c r="F4" s="305"/>
      <c r="G4" s="305"/>
      <c r="H4" s="305"/>
      <c r="I4" s="305"/>
      <c r="J4" s="305"/>
      <c r="K4" s="305"/>
      <c r="L4" s="305"/>
      <c r="M4" s="305"/>
      <c r="N4" s="305"/>
      <c r="O4" s="305"/>
      <c r="P4" s="305"/>
      <c r="Q4" s="305"/>
      <c r="R4" s="305"/>
      <c r="S4" s="305"/>
      <c r="T4" s="305"/>
      <c r="U4" s="305"/>
      <c r="V4" s="305"/>
      <c r="W4" s="314"/>
      <c r="X4" s="315"/>
    </row>
    <row r="5" spans="2:24" s="13" customFormat="1" ht="32.25" customHeight="1" thickBot="1">
      <c r="B5" s="34"/>
      <c r="C5" s="34"/>
      <c r="D5" s="34"/>
      <c r="E5" s="34"/>
      <c r="F5" s="34"/>
      <c r="G5" s="34"/>
      <c r="H5" s="34"/>
      <c r="I5" s="34"/>
      <c r="J5" s="34"/>
      <c r="K5" s="34"/>
      <c r="L5" s="34"/>
      <c r="M5" s="34"/>
      <c r="N5" s="34"/>
      <c r="O5" s="34"/>
      <c r="P5" s="34"/>
      <c r="Q5" s="34"/>
      <c r="R5" s="34"/>
      <c r="S5" s="35"/>
      <c r="T5" s="34"/>
      <c r="U5" s="34"/>
      <c r="V5" s="34"/>
      <c r="W5" s="34"/>
      <c r="X5" s="34"/>
    </row>
    <row r="6" spans="2:24" ht="91.5" customHeight="1">
      <c r="B6" s="291" t="str">
        <f>+EVALUACION!B6</f>
        <v>Objeto Contractual: «Prestar los servicios para el desarrollo de actividades de promoción, fortalecimiento y manejo de coberturas vegetales, encaminadas a la restauración ecológica y el manejo silvicultural que incluya la realización de actividades silviculturales para mitigar riesgos y proporcionar tratamiento especializado al arbolado de la localidad de Chapinero.»</v>
      </c>
      <c r="C6" s="292"/>
      <c r="D6" s="292"/>
      <c r="E6" s="292"/>
      <c r="F6" s="292"/>
      <c r="G6" s="292"/>
      <c r="H6" s="292"/>
      <c r="I6" s="292"/>
      <c r="J6" s="292"/>
      <c r="K6" s="292"/>
      <c r="L6" s="292"/>
      <c r="M6" s="292"/>
      <c r="N6" s="292"/>
      <c r="O6" s="292"/>
      <c r="P6" s="292"/>
      <c r="Q6" s="292"/>
      <c r="R6" s="292"/>
      <c r="S6" s="292"/>
      <c r="T6" s="292"/>
      <c r="U6" s="292"/>
      <c r="V6" s="292"/>
      <c r="W6" s="292"/>
      <c r="X6" s="293"/>
    </row>
    <row r="7" spans="2:24" ht="26.25" customHeight="1">
      <c r="B7" s="316" t="s">
        <v>286</v>
      </c>
      <c r="C7" s="300"/>
      <c r="D7" s="300"/>
      <c r="E7" s="300"/>
      <c r="F7" s="300"/>
      <c r="G7" s="300"/>
      <c r="H7" s="300"/>
      <c r="I7" s="300"/>
      <c r="J7" s="300"/>
      <c r="K7" s="300"/>
      <c r="L7" s="300"/>
      <c r="M7" s="300"/>
      <c r="N7" s="300"/>
      <c r="O7" s="300"/>
      <c r="P7" s="300"/>
      <c r="Q7" s="300"/>
      <c r="R7" s="300"/>
      <c r="S7" s="300"/>
      <c r="T7" s="300"/>
      <c r="U7" s="300"/>
      <c r="V7" s="300"/>
      <c r="W7" s="300"/>
      <c r="X7" s="317"/>
    </row>
    <row r="8" spans="2:24" ht="20.25" customHeight="1">
      <c r="B8" s="316"/>
      <c r="C8" s="300"/>
      <c r="D8" s="300"/>
      <c r="E8" s="300"/>
      <c r="F8" s="300"/>
      <c r="G8" s="300"/>
      <c r="H8" s="300"/>
      <c r="I8" s="300"/>
      <c r="J8" s="300"/>
      <c r="K8" s="300"/>
      <c r="L8" s="300"/>
      <c r="M8" s="300"/>
      <c r="N8" s="300"/>
      <c r="O8" s="300"/>
      <c r="P8" s="300"/>
      <c r="Q8" s="300"/>
      <c r="R8" s="300"/>
      <c r="S8" s="300"/>
      <c r="T8" s="300"/>
      <c r="U8" s="300"/>
      <c r="V8" s="300"/>
      <c r="W8" s="300"/>
      <c r="X8" s="317"/>
    </row>
    <row r="9" spans="2:24" ht="24.75" customHeight="1" thickBot="1">
      <c r="B9" s="289"/>
      <c r="C9" s="290"/>
      <c r="D9" s="290"/>
      <c r="E9" s="290"/>
      <c r="F9" s="290"/>
      <c r="G9" s="290"/>
      <c r="H9" s="290"/>
      <c r="I9" s="290"/>
      <c r="J9" s="290"/>
      <c r="K9" s="290"/>
      <c r="L9" s="290"/>
      <c r="M9" s="290"/>
      <c r="N9" s="290"/>
      <c r="O9" s="290"/>
      <c r="P9" s="290"/>
      <c r="Q9" s="290"/>
      <c r="R9" s="290"/>
      <c r="X9" s="44"/>
    </row>
    <row r="10" spans="2:24" ht="106.5" customHeight="1">
      <c r="B10" s="144" t="s">
        <v>287</v>
      </c>
      <c r="C10" s="27" t="s">
        <v>97</v>
      </c>
      <c r="D10" s="28" t="s">
        <v>288</v>
      </c>
      <c r="E10" s="28" t="s">
        <v>289</v>
      </c>
      <c r="F10" s="28" t="s">
        <v>290</v>
      </c>
      <c r="G10" s="27" t="s">
        <v>98</v>
      </c>
      <c r="H10" s="28" t="s">
        <v>130</v>
      </c>
      <c r="I10" s="28" t="s">
        <v>100</v>
      </c>
      <c r="J10" s="28" t="s">
        <v>291</v>
      </c>
      <c r="K10" s="28" t="s">
        <v>102</v>
      </c>
      <c r="L10" s="28" t="s">
        <v>292</v>
      </c>
      <c r="M10" s="27" t="s">
        <v>293</v>
      </c>
      <c r="N10" s="27" t="s">
        <v>168</v>
      </c>
      <c r="O10" s="28" t="s">
        <v>130</v>
      </c>
      <c r="P10" s="28" t="s">
        <v>100</v>
      </c>
      <c r="Q10" s="28" t="s">
        <v>291</v>
      </c>
      <c r="R10" s="28" t="s">
        <v>102</v>
      </c>
      <c r="S10" s="27" t="s">
        <v>169</v>
      </c>
      <c r="T10" s="27" t="s">
        <v>170</v>
      </c>
      <c r="U10" s="27" t="s">
        <v>171</v>
      </c>
      <c r="V10" s="27" t="s">
        <v>172</v>
      </c>
      <c r="W10" s="27" t="s">
        <v>294</v>
      </c>
      <c r="X10" s="29" t="s">
        <v>174</v>
      </c>
    </row>
    <row r="11" spans="2:24" ht="106.5" customHeight="1">
      <c r="B11" s="17">
        <v>1</v>
      </c>
      <c r="C11" s="30" t="str">
        <f>+'EVALUACION CON CONTROLES'!C16:F16</f>
        <v>Inadecuada escogencia de la modalidad de contratación</v>
      </c>
      <c r="D11" s="31" t="str">
        <f>+'EVALUACION CON CONTROLES'!B16</f>
        <v>PLANEACIÓN</v>
      </c>
      <c r="E11" s="31" t="str">
        <f>VLOOKUP(C11,'IDENTIFICACION Y ANALISIS'!$B$19:$F$70,3,FALSE)</f>
        <v>General</v>
      </c>
      <c r="F11" s="31" t="str">
        <f>VLOOKUP(C11,'IDENTIFICACION Y ANALISIS'!$B$19:$F$70,4,FALSE)</f>
        <v>Interno</v>
      </c>
      <c r="G11" s="30" t="str">
        <f>+EVALUACION!H17</f>
        <v>Incumplimiento del contrato, y de las necesidades en las que se basa los alcances, actividades, presupuesto, etc.</v>
      </c>
      <c r="H11" s="30">
        <f>+EVALUACION!I17</f>
        <v>2</v>
      </c>
      <c r="I11" s="30">
        <f>+EVALUACION!J17</f>
        <v>2</v>
      </c>
      <c r="J11" s="30">
        <f>+EVALUACION!K17</f>
        <v>4</v>
      </c>
      <c r="K11" s="31" t="str">
        <f>+EVALUACION!L17</f>
        <v>BAJO</v>
      </c>
      <c r="L11" s="30" t="s">
        <v>295</v>
      </c>
      <c r="M11" s="31">
        <v>100</v>
      </c>
      <c r="N11" s="30" t="str">
        <f>+'EVALUACION CON CONTROLES'!G16</f>
        <v>Realizar la verificación de las características de la modalidad de contratación por parte del área jurídica del FDLCH previo al inicio de la etapa de contratación, revisando la elaboración de los Estudios Previos y Pliegos de Condiciones del proceso de contratación.</v>
      </c>
      <c r="O11" s="30">
        <f>+'EVALUACION CON CONTROLES'!I16</f>
        <v>2</v>
      </c>
      <c r="P11" s="30">
        <f>+'EVALUACION CON CONTROLES'!J16</f>
        <v>2</v>
      </c>
      <c r="Q11" s="30">
        <f>+'EVALUACION CON CONTROLES'!K16</f>
        <v>4</v>
      </c>
      <c r="R11" s="31" t="str">
        <f>+'EVALUACION CON CONTROLES'!L16</f>
        <v>BAJO</v>
      </c>
      <c r="S11" s="30" t="str">
        <f>+'EVALUACION CON CONTROLES'!M16</f>
        <v>SI</v>
      </c>
      <c r="T11" s="30" t="str">
        <f>+'EVALUACION CON CONTROLES'!N16</f>
        <v>ENTIDAD</v>
      </c>
      <c r="U11" s="30" t="str">
        <f>+'EVALUACION CON CONTROLES'!O16</f>
        <v>Posterior al proceso de planeación.</v>
      </c>
      <c r="V11" s="30" t="str">
        <f>+'EVALUACION CON CONTROLES'!P16</f>
        <v>Previo al  proceso de contratación.</v>
      </c>
      <c r="W11" s="30" t="str">
        <f>+'EVALUACION CON CONTROLES'!Q16</f>
        <v>Generación de VoBo del área de contratación del FDLCH</v>
      </c>
      <c r="X11" s="32" t="str">
        <f>+'EVALUACION CON CONTROLES'!R16</f>
        <v>Inicio de tapa de contratación</v>
      </c>
    </row>
    <row r="12" spans="2:24" ht="106.5" customHeight="1">
      <c r="B12" s="17">
        <v>2</v>
      </c>
      <c r="C12" s="17" t="str">
        <f>+'EVALUACION CON CONTROLES'!C17:F17</f>
        <v xml:space="preserve">Requisitos habilitantes inapropiados para el proceso de selección </v>
      </c>
      <c r="D12" s="16" t="str">
        <f>+'EVALUACION CON CONTROLES'!B17</f>
        <v>PLANEACIÓN</v>
      </c>
      <c r="E12" s="16" t="str">
        <f>VLOOKUP(C12,'IDENTIFICACION Y ANALISIS'!$B$19:$F$70,3,FALSE)</f>
        <v>General</v>
      </c>
      <c r="F12" s="16" t="str">
        <f>VLOOKUP(C12,'IDENTIFICACION Y ANALISIS'!$B$19:$F$70,4,FALSE)</f>
        <v>Interno</v>
      </c>
      <c r="G12" s="17" t="str">
        <f>+EVALUACION!H18</f>
        <v>Selección de contratista que no cuente con la calificación ni la capacidad de dar cumplimiento al contrato.</v>
      </c>
      <c r="H12" s="17">
        <f>+EVALUACION!I18</f>
        <v>2</v>
      </c>
      <c r="I12" s="17">
        <f>+EVALUACION!J18</f>
        <v>3</v>
      </c>
      <c r="J12" s="17">
        <f>+EVALUACION!K18</f>
        <v>5</v>
      </c>
      <c r="K12" s="16" t="str">
        <f>+EVALUACION!L18</f>
        <v>MEDIO</v>
      </c>
      <c r="L12" s="17" t="s">
        <v>295</v>
      </c>
      <c r="M12" s="16">
        <v>100</v>
      </c>
      <c r="N12" s="17" t="str">
        <f>+'EVALUACION CON CONTROLES'!G17</f>
        <v>Realización de ajustes con base en lo identificado, e indicado por el área de planeación del FDLCH</v>
      </c>
      <c r="O12" s="17">
        <f>+'EVALUACION CON CONTROLES'!I17</f>
        <v>2</v>
      </c>
      <c r="P12" s="17">
        <f>+'EVALUACION CON CONTROLES'!J17</f>
        <v>3</v>
      </c>
      <c r="Q12" s="17">
        <f>+'EVALUACION CON CONTROLES'!K17</f>
        <v>5</v>
      </c>
      <c r="R12" s="16" t="str">
        <f>+'EVALUACION CON CONTROLES'!L17</f>
        <v>MEDIO</v>
      </c>
      <c r="S12" s="17" t="str">
        <f>+'EVALUACION CON CONTROLES'!M17</f>
        <v>NO</v>
      </c>
      <c r="T12" s="17" t="str">
        <f>+'EVALUACION CON CONTROLES'!N17</f>
        <v>ENTIDAD</v>
      </c>
      <c r="U12" s="17" t="str">
        <f>+'EVALUACION CON CONTROLES'!O17</f>
        <v>Posterior al proceso de planeación.</v>
      </c>
      <c r="V12" s="17" t="str">
        <f>+'EVALUACION CON CONTROLES'!P17</f>
        <v>Previo al  proceso de contratación.</v>
      </c>
      <c r="W12" s="17" t="str">
        <f>+'EVALUACION CON CONTROLES'!Q17</f>
        <v>Generación de VoBo del área de contratación del FDLCH</v>
      </c>
      <c r="X12" s="18" t="str">
        <f>+'EVALUACION CON CONTROLES'!R17</f>
        <v>Inicio de tapa de contratación</v>
      </c>
    </row>
    <row r="13" spans="2:24" ht="106.5" customHeight="1">
      <c r="B13" s="17">
        <v>3</v>
      </c>
      <c r="C13" s="17" t="str">
        <f>+'EVALUACION CON CONTROLES'!C18:F18</f>
        <v>Inadecuado análisis  económico estimativo del valor del contrato</v>
      </c>
      <c r="D13" s="16" t="str">
        <f>+'EVALUACION CON CONTROLES'!B18</f>
        <v>PLANEACIÓN</v>
      </c>
      <c r="E13" s="16" t="str">
        <f>VLOOKUP(C13,'IDENTIFICACION Y ANALISIS'!$B$19:$F$70,3,FALSE)</f>
        <v>General</v>
      </c>
      <c r="F13" s="16" t="str">
        <f>VLOOKUP(C13,'IDENTIFICACION Y ANALISIS'!$B$19:$F$70,4,FALSE)</f>
        <v>Interno</v>
      </c>
      <c r="G13" s="17" t="str">
        <f>+EVALUACION!H19</f>
        <v>Incumplimiento del contrato, y de las necesidades en las que se basa los alcances, actividades, presupuesto  y  declaratoria de proceso desierto.</v>
      </c>
      <c r="H13" s="17">
        <f>+EVALUACION!I19</f>
        <v>2</v>
      </c>
      <c r="I13" s="17">
        <f>+EVALUACION!J19</f>
        <v>3</v>
      </c>
      <c r="J13" s="17">
        <f>+EVALUACION!K19</f>
        <v>5</v>
      </c>
      <c r="K13" s="16" t="str">
        <f>+EVALUACION!L19</f>
        <v>MEDIO</v>
      </c>
      <c r="L13" s="17" t="s">
        <v>295</v>
      </c>
      <c r="M13" s="16">
        <v>100</v>
      </c>
      <c r="N13" s="17" t="str">
        <f>+'EVALUACION CON CONTROLES'!G18</f>
        <v>Realización de ajustes con base en lo identificado, e indicado por el área de planeación del FDLCH</v>
      </c>
      <c r="O13" s="17">
        <f>+'EVALUACION CON CONTROLES'!I18</f>
        <v>2</v>
      </c>
      <c r="P13" s="17">
        <f>+'EVALUACION CON CONTROLES'!J18</f>
        <v>3</v>
      </c>
      <c r="Q13" s="17">
        <f>+'EVALUACION CON CONTROLES'!K18</f>
        <v>5</v>
      </c>
      <c r="R13" s="16" t="str">
        <f>+'EVALUACION CON CONTROLES'!L18</f>
        <v>MEDIO</v>
      </c>
      <c r="S13" s="17" t="str">
        <f>+'EVALUACION CON CONTROLES'!M18</f>
        <v>SI</v>
      </c>
      <c r="T13" s="17" t="str">
        <f>+'EVALUACION CON CONTROLES'!N18</f>
        <v>ENTIDAD</v>
      </c>
      <c r="U13" s="17" t="str">
        <f>+'EVALUACION CON CONTROLES'!O18</f>
        <v>Posterior al proceso de planeación.</v>
      </c>
      <c r="V13" s="17" t="str">
        <f>+'EVALUACION CON CONTROLES'!P18</f>
        <v>Previo al  proceso de contratación.</v>
      </c>
      <c r="W13" s="17" t="str">
        <f>+'EVALUACION CON CONTROLES'!Q18</f>
        <v>Generación de VoBo del área de contratación del FDLCH</v>
      </c>
      <c r="X13" s="18" t="str">
        <f>+'EVALUACION CON CONTROLES'!R18</f>
        <v>Previo al inicio de tapa de contratación</v>
      </c>
    </row>
    <row r="14" spans="2:24" ht="106.5" customHeight="1">
      <c r="B14" s="17">
        <v>4</v>
      </c>
      <c r="C14" s="17" t="str">
        <f>+'EVALUACION CON CONTROLES'!C19:F19</f>
        <v xml:space="preserve">Inadecuada  descripción del bien o servicio requerido </v>
      </c>
      <c r="D14" s="16" t="str">
        <f>+'EVALUACION CON CONTROLES'!B19</f>
        <v>PLANEACIÓN</v>
      </c>
      <c r="E14" s="16" t="str">
        <f>VLOOKUP(C14,'IDENTIFICACION Y ANALISIS'!$B$19:$F$70,3,FALSE)</f>
        <v>General</v>
      </c>
      <c r="F14" s="16" t="str">
        <f>VLOOKUP(C14,'IDENTIFICACION Y ANALISIS'!$B$19:$F$70,4,FALSE)</f>
        <v>Interno</v>
      </c>
      <c r="G14" s="17" t="str">
        <f>+EVALUACION!H20</f>
        <v>Incumplimiento en la atención de la necesidad que da origen al proceso contractual, siendo inconveniente su ejecución.</v>
      </c>
      <c r="H14" s="17">
        <f>+EVALUACION!I20</f>
        <v>2</v>
      </c>
      <c r="I14" s="17">
        <f>+EVALUACION!J20</f>
        <v>3</v>
      </c>
      <c r="J14" s="17">
        <f>+EVALUACION!K20</f>
        <v>5</v>
      </c>
      <c r="K14" s="16" t="str">
        <f>+EVALUACION!L20</f>
        <v>MEDIO</v>
      </c>
      <c r="L14" s="17" t="s">
        <v>295</v>
      </c>
      <c r="M14" s="16">
        <v>100</v>
      </c>
      <c r="N14" s="17" t="str">
        <f>+'EVALUACION CON CONTROLES'!G19</f>
        <v>Realización de ajustes con base en lo identificado, e indicado por el área de planeación del FDLCH</v>
      </c>
      <c r="O14" s="17">
        <f>+'EVALUACION CON CONTROLES'!I19</f>
        <v>2</v>
      </c>
      <c r="P14" s="17">
        <f>+'EVALUACION CON CONTROLES'!J19</f>
        <v>3</v>
      </c>
      <c r="Q14" s="17">
        <f>+'EVALUACION CON CONTROLES'!K19</f>
        <v>5</v>
      </c>
      <c r="R14" s="16" t="str">
        <f>+'EVALUACION CON CONTROLES'!L19</f>
        <v>MEDIO</v>
      </c>
      <c r="S14" s="17" t="str">
        <f>+'EVALUACION CON CONTROLES'!M19</f>
        <v>SI</v>
      </c>
      <c r="T14" s="17" t="str">
        <f>+'EVALUACION CON CONTROLES'!N19</f>
        <v>ENTIDAD</v>
      </c>
      <c r="U14" s="17" t="str">
        <f>+'EVALUACION CON CONTROLES'!O19</f>
        <v>Posterior al proceso de planeación.</v>
      </c>
      <c r="V14" s="17" t="str">
        <f>+'EVALUACION CON CONTROLES'!P19</f>
        <v>Previo al  proceso de contratación.</v>
      </c>
      <c r="W14" s="17" t="str">
        <f>+'EVALUACION CON CONTROLES'!Q19</f>
        <v>Generación de VoBo del  comité de contratación del FDLCH.</v>
      </c>
      <c r="X14" s="18" t="str">
        <f>+'EVALUACION CON CONTROLES'!R19</f>
        <v>Previo al inicio de etapa de contratación</v>
      </c>
    </row>
    <row r="15" spans="2:24" ht="106.5" customHeight="1">
      <c r="B15" s="17">
        <v>5</v>
      </c>
      <c r="C15" s="17" t="str">
        <f>+'EVALUACION CON CONTROLES'!C20:F20</f>
        <v>Inadecuada elaboración de estudios y diseños</v>
      </c>
      <c r="D15" s="16" t="str">
        <f>+'EVALUACION CON CONTROLES'!B20</f>
        <v>PLANEACIÓN</v>
      </c>
      <c r="E15" s="16" t="str">
        <f>VLOOKUP(C15,'IDENTIFICACION Y ANALISIS'!$B$19:$F$70,3,FALSE)</f>
        <v>General</v>
      </c>
      <c r="F15" s="16" t="str">
        <f>VLOOKUP(C15,'IDENTIFICACION Y ANALISIS'!$B$19:$F$70,4,FALSE)</f>
        <v>Interno</v>
      </c>
      <c r="G15" s="17" t="str">
        <f>+EVALUACION!H21</f>
        <v>Reducción o ausencia de oferentes sin la calificación ni la capacidad de dar cumplimiento al objeto contractual. Incumplimiento en la atención de la necesidad que da origen al proceso contractual, siendo inconveniente su ejecución.</v>
      </c>
      <c r="H15" s="17">
        <f>+EVALUACION!I21</f>
        <v>2</v>
      </c>
      <c r="I15" s="17">
        <f>+EVALUACION!J21</f>
        <v>3</v>
      </c>
      <c r="J15" s="17">
        <f>+EVALUACION!K21</f>
        <v>5</v>
      </c>
      <c r="K15" s="16" t="str">
        <f>+EVALUACION!L21</f>
        <v>MEDIO</v>
      </c>
      <c r="L15" s="17" t="s">
        <v>295</v>
      </c>
      <c r="M15" s="16">
        <v>100</v>
      </c>
      <c r="N15" s="17" t="str">
        <f>+'EVALUACION CON CONTROLES'!G20</f>
        <v>Realización de ajustes con base en lo identificado, e indicado por el área de planeación del FDLCH</v>
      </c>
      <c r="O15" s="17">
        <f>+'EVALUACION CON CONTROLES'!I20</f>
        <v>2</v>
      </c>
      <c r="P15" s="17">
        <f>+'EVALUACION CON CONTROLES'!J20</f>
        <v>3</v>
      </c>
      <c r="Q15" s="17">
        <f>+'EVALUACION CON CONTROLES'!K20</f>
        <v>5</v>
      </c>
      <c r="R15" s="16" t="str">
        <f>+'EVALUACION CON CONTROLES'!L20</f>
        <v>MEDIO</v>
      </c>
      <c r="S15" s="17" t="str">
        <f>+'EVALUACION CON CONTROLES'!M20</f>
        <v>SI</v>
      </c>
      <c r="T15" s="17" t="str">
        <f>+'EVALUACION CON CONTROLES'!N20</f>
        <v>ENTIDAD</v>
      </c>
      <c r="U15" s="17" t="str">
        <f>+'EVALUACION CON CONTROLES'!O20</f>
        <v>Posterior al proceso de planeación.</v>
      </c>
      <c r="V15" s="17" t="str">
        <f>+'EVALUACION CON CONTROLES'!P20</f>
        <v>Previo al  proceso de contratación.</v>
      </c>
      <c r="W15" s="17" t="str">
        <f>+'EVALUACION CON CONTROLES'!Q20</f>
        <v>Generación de VoBo del área de Planeación del FDLCH</v>
      </c>
      <c r="X15" s="18" t="str">
        <f>+'EVALUACION CON CONTROLES'!R20</f>
        <v>Previo al inicio de tapa de contratación</v>
      </c>
    </row>
    <row r="16" spans="2:24" ht="106.5" customHeight="1">
      <c r="B16" s="17">
        <v>6</v>
      </c>
      <c r="C16" s="17" t="str">
        <f>+'EVALUACION CON CONTROLES'!C21:F21</f>
        <v>Requisitos habilitantes que impidan la selección objetiva</v>
      </c>
      <c r="D16" s="16" t="str">
        <f>+'EVALUACION CON CONTROLES'!B21</f>
        <v>PLANEACIÓN</v>
      </c>
      <c r="E16" s="16" t="str">
        <f>VLOOKUP(C16,'IDENTIFICACION Y ANALISIS'!$B$19:$F$70,3,FALSE)</f>
        <v>General</v>
      </c>
      <c r="F16" s="16" t="str">
        <f>VLOOKUP(C16,'IDENTIFICACION Y ANALISIS'!$B$19:$F$70,4,FALSE)</f>
        <v>Interno</v>
      </c>
      <c r="G16" s="17" t="str">
        <f>+EVALUACION!H22</f>
        <v>Reducción o ausencia de oferentes sin la calificación ni la capacidad de dar cumplimiento al objeto contractual. Incumplimiento en la atención de la necesidad que da origen al proceso contractual, siendo inconveniente su ejecución.</v>
      </c>
      <c r="H16" s="17">
        <f>+EVALUACION!I22</f>
        <v>2</v>
      </c>
      <c r="I16" s="17">
        <f>+EVALUACION!J22</f>
        <v>3</v>
      </c>
      <c r="J16" s="17">
        <f>+EVALUACION!K22</f>
        <v>5</v>
      </c>
      <c r="K16" s="16" t="str">
        <f>+EVALUACION!L22</f>
        <v>MEDIO</v>
      </c>
      <c r="L16" s="17" t="s">
        <v>295</v>
      </c>
      <c r="M16" s="16">
        <v>100</v>
      </c>
      <c r="N16" s="17" t="str">
        <f>+'EVALUACION CON CONTROLES'!G21</f>
        <v>Realización de ajustes con base en lo identificado, e indicado por el área de planeación del FDLCH</v>
      </c>
      <c r="O16" s="17">
        <f>+'EVALUACION CON CONTROLES'!I21</f>
        <v>2</v>
      </c>
      <c r="P16" s="17">
        <f>+'EVALUACION CON CONTROLES'!J21</f>
        <v>3</v>
      </c>
      <c r="Q16" s="17">
        <f>+'EVALUACION CON CONTROLES'!K21</f>
        <v>5</v>
      </c>
      <c r="R16" s="16" t="str">
        <f>+'EVALUACION CON CONTROLES'!L21</f>
        <v>MEDIO</v>
      </c>
      <c r="S16" s="17" t="str">
        <f>+'EVALUACION CON CONTROLES'!M21</f>
        <v>NO</v>
      </c>
      <c r="T16" s="17" t="str">
        <f>+'EVALUACION CON CONTROLES'!N21</f>
        <v>ENTIDAD</v>
      </c>
      <c r="U16" s="17" t="str">
        <f>+'EVALUACION CON CONTROLES'!O21</f>
        <v>Posterior al proceso de planeación.</v>
      </c>
      <c r="V16" s="17" t="str">
        <f>+'EVALUACION CON CONTROLES'!P21</f>
        <v>Previo al  proceso de contratación.</v>
      </c>
      <c r="W16" s="17" t="str">
        <f>+'EVALUACION CON CONTROLES'!Q21</f>
        <v>Generación de VoBo del área de Planeación del FDLCH</v>
      </c>
      <c r="X16" s="18" t="str">
        <f>+'EVALUACION CON CONTROLES'!R21</f>
        <v>Previo al inicio de tapa de contratación</v>
      </c>
    </row>
    <row r="17" spans="2:24" ht="106.5" customHeight="1">
      <c r="B17" s="17">
        <v>7</v>
      </c>
      <c r="C17" s="17" t="str">
        <f>+'EVALUACION CON CONTROLES'!C22:F22</f>
        <v xml:space="preserve">Falta de profundidad en el estudio de sector no identificándose claramente aspectos de oferta y demanda </v>
      </c>
      <c r="D17" s="16" t="str">
        <f>+'EVALUACION CON CONTROLES'!B22</f>
        <v>PLANEACIÓN</v>
      </c>
      <c r="E17" s="16" t="str">
        <f>VLOOKUP(C17,'IDENTIFICACION Y ANALISIS'!$B$19:$F$70,3,FALSE)</f>
        <v>General</v>
      </c>
      <c r="F17" s="16" t="str">
        <f>VLOOKUP(C17,'IDENTIFICACION Y ANALISIS'!$B$19:$F$70,4,FALSE)</f>
        <v>Interno</v>
      </c>
      <c r="G17" s="17" t="str">
        <f>+EVALUACION!H23</f>
        <v>Reducción o ausencia de oferentes sin la calificación ni la capacidad de dar cumplimiento al objeto contractual. Incumplimiento en la atención de la necesidad que da origen al proceso contractual, siendo inconveniente su ejecución.</v>
      </c>
      <c r="H17" s="17">
        <f>+EVALUACION!I23</f>
        <v>2</v>
      </c>
      <c r="I17" s="17">
        <f>+EVALUACION!J23</f>
        <v>3</v>
      </c>
      <c r="J17" s="17">
        <f>+EVALUACION!K23</f>
        <v>5</v>
      </c>
      <c r="K17" s="16" t="str">
        <f>+EVALUACION!L23</f>
        <v>MEDIO</v>
      </c>
      <c r="L17" s="17" t="s">
        <v>295</v>
      </c>
      <c r="M17" s="16">
        <v>100</v>
      </c>
      <c r="N17" s="17" t="str">
        <f>+'EVALUACION CON CONTROLES'!G22</f>
        <v>Realización de ajustes con base en lo identificado, e indicado por el área de planeación del FDLCH</v>
      </c>
      <c r="O17" s="17">
        <f>+'EVALUACION CON CONTROLES'!I22</f>
        <v>2</v>
      </c>
      <c r="P17" s="17">
        <f>+'EVALUACION CON CONTROLES'!J22</f>
        <v>3</v>
      </c>
      <c r="Q17" s="17">
        <f>+'EVALUACION CON CONTROLES'!K22</f>
        <v>5</v>
      </c>
      <c r="R17" s="16" t="str">
        <f>+'EVALUACION CON CONTROLES'!L22</f>
        <v>MEDIO</v>
      </c>
      <c r="S17" s="17" t="str">
        <f>+'EVALUACION CON CONTROLES'!M22</f>
        <v>SI</v>
      </c>
      <c r="T17" s="17" t="str">
        <f>+'EVALUACION CON CONTROLES'!N22</f>
        <v>ENTIDAD</v>
      </c>
      <c r="U17" s="17" t="str">
        <f>+'EVALUACION CON CONTROLES'!O22</f>
        <v>Posterior al proceso de planeación.</v>
      </c>
      <c r="V17" s="17" t="str">
        <f>+'EVALUACION CON CONTROLES'!P22</f>
        <v>Previo al  proceso de contratación.</v>
      </c>
      <c r="W17" s="17" t="str">
        <f>+'EVALUACION CON CONTROLES'!Q22</f>
        <v>Generación de VoBo del área de Planeación del FDLCH</v>
      </c>
      <c r="X17" s="18" t="str">
        <f>+'EVALUACION CON CONTROLES'!R22</f>
        <v>Previo al inicio de tapa de contratación</v>
      </c>
    </row>
    <row r="18" spans="2:24" ht="106.5" customHeight="1">
      <c r="B18" s="17">
        <v>8</v>
      </c>
      <c r="C18" s="17" t="str">
        <f>+'EVALUACION CON CONTROLES'!C23:F23</f>
        <v>Ausencia de fundamentación de la justificación y conveniencia de la contratación</v>
      </c>
      <c r="D18" s="16" t="str">
        <f>+'EVALUACION CON CONTROLES'!B23</f>
        <v>PLANEACIÓN</v>
      </c>
      <c r="E18" s="16" t="str">
        <f>VLOOKUP(C18,'IDENTIFICACION Y ANALISIS'!$B$19:$F$70,3,FALSE)</f>
        <v>General</v>
      </c>
      <c r="F18" s="16" t="str">
        <f>VLOOKUP(C18,'IDENTIFICACION Y ANALISIS'!$B$19:$F$70,4,FALSE)</f>
        <v>Interno</v>
      </c>
      <c r="G18" s="17" t="str">
        <f>+EVALUACION!H24</f>
        <v>Reducción o ausencia de oferentes sin la calificación ni la capacidad de dar cumplimiento al objeto contractual. Incumplimiento en la atención de la necesidad que da origen al proceso contractual, siendo inconveniente su ejecución.</v>
      </c>
      <c r="H18" s="17">
        <f>+EVALUACION!I24</f>
        <v>2</v>
      </c>
      <c r="I18" s="17">
        <f>+EVALUACION!J24</f>
        <v>2</v>
      </c>
      <c r="J18" s="17">
        <f>+EVALUACION!K24</f>
        <v>4</v>
      </c>
      <c r="K18" s="16" t="str">
        <f>+EVALUACION!L24</f>
        <v>BAJO</v>
      </c>
      <c r="L18" s="17" t="s">
        <v>295</v>
      </c>
      <c r="M18" s="16">
        <v>100</v>
      </c>
      <c r="N18" s="17" t="str">
        <f>+'EVALUACION CON CONTROLES'!G23</f>
        <v>Realización de ajustes con base en lo identificado, e indicado por el área de planeación y contratación del FDLCH</v>
      </c>
      <c r="O18" s="17">
        <f>+'EVALUACION CON CONTROLES'!I23</f>
        <v>2</v>
      </c>
      <c r="P18" s="17">
        <f>+'EVALUACION CON CONTROLES'!J23</f>
        <v>2</v>
      </c>
      <c r="Q18" s="17">
        <f>+'EVALUACION CON CONTROLES'!K23</f>
        <v>4</v>
      </c>
      <c r="R18" s="16" t="str">
        <f>+'EVALUACION CON CONTROLES'!L23</f>
        <v>BAJO</v>
      </c>
      <c r="S18" s="17" t="str">
        <f>+'EVALUACION CON CONTROLES'!M23</f>
        <v>NO</v>
      </c>
      <c r="T18" s="17" t="str">
        <f>+'EVALUACION CON CONTROLES'!N23</f>
        <v>ENTIDAD</v>
      </c>
      <c r="U18" s="17" t="str">
        <f>+'EVALUACION CON CONTROLES'!O23</f>
        <v>Posterior al proceso de planeación.</v>
      </c>
      <c r="V18" s="17" t="str">
        <f>+'EVALUACION CON CONTROLES'!P23</f>
        <v>Previo al  proceso de contratación.</v>
      </c>
      <c r="W18" s="17" t="str">
        <f>+'EVALUACION CON CONTROLES'!Q23</f>
        <v>Generación de VoBo del área de Planeación del FDLCH</v>
      </c>
      <c r="X18" s="18" t="str">
        <f>+'EVALUACION CON CONTROLES'!R23</f>
        <v>Previo al inicio de tapa de contratación</v>
      </c>
    </row>
    <row r="19" spans="2:24" ht="106.5" customHeight="1">
      <c r="B19" s="17">
        <v>9</v>
      </c>
      <c r="C19" s="17" t="str">
        <f>+'EVALUACION CON CONTROLES'!C24:F24</f>
        <v>Inadecuada identificación de las condiciones contractuales</v>
      </c>
      <c r="D19" s="16" t="str">
        <f>+'EVALUACION CON CONTROLES'!B24</f>
        <v>PLANEACIÓN</v>
      </c>
      <c r="E19" s="16" t="str">
        <f>VLOOKUP(C19,'IDENTIFICACION Y ANALISIS'!$B$19:$F$70,3,FALSE)</f>
        <v>General</v>
      </c>
      <c r="F19" s="16" t="str">
        <f>VLOOKUP(C19,'IDENTIFICACION Y ANALISIS'!$B$19:$F$70,4,FALSE)</f>
        <v>Interno</v>
      </c>
      <c r="G19" s="17" t="str">
        <f>+EVALUACION!H25</f>
        <v>Reducción o ausencia de oferentes sin la calificación ni la capacidad de dar cumplimiento al objeto contractual. Incumplimiento en la atención de la necesidad que da origen al proceso contractual, siendo inconveniente su ejecución.</v>
      </c>
      <c r="H19" s="17">
        <f>+EVALUACION!I25</f>
        <v>2</v>
      </c>
      <c r="I19" s="17">
        <f>+EVALUACION!J25</f>
        <v>3</v>
      </c>
      <c r="J19" s="17">
        <f>+EVALUACION!K25</f>
        <v>5</v>
      </c>
      <c r="K19" s="16" t="str">
        <f>+EVALUACION!L25</f>
        <v>MEDIO</v>
      </c>
      <c r="L19" s="17" t="s">
        <v>295</v>
      </c>
      <c r="M19" s="16">
        <v>100</v>
      </c>
      <c r="N19" s="17" t="str">
        <f>+'EVALUACION CON CONTROLES'!G24</f>
        <v>Realización de ajustes con base en lo identificado, e indicado por el área de planeación y contratación del FDLCH</v>
      </c>
      <c r="O19" s="17">
        <f>+'EVALUACION CON CONTROLES'!I24</f>
        <v>2</v>
      </c>
      <c r="P19" s="17">
        <f>+'EVALUACION CON CONTROLES'!J24</f>
        <v>3</v>
      </c>
      <c r="Q19" s="17">
        <f>+'EVALUACION CON CONTROLES'!K24</f>
        <v>5</v>
      </c>
      <c r="R19" s="16" t="str">
        <f>+'EVALUACION CON CONTROLES'!L24</f>
        <v>MEDIO</v>
      </c>
      <c r="S19" s="17" t="str">
        <f>+'EVALUACION CON CONTROLES'!M24</f>
        <v>SI</v>
      </c>
      <c r="T19" s="17" t="str">
        <f>+'EVALUACION CON CONTROLES'!N24</f>
        <v>ENTIDAD</v>
      </c>
      <c r="U19" s="17" t="str">
        <f>+'EVALUACION CON CONTROLES'!O24</f>
        <v>Posterior al proceso de planeación.</v>
      </c>
      <c r="V19" s="17" t="str">
        <f>+'EVALUACION CON CONTROLES'!P24</f>
        <v>Previo al  proceso de contratación.</v>
      </c>
      <c r="W19" s="17" t="str">
        <f>+'EVALUACION CON CONTROLES'!Q24</f>
        <v>Generación de VoBo del área de Planeación del FDLCH</v>
      </c>
      <c r="X19" s="18" t="str">
        <f>+'EVALUACION CON CONTROLES'!R24</f>
        <v>Previo al inicio de tapa de contratación</v>
      </c>
    </row>
    <row r="20" spans="2:24" ht="106.5" customHeight="1">
      <c r="B20" s="17">
        <v>10</v>
      </c>
      <c r="C20" s="17" t="str">
        <f>+'EVALUACION CON CONTROLES'!C25:F25</f>
        <v>No aprobación o demoras en la expedición vigencias futuras</v>
      </c>
      <c r="D20" s="16" t="str">
        <f>+'EVALUACION CON CONTROLES'!B25</f>
        <v>PLANEACIÓN</v>
      </c>
      <c r="E20" s="16" t="str">
        <f>VLOOKUP(C20,'IDENTIFICACION Y ANALISIS'!$B$19:$F$70,3,FALSE)</f>
        <v>General</v>
      </c>
      <c r="F20" s="16" t="str">
        <f>VLOOKUP(C20,'IDENTIFICACION Y ANALISIS'!$B$19:$F$70,4,FALSE)</f>
        <v>Interno</v>
      </c>
      <c r="G20" s="17" t="str">
        <f>+EVALUACION!H26</f>
        <v>No ejecución de contrato.</v>
      </c>
      <c r="H20" s="17">
        <f>+EVALUACION!I26</f>
        <v>2</v>
      </c>
      <c r="I20" s="17">
        <f>+EVALUACION!J26</f>
        <v>4</v>
      </c>
      <c r="J20" s="17">
        <f>+EVALUACION!K26</f>
        <v>6</v>
      </c>
      <c r="K20" s="16" t="str">
        <f>+EVALUACION!L26</f>
        <v>ALTO</v>
      </c>
      <c r="L20" s="17" t="s">
        <v>295</v>
      </c>
      <c r="M20" s="16">
        <v>100</v>
      </c>
      <c r="N20" s="17" t="str">
        <f>+'EVALUACION CON CONTROLES'!G25</f>
        <v>Suspensión del proceso de planeación hasta asegurar la expedición de la vigencia.</v>
      </c>
      <c r="O20" s="17">
        <f>+'EVALUACION CON CONTROLES'!I25</f>
        <v>2</v>
      </c>
      <c r="P20" s="17">
        <f>+'EVALUACION CON CONTROLES'!J25</f>
        <v>4</v>
      </c>
      <c r="Q20" s="17">
        <f>+'EVALUACION CON CONTROLES'!K25</f>
        <v>6</v>
      </c>
      <c r="R20" s="16" t="str">
        <f>+'EVALUACION CON CONTROLES'!L25</f>
        <v>ALTO</v>
      </c>
      <c r="S20" s="17" t="str">
        <f>+'EVALUACION CON CONTROLES'!M25</f>
        <v>SI</v>
      </c>
      <c r="T20" s="17" t="str">
        <f>+'EVALUACION CON CONTROLES'!N25</f>
        <v>ENTIDAD</v>
      </c>
      <c r="U20" s="17" t="str">
        <f>+'EVALUACION CON CONTROLES'!O25</f>
        <v>Dentro del mismo tiempo de la afectación.</v>
      </c>
      <c r="V20" s="17" t="str">
        <f>+'EVALUACION CON CONTROLES'!P25</f>
        <v>Previo al  proceso de contratación.</v>
      </c>
      <c r="W20" s="17" t="str">
        <f>+'EVALUACION CON CONTROLES'!Q25</f>
        <v>Generación de VoBo del área de Planeación del FDLCH</v>
      </c>
      <c r="X20" s="18" t="str">
        <f>+'EVALUACION CON CONTROLES'!R25</f>
        <v>Previo al inicio de tapa de contratación</v>
      </c>
    </row>
    <row r="21" spans="2:24" ht="106.5" customHeight="1">
      <c r="B21" s="17">
        <v>11</v>
      </c>
      <c r="C21" s="17" t="str">
        <f>+'EVALUACION CON CONTROLES'!C26:F26</f>
        <v>Errores en la formulación o los documentos del proceso por equivocación, falta de exactitud o imprecisión de la información</v>
      </c>
      <c r="D21" s="16" t="str">
        <f>+'EVALUACION CON CONTROLES'!B26</f>
        <v>PLANEACIÓN</v>
      </c>
      <c r="E21" s="16" t="str">
        <f>VLOOKUP(C21,'IDENTIFICACION Y ANALISIS'!$B$19:$F$70,3,FALSE)</f>
        <v>General</v>
      </c>
      <c r="F21" s="16" t="str">
        <f>VLOOKUP(C21,'IDENTIFICACION Y ANALISIS'!$B$19:$F$70,4,FALSE)</f>
        <v>Interno</v>
      </c>
      <c r="G21" s="17" t="str">
        <f>+EVALUACION!H27</f>
        <v>Incumplimiento del contrato, necesidades de modificación en sus alcances, actividades, presupuesto. Oferentes sin la calificación ni la capacidad de dar cumplimiento al objeto contractual ni a la atención de la necesidad que da origen al proceso contractual, siendo inconveniente su ejecución.</v>
      </c>
      <c r="H21" s="17">
        <f>+EVALUACION!I27</f>
        <v>2</v>
      </c>
      <c r="I21" s="17">
        <f>+EVALUACION!J27</f>
        <v>3</v>
      </c>
      <c r="J21" s="17">
        <f>+EVALUACION!K27</f>
        <v>5</v>
      </c>
      <c r="K21" s="16" t="str">
        <f>+EVALUACION!L27</f>
        <v>MEDIO</v>
      </c>
      <c r="L21" s="17" t="s">
        <v>295</v>
      </c>
      <c r="M21" s="16">
        <v>100</v>
      </c>
      <c r="N21" s="17" t="str">
        <f>+'EVALUACION CON CONTROLES'!G26</f>
        <v>Verificación de los documentos del proceso en cada uno de sus componentes por parte de los profesionales y técnicos involucrados y presentación de la documentación ante él y ante el comité de contratación.</v>
      </c>
      <c r="O21" s="17">
        <f>+'EVALUACION CON CONTROLES'!I26</f>
        <v>2</v>
      </c>
      <c r="P21" s="17">
        <f>+'EVALUACION CON CONTROLES'!J26</f>
        <v>3</v>
      </c>
      <c r="Q21" s="17">
        <f>+'EVALUACION CON CONTROLES'!K26</f>
        <v>5</v>
      </c>
      <c r="R21" s="16" t="str">
        <f>+'EVALUACION CON CONTROLES'!L26</f>
        <v>MEDIO</v>
      </c>
      <c r="S21" s="17" t="str">
        <f>+'EVALUACION CON CONTROLES'!M26</f>
        <v>SI</v>
      </c>
      <c r="T21" s="17" t="str">
        <f>+'EVALUACION CON CONTROLES'!N26</f>
        <v>FORMULADOR, PLANEACION, CONTRATACIÓN</v>
      </c>
      <c r="U21" s="17" t="str">
        <f>+'EVALUACION CON CONTROLES'!O26</f>
        <v>Dentro del mismo tiempo de la afectación.</v>
      </c>
      <c r="V21" s="17" t="str">
        <f>+'EVALUACION CON CONTROLES'!P26</f>
        <v>Fecha en la que finaliza la etapa precontractual.</v>
      </c>
      <c r="W21" s="17" t="str">
        <f>+'EVALUACION CON CONTROLES'!Q26</f>
        <v>Mediante una revisión técnica, jurídica, económica financiera minuciosa de los documentos del proceso contractual.</v>
      </c>
      <c r="X21" s="18" t="str">
        <f>+'EVALUACION CON CONTROLES'!R26</f>
        <v>Etapa precontractual</v>
      </c>
    </row>
    <row r="22" spans="2:24" ht="106.5" customHeight="1">
      <c r="B22" s="17">
        <v>12</v>
      </c>
      <c r="C22" s="17" t="str">
        <f>+'EVALUACION CON CONTROLES'!C27:F27</f>
        <v>Apertura de procesos sin disponibilidad  presupuestal</v>
      </c>
      <c r="D22" s="16" t="str">
        <f>+'EVALUACION CON CONTROLES'!B27</f>
        <v>PLANEACIÓN</v>
      </c>
      <c r="E22" s="16" t="str">
        <f>VLOOKUP(C22,'IDENTIFICACION Y ANALISIS'!$B$19:$F$70,3,FALSE)</f>
        <v>General</v>
      </c>
      <c r="F22" s="16" t="str">
        <f>VLOOKUP(C22,'IDENTIFICACION Y ANALISIS'!$B$19:$F$70,4,FALSE)</f>
        <v>Interno</v>
      </c>
      <c r="G22" s="17" t="str">
        <f>+EVALUACION!H28</f>
        <v>No ejecución de contrato. Demoras en el proceso de selección, contratación y ejecución.</v>
      </c>
      <c r="H22" s="17">
        <f>+EVALUACION!I28</f>
        <v>2</v>
      </c>
      <c r="I22" s="17">
        <f>+EVALUACION!J28</f>
        <v>4</v>
      </c>
      <c r="J22" s="17">
        <f>+EVALUACION!K28</f>
        <v>6</v>
      </c>
      <c r="K22" s="16" t="str">
        <f>+EVALUACION!L28</f>
        <v>ALTO</v>
      </c>
      <c r="L22" s="17" t="s">
        <v>295</v>
      </c>
      <c r="M22" s="16">
        <v>100</v>
      </c>
      <c r="N22" s="17" t="str">
        <f>+'EVALUACION CON CONTROLES'!G27</f>
        <v>Suspensión del proceso de planeación hasta asegurar la disponibilidad presupuestal.</v>
      </c>
      <c r="O22" s="17">
        <f>+'EVALUACION CON CONTROLES'!I27</f>
        <v>2</v>
      </c>
      <c r="P22" s="17">
        <f>+'EVALUACION CON CONTROLES'!J27</f>
        <v>4</v>
      </c>
      <c r="Q22" s="17">
        <f>+'EVALUACION CON CONTROLES'!K27</f>
        <v>6</v>
      </c>
      <c r="R22" s="16" t="str">
        <f>+'EVALUACION CON CONTROLES'!L27</f>
        <v>ALTO</v>
      </c>
      <c r="S22" s="17" t="str">
        <f>+'EVALUACION CON CONTROLES'!M27</f>
        <v>SI</v>
      </c>
      <c r="T22" s="17" t="str">
        <f>+'EVALUACION CON CONTROLES'!N27</f>
        <v>ENTIDAD</v>
      </c>
      <c r="U22" s="17" t="str">
        <f>+'EVALUACION CON CONTROLES'!O27</f>
        <v>Dentro del mismo tiempo de la afectación.</v>
      </c>
      <c r="V22" s="17" t="str">
        <f>+'EVALUACION CON CONTROLES'!P27</f>
        <v>Fecha en la que finaliza la etapa precontractual.</v>
      </c>
      <c r="W22" s="17" t="str">
        <f>+'EVALUACION CON CONTROLES'!Q27</f>
        <v>Generación de VoBo de área de Planeación del FDLCH</v>
      </c>
      <c r="X22" s="18" t="str">
        <f>+'EVALUACION CON CONTROLES'!R27</f>
        <v>Previo al inicio de tapa de contratación</v>
      </c>
    </row>
    <row r="23" spans="2:24" ht="106.5" customHeight="1">
      <c r="B23" s="17">
        <v>13</v>
      </c>
      <c r="C23" s="17" t="str">
        <f>+'EVALUACION CON CONTROLES'!C28:F28</f>
        <v>Inadecuada evaluación de las ofertas y/o verificación de requisitos habilitantes</v>
      </c>
      <c r="D23" s="16" t="str">
        <f>+'EVALUACION CON CONTROLES'!B28</f>
        <v>SELECCIÓN</v>
      </c>
      <c r="E23" s="16" t="str">
        <f>VLOOKUP(C23,'IDENTIFICACION Y ANALISIS'!$B$19:$F$70,3,FALSE)</f>
        <v>General</v>
      </c>
      <c r="F23" s="16" t="str">
        <f>VLOOKUP(C23,'IDENTIFICACION Y ANALISIS'!$B$19:$F$70,4,FALSE)</f>
        <v>Interno</v>
      </c>
      <c r="G23" s="17" t="str">
        <f>+EVALUACION!H29</f>
        <v>Presentación de observaciones a lugar por parte de otros oferentes que pueden llegar a generar la suspensión del proceso de contratación. Selección de contratistas que no cumplan con el objeto ni satisfagan las necesidades de la contratación.</v>
      </c>
      <c r="H23" s="17">
        <f>+EVALUACION!I29</f>
        <v>2</v>
      </c>
      <c r="I23" s="17">
        <f>+EVALUACION!J29</f>
        <v>3</v>
      </c>
      <c r="J23" s="17">
        <f>+EVALUACION!K29</f>
        <v>5</v>
      </c>
      <c r="K23" s="16" t="str">
        <f>+EVALUACION!L29</f>
        <v>MEDIO</v>
      </c>
      <c r="L23" s="17" t="s">
        <v>295</v>
      </c>
      <c r="M23" s="16">
        <v>100</v>
      </c>
      <c r="N23" s="17" t="str">
        <f>+'EVALUACION CON CONTROLES'!G28</f>
        <v>Revisión exhaustiva del manejo administrativo de cada oferta en cada uno de sus componentes por parte de los profesionales y técnicos involucrados en el proceso de selección.</v>
      </c>
      <c r="O23" s="17">
        <f>+'EVALUACION CON CONTROLES'!I28</f>
        <v>2</v>
      </c>
      <c r="P23" s="17">
        <f>+'EVALUACION CON CONTROLES'!J28</f>
        <v>3</v>
      </c>
      <c r="Q23" s="17">
        <f>+'EVALUACION CON CONTROLES'!K28</f>
        <v>5</v>
      </c>
      <c r="R23" s="16" t="str">
        <f>+'EVALUACION CON CONTROLES'!L28</f>
        <v>MEDIO</v>
      </c>
      <c r="S23" s="17" t="str">
        <f>+'EVALUACION CON CONTROLES'!M28</f>
        <v>NO</v>
      </c>
      <c r="T23" s="17" t="str">
        <f>+'EVALUACION CON CONTROLES'!N28</f>
        <v>FORMULADOR, PLANEACION, CONTRATACIÓN</v>
      </c>
      <c r="U23" s="17" t="str">
        <f>+'EVALUACION CON CONTROLES'!O28</f>
        <v>Dentro del mismo tiempo de la afectación.</v>
      </c>
      <c r="V23" s="17" t="str">
        <f>+'EVALUACION CON CONTROLES'!P28</f>
        <v>Fecha en la que finaliza la etapa precontractual.</v>
      </c>
      <c r="W23" s="17" t="str">
        <f>+'EVALUACION CON CONTROLES'!Q28</f>
        <v>Generación de VoBo de área de Planeación del FDLCH</v>
      </c>
      <c r="X23" s="18" t="str">
        <f>+'EVALUACION CON CONTROLES'!R28</f>
        <v>Generación de VoBo de área de Planeación del FDLCH</v>
      </c>
    </row>
    <row r="24" spans="2:24" ht="106.5" customHeight="1">
      <c r="B24" s="17">
        <v>14</v>
      </c>
      <c r="C24" s="17" t="str">
        <f>+'EVALUACION CON CONTROLES'!C29:F29</f>
        <v>Inadecuado manejo administrativo del proceso contractual</v>
      </c>
      <c r="D24" s="16" t="str">
        <f>+'EVALUACION CON CONTROLES'!B29</f>
        <v>SELECCIÓN</v>
      </c>
      <c r="E24" s="16" t="str">
        <f>VLOOKUP(C24,'IDENTIFICACION Y ANALISIS'!$B$19:$F$70,3,FALSE)</f>
        <v>General</v>
      </c>
      <c r="F24" s="16" t="str">
        <f>VLOOKUP(C24,'IDENTIFICACION Y ANALISIS'!$B$19:$F$70,4,FALSE)</f>
        <v>Interno</v>
      </c>
      <c r="G24" s="17" t="str">
        <f>+EVALUACION!H30</f>
        <v>Presentación de observaciones a lugar por parte de otros oferentes que pueden llegar a generar la suspensión del proceso de contratación. Selección de contratistas que no cumplan con el objeto ni satisfagan las necesidades de la contratación.</v>
      </c>
      <c r="H24" s="17">
        <f>+EVALUACION!I30</f>
        <v>2</v>
      </c>
      <c r="I24" s="17">
        <f>+EVALUACION!J30</f>
        <v>2</v>
      </c>
      <c r="J24" s="17">
        <f>+EVALUACION!K30</f>
        <v>4</v>
      </c>
      <c r="K24" s="16" t="str">
        <f>+EVALUACION!L30</f>
        <v>BAJO</v>
      </c>
      <c r="L24" s="17" t="s">
        <v>295</v>
      </c>
      <c r="M24" s="16">
        <v>100</v>
      </c>
      <c r="N24" s="17" t="str">
        <f>+'EVALUACION CON CONTROLES'!G29</f>
        <v>Revisión exhaustiva del manejo administrativo de cada oferta en cada uno de sus componentes por parte de los profesionales y técnicos involucrados en el proceso de selección.</v>
      </c>
      <c r="O24" s="17">
        <f>+'EVALUACION CON CONTROLES'!I29</f>
        <v>2</v>
      </c>
      <c r="P24" s="17">
        <f>+'EVALUACION CON CONTROLES'!J29</f>
        <v>2</v>
      </c>
      <c r="Q24" s="17">
        <f>+'EVALUACION CON CONTROLES'!K29</f>
        <v>4</v>
      </c>
      <c r="R24" s="16" t="str">
        <f>+'EVALUACION CON CONTROLES'!L29</f>
        <v>BAJO</v>
      </c>
      <c r="S24" s="17" t="str">
        <f>+'EVALUACION CON CONTROLES'!M29</f>
        <v>NO</v>
      </c>
      <c r="T24" s="17" t="str">
        <f>+'EVALUACION CON CONTROLES'!N29</f>
        <v>FORMULADOR, PLANEACION, CONTRATACIÓN</v>
      </c>
      <c r="U24" s="17" t="str">
        <f>+'EVALUACION CON CONTROLES'!O29</f>
        <v>Dentro del mismo tiempo de la afectación.</v>
      </c>
      <c r="V24" s="17" t="str">
        <f>+'EVALUACION CON CONTROLES'!P29</f>
        <v>Fecha en la que finaliza la etapa precontractual.</v>
      </c>
      <c r="W24" s="17" t="str">
        <f>+'EVALUACION CON CONTROLES'!Q29</f>
        <v>Generación de VoBo de área de Contratación del FDLCH</v>
      </c>
      <c r="X24" s="18" t="str">
        <f>+'EVALUACION CON CONTROLES'!R29</f>
        <v>Previo al inicio de tapa de contratación</v>
      </c>
    </row>
    <row r="25" spans="2:24" ht="106.5" customHeight="1">
      <c r="B25" s="17">
        <v>15</v>
      </c>
      <c r="C25" s="17" t="str">
        <f>+'EVALUACION CON CONTROLES'!C30:F30</f>
        <v>Falta de claridad en la elaboración de los actos administrativos</v>
      </c>
      <c r="D25" s="16" t="str">
        <f>+'EVALUACION CON CONTROLES'!B30</f>
        <v>SELECCIÓN</v>
      </c>
      <c r="E25" s="16" t="str">
        <f>VLOOKUP(C25,'IDENTIFICACION Y ANALISIS'!$B$19:$F$70,3,FALSE)</f>
        <v>General</v>
      </c>
      <c r="F25" s="16" t="str">
        <f>VLOOKUP(C25,'IDENTIFICACION Y ANALISIS'!$B$19:$F$70,4,FALSE)</f>
        <v>Interno</v>
      </c>
      <c r="G25" s="17" t="str">
        <f>+EVALUACION!H31</f>
        <v>Presentación de observaciones a lugar por parte de otros oferentes que pueden llegar a generar la suspensión del proceso de contratación. Selección de contratistas que no cumplan con el objeto ni satisfagan las necesidades de la contratación.</v>
      </c>
      <c r="H25" s="17">
        <f>+EVALUACION!I31</f>
        <v>2</v>
      </c>
      <c r="I25" s="17">
        <f>+EVALUACION!J31</f>
        <v>4</v>
      </c>
      <c r="J25" s="17">
        <f>+EVALUACION!K31</f>
        <v>6</v>
      </c>
      <c r="K25" s="16" t="str">
        <f>+EVALUACION!L31</f>
        <v>ALTO</v>
      </c>
      <c r="L25" s="17" t="s">
        <v>295</v>
      </c>
      <c r="M25" s="16">
        <v>100</v>
      </c>
      <c r="N25" s="17" t="str">
        <f>+'EVALUACION CON CONTROLES'!G30</f>
        <v>Verificación de los documentos de la contratación, dando solución a lo observado con el ordenador del gasto en caso de ser necesario.</v>
      </c>
      <c r="O25" s="17">
        <f>+'EVALUACION CON CONTROLES'!I30</f>
        <v>2</v>
      </c>
      <c r="P25" s="17">
        <f>+'EVALUACION CON CONTROLES'!J30</f>
        <v>4</v>
      </c>
      <c r="Q25" s="17">
        <f>+'EVALUACION CON CONTROLES'!K30</f>
        <v>6</v>
      </c>
      <c r="R25" s="16" t="str">
        <f>+'EVALUACION CON CONTROLES'!L30</f>
        <v>ALTO</v>
      </c>
      <c r="S25" s="17" t="str">
        <f>+'EVALUACION CON CONTROLES'!M30</f>
        <v>NO</v>
      </c>
      <c r="T25" s="17" t="str">
        <f>+'EVALUACION CON CONTROLES'!N30</f>
        <v>PLANEACION, CONTRATACIÓN</v>
      </c>
      <c r="U25" s="17" t="str">
        <f>+'EVALUACION CON CONTROLES'!O30</f>
        <v>Dentro del mismo tiempo de la afectación.</v>
      </c>
      <c r="V25" s="17" t="str">
        <f>+'EVALUACION CON CONTROLES'!P30</f>
        <v>Fecha en la que finaliza la etapa precontractual.</v>
      </c>
      <c r="W25" s="17" t="str">
        <f>+'EVALUACION CON CONTROLES'!Q30</f>
        <v>Generación de VoBo de área de Planeación del FDLCH</v>
      </c>
      <c r="X25" s="18" t="str">
        <f>+'EVALUACION CON CONTROLES'!R30</f>
        <v>Previo al inicio de tapa de contratación</v>
      </c>
    </row>
    <row r="26" spans="2:24" ht="106.5" customHeight="1">
      <c r="B26" s="17">
        <v>16</v>
      </c>
      <c r="C26" s="17" t="str">
        <f>+'EVALUACION CON CONTROLES'!C31:F31</f>
        <v>Contestación inoportuna a todas las observaciones formuladas a los documentos de la contratación</v>
      </c>
      <c r="D26" s="16" t="str">
        <f>+'EVALUACION CON CONTROLES'!B31</f>
        <v>SELECCIÓN</v>
      </c>
      <c r="E26" s="16" t="str">
        <f>VLOOKUP(C26,'IDENTIFICACION Y ANALISIS'!$B$19:$F$70,3,FALSE)</f>
        <v>General</v>
      </c>
      <c r="F26" s="16" t="str">
        <f>VLOOKUP(C26,'IDENTIFICACION Y ANALISIS'!$B$19:$F$70,4,FALSE)</f>
        <v>Interno</v>
      </c>
      <c r="G26" s="17" t="str">
        <f>+EVALUACION!H32</f>
        <v>Presentación de observaciones a lugar por parte de otros oferentes que pueden llegar a generar la suspensión del proceso de contratación. Selección de contratistas que no cumplan con el objeto ni satisfagan las necesidades de la contratación.</v>
      </c>
      <c r="H26" s="17">
        <f>+EVALUACION!I32</f>
        <v>3</v>
      </c>
      <c r="I26" s="17">
        <f>+EVALUACION!J32</f>
        <v>3</v>
      </c>
      <c r="J26" s="17">
        <f>+EVALUACION!K32</f>
        <v>6</v>
      </c>
      <c r="K26" s="16" t="str">
        <f>+EVALUACION!L32</f>
        <v>ALTO</v>
      </c>
      <c r="L26" s="17" t="s">
        <v>295</v>
      </c>
      <c r="M26" s="16">
        <v>100</v>
      </c>
      <c r="N26" s="17" t="str">
        <f>+'EVALUACION CON CONTROLES'!G31</f>
        <v>Verificación de los documentos de la contratación, dando solución a lo observado en comités técnicos en caso de ser necesario.</v>
      </c>
      <c r="O26" s="17">
        <f>+'EVALUACION CON CONTROLES'!I31</f>
        <v>3</v>
      </c>
      <c r="P26" s="17">
        <f>+'EVALUACION CON CONTROLES'!J31</f>
        <v>3</v>
      </c>
      <c r="Q26" s="17">
        <f>+'EVALUACION CON CONTROLES'!K31</f>
        <v>6</v>
      </c>
      <c r="R26" s="16" t="str">
        <f>+'EVALUACION CON CONTROLES'!L31</f>
        <v>ALTO</v>
      </c>
      <c r="S26" s="17" t="str">
        <f>+'EVALUACION CON CONTROLES'!M31</f>
        <v>SI</v>
      </c>
      <c r="T26" s="17" t="str">
        <f>+'EVALUACION CON CONTROLES'!N31</f>
        <v>ENTIDAD</v>
      </c>
      <c r="U26" s="17" t="str">
        <f>+'EVALUACION CON CONTROLES'!O31</f>
        <v>Dentro del mismo tiempo de la afectación.</v>
      </c>
      <c r="V26" s="17" t="str">
        <f>+'EVALUACION CON CONTROLES'!P31</f>
        <v>Fecha en la que se finaliza la afectación.</v>
      </c>
      <c r="W26" s="17" t="str">
        <f>+'EVALUACION CON CONTROLES'!Q31</f>
        <v>Una adecuada supervisión del contrato, en coordinación con el área jurídica de contratación y de planeación del FDLCH</v>
      </c>
      <c r="X26" s="18" t="str">
        <f>+'EVALUACION CON CONTROLES'!R31</f>
        <v>Etapa precontractual</v>
      </c>
    </row>
    <row r="27" spans="2:24" ht="106.5" customHeight="1">
      <c r="B27" s="17">
        <v>17</v>
      </c>
      <c r="C27" s="17" t="str">
        <f>+'EVALUACION CON CONTROLES'!C32:F32</f>
        <v>No publicación de la documentación del proceso de selección en el SECOP</v>
      </c>
      <c r="D27" s="16" t="str">
        <f>+'EVALUACION CON CONTROLES'!B32</f>
        <v>SELECCIÓN</v>
      </c>
      <c r="E27" s="16" t="str">
        <f>VLOOKUP(C27,'IDENTIFICACION Y ANALISIS'!$B$19:$F$70,3,FALSE)</f>
        <v>General</v>
      </c>
      <c r="F27" s="16" t="str">
        <f>VLOOKUP(C27,'IDENTIFICACION Y ANALISIS'!$B$19:$F$70,4,FALSE)</f>
        <v>Interno</v>
      </c>
      <c r="G27" s="17" t="str">
        <f>+EVALUACION!H33</f>
        <v>Ausencia de oferentes. Demora en el proceso de contratación.</v>
      </c>
      <c r="H27" s="17">
        <f>+EVALUACION!I33</f>
        <v>2</v>
      </c>
      <c r="I27" s="17">
        <f>+EVALUACION!J33</f>
        <v>4</v>
      </c>
      <c r="J27" s="17">
        <f>+EVALUACION!K33</f>
        <v>6</v>
      </c>
      <c r="K27" s="16" t="str">
        <f>+EVALUACION!L33</f>
        <v>ALTO</v>
      </c>
      <c r="L27" s="17" t="s">
        <v>295</v>
      </c>
      <c r="M27" s="16">
        <v>100</v>
      </c>
      <c r="N27" s="17" t="str">
        <f>+'EVALUACION CON CONTROLES'!G32</f>
        <v>Verificación de la existencia del proceso en SECOP II</v>
      </c>
      <c r="O27" s="17">
        <f>+'EVALUACION CON CONTROLES'!I32</f>
        <v>2</v>
      </c>
      <c r="P27" s="17">
        <f>+'EVALUACION CON CONTROLES'!J32</f>
        <v>4</v>
      </c>
      <c r="Q27" s="17">
        <f>+'EVALUACION CON CONTROLES'!K32</f>
        <v>6</v>
      </c>
      <c r="R27" s="16" t="str">
        <f>+'EVALUACION CON CONTROLES'!L32</f>
        <v>ALTO</v>
      </c>
      <c r="S27" s="17" t="str">
        <f>+'EVALUACION CON CONTROLES'!M32</f>
        <v>NO</v>
      </c>
      <c r="T27" s="17" t="str">
        <f>+'EVALUACION CON CONTROLES'!N32</f>
        <v>FORMULADOR, PLANEACION, CONTRATACIÓN</v>
      </c>
      <c r="U27" s="17" t="str">
        <f>+'EVALUACION CON CONTROLES'!O32</f>
        <v>Dentro del mismo tiempo de la afectación.</v>
      </c>
      <c r="V27" s="17" t="str">
        <f>+'EVALUACION CON CONTROLES'!P32</f>
        <v>Previo al  proceso de contratación.</v>
      </c>
      <c r="W27" s="17" t="str">
        <f>+'EVALUACION CON CONTROLES'!Q32</f>
        <v>Una adecuada supervisión del contrato, en coordinación con el área jurídica de contratación y de planeación del FDLCH</v>
      </c>
      <c r="X27" s="18" t="str">
        <f>+'EVALUACION CON CONTROLES'!R32</f>
        <v>Previo al inicio de tapa de contratación</v>
      </c>
    </row>
    <row r="28" spans="2:24" ht="106.5" customHeight="1">
      <c r="B28" s="17">
        <v>18</v>
      </c>
      <c r="C28" s="17" t="str">
        <f>+'EVALUACION CON CONTROLES'!C33:F33</f>
        <v>Confabulación de los proponentes (Colusión)</v>
      </c>
      <c r="D28" s="16" t="str">
        <f>+'EVALUACION CON CONTROLES'!B33</f>
        <v>SELECCIÓN</v>
      </c>
      <c r="E28" s="16" t="str">
        <f>VLOOKUP(C28,'IDENTIFICACION Y ANALISIS'!$B$19:$F$70,3,FALSE)</f>
        <v>General</v>
      </c>
      <c r="F28" s="16" t="str">
        <f>VLOOKUP(C28,'IDENTIFICACION Y ANALISIS'!$B$19:$F$70,4,FALSE)</f>
        <v>Externo</v>
      </c>
      <c r="G28" s="17" t="str">
        <f>+EVALUACION!H34</f>
        <v>Selección deficiente de ganador en el proceso de contratación, que no cumplan con el objeto ni satisfagan las necesidades de la contratación.</v>
      </c>
      <c r="H28" s="17">
        <f>+EVALUACION!I34</f>
        <v>3</v>
      </c>
      <c r="I28" s="17">
        <f>+EVALUACION!J34</f>
        <v>4</v>
      </c>
      <c r="J28" s="17">
        <f>+EVALUACION!K34</f>
        <v>7</v>
      </c>
      <c r="K28" s="16" t="str">
        <f>+EVALUACION!L34</f>
        <v>ALTO</v>
      </c>
      <c r="L28" s="17" t="s">
        <v>242</v>
      </c>
      <c r="M28" s="16">
        <v>100</v>
      </c>
      <c r="N28" s="17" t="str">
        <f>+'EVALUACION CON CONTROLES'!G33</f>
        <v>Verificación de precios ofertados por proponentes según los precios de referencia del estudio de mercado.</v>
      </c>
      <c r="O28" s="17">
        <f>+'EVALUACION CON CONTROLES'!I33</f>
        <v>3</v>
      </c>
      <c r="P28" s="17">
        <f>+'EVALUACION CON CONTROLES'!J33</f>
        <v>4</v>
      </c>
      <c r="Q28" s="17">
        <f>+'EVALUACION CON CONTROLES'!K33</f>
        <v>7</v>
      </c>
      <c r="R28" s="16" t="str">
        <f>+'EVALUACION CON CONTROLES'!L33</f>
        <v>ALTO</v>
      </c>
      <c r="S28" s="17" t="str">
        <f>+'EVALUACION CON CONTROLES'!M33</f>
        <v>SI</v>
      </c>
      <c r="T28" s="17" t="str">
        <f>+'EVALUACION CON CONTROLES'!N33</f>
        <v>ENTIDAD</v>
      </c>
      <c r="U28" s="17" t="str">
        <f>+'EVALUACION CON CONTROLES'!O33</f>
        <v>Posterior al proceso de selección.</v>
      </c>
      <c r="V28" s="17" t="str">
        <f>+'EVALUACION CON CONTROLES'!P33</f>
        <v>Previo al  proceso de contratación.</v>
      </c>
      <c r="W28" s="17" t="str">
        <f>+'EVALUACION CON CONTROLES'!Q33</f>
        <v>Mediante una revisión técnica, jurídica, económica y financiera minuciosa de los documentos del proceso contractual, espacio de presentación y retroalimentación de la propuesta con promotores de iniciativas.</v>
      </c>
      <c r="X28" s="18" t="str">
        <f>+'EVALUACION CON CONTROLES'!R33</f>
        <v>Previo al inicio de tapa de contratación</v>
      </c>
    </row>
    <row r="29" spans="2:24" ht="106.5" customHeight="1">
      <c r="B29" s="17">
        <v>19</v>
      </c>
      <c r="C29" s="17" t="str">
        <f>+'EVALUACION CON CONTROLES'!C34:F34</f>
        <v>Declaratoria de Desierta del Proceso de Contratación, por la No Presentación de  propuestas, debido a errores Involuntarios que  hayan quedado en los documentos precontractuales</v>
      </c>
      <c r="D29" s="16" t="str">
        <f>+'EVALUACION CON CONTROLES'!B34</f>
        <v>SELECCIÓN</v>
      </c>
      <c r="E29" s="16" t="str">
        <f>VLOOKUP(C29,'IDENTIFICACION Y ANALISIS'!$B$19:$F$70,3,FALSE)</f>
        <v>General</v>
      </c>
      <c r="F29" s="16" t="str">
        <f>VLOOKUP(C29,'IDENTIFICACION Y ANALISIS'!$B$19:$F$70,4,FALSE)</f>
        <v>Interno</v>
      </c>
      <c r="G29" s="17" t="str">
        <f>+EVALUACION!H35</f>
        <v>Pérdida de tiempo por la necesidad de iniciar un nuevo proceso contractual después de subsanados los errores, sin que sea atendida la necesidad de la entidad.</v>
      </c>
      <c r="H29" s="17">
        <f>+EVALUACION!I35</f>
        <v>2</v>
      </c>
      <c r="I29" s="17">
        <f>+EVALUACION!J35</f>
        <v>4</v>
      </c>
      <c r="J29" s="17">
        <f>+EVALUACION!K35</f>
        <v>6</v>
      </c>
      <c r="K29" s="16" t="str">
        <f>+EVALUACION!L35</f>
        <v>ALTO</v>
      </c>
      <c r="L29" s="17" t="s">
        <v>295</v>
      </c>
      <c r="M29" s="16">
        <v>100</v>
      </c>
      <c r="N29" s="17" t="str">
        <f>+'EVALUACION CON CONTROLES'!G34</f>
        <v>Revisión en cada una de las Etapas de planeación y selección, revisando la elaboración de los Estudios Previos, Estudios de Sector y Pliegos de Condiciones del proceso de contratación.</v>
      </c>
      <c r="O29" s="17">
        <f>+'EVALUACION CON CONTROLES'!I34</f>
        <v>2</v>
      </c>
      <c r="P29" s="17">
        <f>+'EVALUACION CON CONTROLES'!J34</f>
        <v>4</v>
      </c>
      <c r="Q29" s="17">
        <f>+'EVALUACION CON CONTROLES'!K34</f>
        <v>6</v>
      </c>
      <c r="R29" s="16" t="str">
        <f>+'EVALUACION CON CONTROLES'!L34</f>
        <v>ALTO</v>
      </c>
      <c r="S29" s="17" t="str">
        <f>+'EVALUACION CON CONTROLES'!M34</f>
        <v>NO</v>
      </c>
      <c r="T29" s="17" t="str">
        <f>+'EVALUACION CON CONTROLES'!N34</f>
        <v>ENTIDAD</v>
      </c>
      <c r="U29" s="17" t="str">
        <f>+'EVALUACION CON CONTROLES'!O34</f>
        <v>Dentro del mismo tiempo de la afectación.</v>
      </c>
      <c r="V29" s="17" t="str">
        <f>+'EVALUACION CON CONTROLES'!P34</f>
        <v>Fecha en la que finaliza la etapa precontractual.</v>
      </c>
      <c r="W29" s="17" t="str">
        <f>+'EVALUACION CON CONTROLES'!Q34</f>
        <v>Muestreos aleatorios de calidad.</v>
      </c>
      <c r="X29" s="26" t="str">
        <f>+'EVALUACION CON CONTROLES'!R34</f>
        <v>Etapa precontractual</v>
      </c>
    </row>
    <row r="30" spans="2:24" ht="106.5" customHeight="1">
      <c r="B30" s="17">
        <v>20</v>
      </c>
      <c r="C30" s="17" t="str">
        <f>+'EVALUACION CON CONTROLES'!C35:F35</f>
        <v>Variación significativa de las tarifas en el mercado</v>
      </c>
      <c r="D30" s="16" t="str">
        <f>+'EVALUACION CON CONTROLES'!B35</f>
        <v>SELECCIÓN</v>
      </c>
      <c r="E30" s="16" t="str">
        <f>VLOOKUP(C30,'IDENTIFICACION Y ANALISIS'!$B$19:$F$70,3,FALSE)</f>
        <v>General</v>
      </c>
      <c r="F30" s="16" t="str">
        <f>VLOOKUP(C30,'IDENTIFICACION Y ANALISIS'!$B$19:$F$70,4,FALSE)</f>
        <v>Externo</v>
      </c>
      <c r="G30" s="17" t="str">
        <f>+EVALUACION!H36</f>
        <v>Incumplimiento de contratista, menor calidad en los elementos a entregar, desbalance financiero del contrato.</v>
      </c>
      <c r="H30" s="17">
        <f>+EVALUACION!I36</f>
        <v>1</v>
      </c>
      <c r="I30" s="17">
        <f>+EVALUACION!J36</f>
        <v>3</v>
      </c>
      <c r="J30" s="17">
        <f>+EVALUACION!K36</f>
        <v>4</v>
      </c>
      <c r="K30" s="16" t="str">
        <f>+EVALUACION!L36</f>
        <v>BAJO</v>
      </c>
      <c r="L30" s="17" t="s">
        <v>296</v>
      </c>
      <c r="M30" s="16" t="s">
        <v>297</v>
      </c>
      <c r="N30" s="17" t="str">
        <f>+'EVALUACION CON CONTROLES'!G35</f>
        <v>Vigilancia y control permanente del proyecto, identificando las variaciones en las condiciones de mercado que afecten el contrato, efectuando un plan de optimización de labores en concordancia con la ejecución restante del proyecto, para dar cumplimiento a las condiciones establecidas para el mismo, respetando y acatando las políticas vigente establecidas por el Gobierno Nacional.</v>
      </c>
      <c r="O30" s="17">
        <f>+'EVALUACION CON CONTROLES'!I35</f>
        <v>1</v>
      </c>
      <c r="P30" s="17">
        <f>+'EVALUACION CON CONTROLES'!J35</f>
        <v>3</v>
      </c>
      <c r="Q30" s="17">
        <f>+'EVALUACION CON CONTROLES'!K35</f>
        <v>4</v>
      </c>
      <c r="R30" s="16" t="str">
        <f>+'EVALUACION CON CONTROLES'!L35</f>
        <v>BAJO</v>
      </c>
      <c r="S30" s="17" t="str">
        <f>+'EVALUACION CON CONTROLES'!M35</f>
        <v>SI</v>
      </c>
      <c r="T30" s="17" t="str">
        <f>+'EVALUACION CON CONTROLES'!N35</f>
        <v>ENTIDAD/ CONTRATISTA</v>
      </c>
      <c r="U30" s="17" t="str">
        <f>+'EVALUACION CON CONTROLES'!O35</f>
        <v>Dentro del mismo tiempo de la afectación.</v>
      </c>
      <c r="V30" s="17" t="str">
        <f>+'EVALUACION CON CONTROLES'!P35</f>
        <v>Fecha en la que se finaliza la afectación.</v>
      </c>
      <c r="W30" s="17" t="str">
        <f>+'EVALUACION CON CONTROLES'!Q35</f>
        <v>Una adecuada evaluación y verificación de la propuesta económica</v>
      </c>
      <c r="X30" s="26" t="str">
        <f>+'EVALUACION CON CONTROLES'!R35</f>
        <v>Permanente durante la ejecución del contrato</v>
      </c>
    </row>
    <row r="31" spans="2:24" ht="106.5" customHeight="1">
      <c r="B31" s="17">
        <v>21</v>
      </c>
      <c r="C31" s="17" t="str">
        <f>+'EVALUACION CON CONTROLES'!C36:F36</f>
        <v>Selección de ofertas con precios artificialmente bajos.</v>
      </c>
      <c r="D31" s="16" t="str">
        <f>+'EVALUACION CON CONTROLES'!B36</f>
        <v>SELECCIÓN</v>
      </c>
      <c r="E31" s="16" t="str">
        <f>VLOOKUP(C31,'IDENTIFICACION Y ANALISIS'!$B$19:$F$70,3,FALSE)</f>
        <v>General</v>
      </c>
      <c r="F31" s="16" t="str">
        <f>VLOOKUP(C31,'IDENTIFICACION Y ANALISIS'!$B$19:$F$70,4,FALSE)</f>
        <v>Externo</v>
      </c>
      <c r="G31" s="17" t="str">
        <f>+EVALUACION!H37</f>
        <v>Incumplimiento  contractual a causa de sobrecostes en la ejecución, menor calidad en los elementos a entregar, desbalance financiero del contrato.</v>
      </c>
      <c r="H31" s="17">
        <f>+EVALUACION!I37</f>
        <v>2</v>
      </c>
      <c r="I31" s="17">
        <f>+EVALUACION!J37</f>
        <v>4</v>
      </c>
      <c r="J31" s="17">
        <f>+EVALUACION!K37</f>
        <v>6</v>
      </c>
      <c r="K31" s="16" t="str">
        <f>+EVALUACION!L37</f>
        <v>ALTO</v>
      </c>
      <c r="L31" s="17" t="s">
        <v>242</v>
      </c>
      <c r="M31" s="16">
        <v>100</v>
      </c>
      <c r="N31" s="17" t="str">
        <f>+'EVALUACION CON CONTROLES'!G36</f>
        <v>Verificación de precios ofertados por proponentes según los precios de referencia del estudio de mercado.</v>
      </c>
      <c r="O31" s="17">
        <f>+'EVALUACION CON CONTROLES'!I36</f>
        <v>2</v>
      </c>
      <c r="P31" s="17">
        <f>+'EVALUACION CON CONTROLES'!J36</f>
        <v>4</v>
      </c>
      <c r="Q31" s="17">
        <f>+'EVALUACION CON CONTROLES'!K36</f>
        <v>6</v>
      </c>
      <c r="R31" s="16" t="str">
        <f>+'EVALUACION CON CONTROLES'!L36</f>
        <v>ALTO</v>
      </c>
      <c r="S31" s="17" t="str">
        <f>+'EVALUACION CON CONTROLES'!M36</f>
        <v>SI</v>
      </c>
      <c r="T31" s="17" t="str">
        <f>+'EVALUACION CON CONTROLES'!N36</f>
        <v>ENTIDAD</v>
      </c>
      <c r="U31" s="17" t="str">
        <f>+'EVALUACION CON CONTROLES'!O36</f>
        <v>Posterior al proceso de selección.</v>
      </c>
      <c r="V31" s="17" t="str">
        <f>+'EVALUACION CON CONTROLES'!P36</f>
        <v>Previo al  proceso de contratación.</v>
      </c>
      <c r="W31" s="17" t="str">
        <f>+'EVALUACION CON CONTROLES'!Q36</f>
        <v>Mediante una revisión técnica, jurídica, económica financiera minuciosa de los documentos del proceso contractual.</v>
      </c>
      <c r="X31" s="26" t="str">
        <f>+'EVALUACION CON CONTROLES'!R36</f>
        <v>Previo al inicio de tapa de contratación</v>
      </c>
    </row>
    <row r="32" spans="2:24" ht="116.25" customHeight="1">
      <c r="B32" s="17">
        <v>22</v>
      </c>
      <c r="C32" s="17" t="str">
        <f>+'EVALUACION CON CONTROLES'!C37:F37</f>
        <v xml:space="preserve">Riesgo de que no se firme el contrato. </v>
      </c>
      <c r="D32" s="16" t="str">
        <f>+'EVALUACION CON CONTROLES'!B37</f>
        <v>CONTRATACIÓN</v>
      </c>
      <c r="E32" s="16" t="str">
        <f>VLOOKUP(C32,'IDENTIFICACION Y ANALISIS'!$B$19:$F$70,3,FALSE)</f>
        <v>General</v>
      </c>
      <c r="F32" s="16" t="str">
        <f>VLOOKUP(C32,'IDENTIFICACION Y ANALISIS'!$B$19:$F$70,4,FALSE)</f>
        <v>Externo</v>
      </c>
      <c r="G32" s="17" t="str">
        <f>+EVALUACION!H38</f>
        <v xml:space="preserve">Incumplimiento en la atención de la necesidad que da origen al proceso contractual y a la meta a atender del PDL. </v>
      </c>
      <c r="H32" s="17">
        <f>+EVALUACION!I38</f>
        <v>1</v>
      </c>
      <c r="I32" s="17">
        <f>+EVALUACION!J38</f>
        <v>3</v>
      </c>
      <c r="J32" s="17">
        <f>+EVALUACION!K38</f>
        <v>4</v>
      </c>
      <c r="K32" s="16" t="str">
        <f>+EVALUACION!L38</f>
        <v>BAJO</v>
      </c>
      <c r="L32" s="17" t="s">
        <v>242</v>
      </c>
      <c r="M32" s="16">
        <v>100</v>
      </c>
      <c r="N32" s="17" t="str">
        <f>+'EVALUACION CON CONTROLES'!G37</f>
        <v>Reestructuración con condiciones equitativas de los documentos precontractuales.</v>
      </c>
      <c r="O32" s="17">
        <f>+'EVALUACION CON CONTROLES'!I37</f>
        <v>1</v>
      </c>
      <c r="P32" s="17">
        <f>+'EVALUACION CON CONTROLES'!J37</f>
        <v>3</v>
      </c>
      <c r="Q32" s="17">
        <f>+'EVALUACION CON CONTROLES'!K37</f>
        <v>4</v>
      </c>
      <c r="R32" s="16" t="str">
        <f>+'EVALUACION CON CONTROLES'!L37</f>
        <v>BAJO</v>
      </c>
      <c r="S32" s="17" t="str">
        <f>+'EVALUACION CON CONTROLES'!M37</f>
        <v>NO</v>
      </c>
      <c r="T32" s="17" t="str">
        <f>+'EVALUACION CON CONTROLES'!N37</f>
        <v>ENTIDAD</v>
      </c>
      <c r="U32" s="17" t="str">
        <f>+'EVALUACION CON CONTROLES'!O37</f>
        <v>Posterior al proceso de selección.</v>
      </c>
      <c r="V32" s="17" t="str">
        <f>+'EVALUACION CON CONTROLES'!P37</f>
        <v>Previo al  proceso de contratación.</v>
      </c>
      <c r="W32" s="17" t="str">
        <f>+'EVALUACION CON CONTROLES'!Q37</f>
        <v>Mediante una revisión técnica, jurídica, económica financiera minuciosa de los documentos del proceso contractual.</v>
      </c>
      <c r="X32" s="26" t="str">
        <f>+'EVALUACION CON CONTROLES'!R37</f>
        <v>Previo al acta de inicio</v>
      </c>
    </row>
    <row r="33" spans="2:24" ht="116.25" customHeight="1">
      <c r="B33" s="17">
        <v>23</v>
      </c>
      <c r="C33" s="17" t="str">
        <f>+'EVALUACION CON CONTROLES'!C38:F38</f>
        <v>Falta de constitución o constitución tardía de la garantía única. Aceptación de garantías que no se ajustan a lo contemplado en el contrato</v>
      </c>
      <c r="D33" s="16" t="str">
        <f>+'EVALUACION CON CONTROLES'!B38</f>
        <v>CONTRATACIÓN</v>
      </c>
      <c r="E33" s="16" t="str">
        <f>VLOOKUP(C33,'IDENTIFICACION Y ANALISIS'!$B$19:$F$70,3,FALSE)</f>
        <v>General</v>
      </c>
      <c r="F33" s="16" t="str">
        <f>VLOOKUP(C33,'IDENTIFICACION Y ANALISIS'!$B$19:$F$70,4,FALSE)</f>
        <v>Interno</v>
      </c>
      <c r="G33" s="17" t="str">
        <f>+EVALUACION!H39</f>
        <v>Incumplimiento en la atención de la necesidad que da origen al proceso contractual y a la meta a atender del PDL.  Detrimento patrimonial del FDLCH.</v>
      </c>
      <c r="H33" s="17">
        <f>+EVALUACION!I39</f>
        <v>2</v>
      </c>
      <c r="I33" s="17">
        <f>+EVALUACION!J39</f>
        <v>3</v>
      </c>
      <c r="J33" s="17">
        <f>+EVALUACION!K39</f>
        <v>5</v>
      </c>
      <c r="K33" s="16" t="str">
        <f>+EVALUACION!L39</f>
        <v>MEDIO</v>
      </c>
      <c r="L33" s="17" t="s">
        <v>242</v>
      </c>
      <c r="M33" s="16">
        <v>100</v>
      </c>
      <c r="N33" s="17" t="str">
        <f>+'EVALUACION CON CONTROLES'!G38</f>
        <v xml:space="preserve">Verificación de características de garantías de cumplimiento previo a la aceptación. </v>
      </c>
      <c r="O33" s="17">
        <f>+'EVALUACION CON CONTROLES'!I38</f>
        <v>2</v>
      </c>
      <c r="P33" s="17">
        <f>+'EVALUACION CON CONTROLES'!J38</f>
        <v>3</v>
      </c>
      <c r="Q33" s="17">
        <f>+'EVALUACION CON CONTROLES'!K38</f>
        <v>5</v>
      </c>
      <c r="R33" s="16" t="str">
        <f>+'EVALUACION CON CONTROLES'!L38</f>
        <v>MEDIO</v>
      </c>
      <c r="S33" s="17" t="str">
        <f>+'EVALUACION CON CONTROLES'!M38</f>
        <v>SI</v>
      </c>
      <c r="T33" s="17" t="str">
        <f>+'EVALUACION CON CONTROLES'!N38</f>
        <v>FORMULADOR, PLANEACION, CONTRATACIÓN</v>
      </c>
      <c r="U33" s="17" t="str">
        <f>+'EVALUACION CON CONTROLES'!O38</f>
        <v>Posterior al proceso de contratación</v>
      </c>
      <c r="V33" s="17" t="str">
        <f>+'EVALUACION CON CONTROLES'!P38</f>
        <v>Previo al  proceso de acta de inicio del contrato</v>
      </c>
      <c r="W33" s="17" t="str">
        <f>+'EVALUACION CON CONTROLES'!Q38</f>
        <v>Mediante una revisión jurídica,  minuciosa de las garantías cargadas a SECOP II.</v>
      </c>
      <c r="X33" s="26" t="str">
        <f>+'EVALUACION CON CONTROLES'!R38</f>
        <v>Previo al inicio de tapa de contratación</v>
      </c>
    </row>
    <row r="34" spans="2:24" ht="106.5" customHeight="1">
      <c r="B34" s="17">
        <v>24</v>
      </c>
      <c r="C34" s="17" t="str">
        <f>+'EVALUACION CON CONTROLES'!C39:F39</f>
        <v>Falta de solicitud o solicitud tardía del registro  presupuestal</v>
      </c>
      <c r="D34" s="16" t="str">
        <f>+'EVALUACION CON CONTROLES'!B39</f>
        <v>CONTRATACIÓN</v>
      </c>
      <c r="E34" s="16" t="str">
        <f>VLOOKUP(C34,'IDENTIFICACION Y ANALISIS'!$B$19:$F$70,3,FALSE)</f>
        <v>General</v>
      </c>
      <c r="F34" s="16" t="str">
        <f>VLOOKUP(C34,'IDENTIFICACION Y ANALISIS'!$B$19:$F$70,4,FALSE)</f>
        <v>Interno</v>
      </c>
      <c r="G34" s="17" t="str">
        <f>+EVALUACION!H40</f>
        <v>Pérdida de tiempo por la necesidad de generar el registro presupuestal, sin que sea atendida la necesidad de la entidad. Cancelación del proceso contractual.</v>
      </c>
      <c r="H34" s="17">
        <f>+EVALUACION!I40</f>
        <v>2</v>
      </c>
      <c r="I34" s="17">
        <f>+EVALUACION!J40</f>
        <v>3</v>
      </c>
      <c r="J34" s="17">
        <f>+EVALUACION!K40</f>
        <v>5</v>
      </c>
      <c r="K34" s="16" t="str">
        <f>+EVALUACION!L40</f>
        <v>MEDIO</v>
      </c>
      <c r="L34" s="17" t="s">
        <v>295</v>
      </c>
      <c r="M34" s="16">
        <v>100</v>
      </c>
      <c r="N34" s="17" t="str">
        <f>+'EVALUACION CON CONTROLES'!G39</f>
        <v>Firma de acta de inicio posterior al aseguramiento de la generación de registro presupuestal.</v>
      </c>
      <c r="O34" s="17">
        <f>+'EVALUACION CON CONTROLES'!I39</f>
        <v>2</v>
      </c>
      <c r="P34" s="17">
        <f>+'EVALUACION CON CONTROLES'!J39</f>
        <v>3</v>
      </c>
      <c r="Q34" s="17">
        <f>+'EVALUACION CON CONTROLES'!K39</f>
        <v>5</v>
      </c>
      <c r="R34" s="16" t="str">
        <f>+'EVALUACION CON CONTROLES'!L39</f>
        <v>MEDIO</v>
      </c>
      <c r="S34" s="17" t="str">
        <f>+'EVALUACION CON CONTROLES'!M39</f>
        <v>SI</v>
      </c>
      <c r="T34" s="17" t="str">
        <f>+'EVALUACION CON CONTROLES'!N39</f>
        <v>ENTIDAD</v>
      </c>
      <c r="U34" s="17" t="str">
        <f>+'EVALUACION CON CONTROLES'!O39</f>
        <v>Previo a la etapa de contratación.</v>
      </c>
      <c r="V34" s="17" t="str">
        <f>+'EVALUACION CON CONTROLES'!P39</f>
        <v>Previo al  proceso de firma del contrato</v>
      </c>
      <c r="W34" s="17" t="str">
        <f>+'EVALUACION CON CONTROLES'!Q39</f>
        <v>Confirmación de existencia del registro presupuestal por parte del área contable del FDLCH.</v>
      </c>
      <c r="X34" s="26" t="str">
        <f>+'EVALUACION CON CONTROLES'!R39</f>
        <v>Previo al inicio de tapa de contratación</v>
      </c>
    </row>
    <row r="35" spans="2:24" ht="106.5" customHeight="1">
      <c r="B35" s="17">
        <v>25</v>
      </c>
      <c r="C35" s="17" t="str">
        <f>+'EVALUACION CON CONTROLES'!C40:F40</f>
        <v>Adjudicar el contrato  a un proponente que pueda suministrar bienes de mala calidad o que preste servicios de forma incorrecta, debido a la presentación de ofertas artificialmente baja.</v>
      </c>
      <c r="D35" s="16" t="str">
        <f>+'EVALUACION CON CONTROLES'!B40</f>
        <v>CONTRATACIÓN</v>
      </c>
      <c r="E35" s="16" t="str">
        <f>VLOOKUP(C35,'IDENTIFICACION Y ANALISIS'!$B$19:$F$70,3,FALSE)</f>
        <v>General</v>
      </c>
      <c r="F35" s="16" t="str">
        <f>VLOOKUP(C35,'IDENTIFICACION Y ANALISIS'!$B$19:$F$70,4,FALSE)</f>
        <v>Externo</v>
      </c>
      <c r="G35" s="17" t="str">
        <f>+EVALUACION!H41</f>
        <v>No se satisface la necesidad a la que atiende el proceso contractual. Se adjudica el proceso a un contratista que pone en riesgo la ejecución contractual.</v>
      </c>
      <c r="H35" s="17">
        <f>+EVALUACION!I41</f>
        <v>2</v>
      </c>
      <c r="I35" s="17">
        <f>+EVALUACION!J41</f>
        <v>3</v>
      </c>
      <c r="J35" s="17">
        <f>+EVALUACION!K41</f>
        <v>5</v>
      </c>
      <c r="K35" s="16" t="str">
        <f>+EVALUACION!L41</f>
        <v>MEDIO</v>
      </c>
      <c r="L35" s="17" t="s">
        <v>242</v>
      </c>
      <c r="M35" s="16">
        <v>100</v>
      </c>
      <c r="N35" s="17" t="str">
        <f>+'EVALUACION CON CONTROLES'!G40</f>
        <v>Elaborar los Estudios de Sector, de acuerdo con la metodología establecida por Colombia Compra Eficiente y dando cumplimiento a la normatividad vigente, para que una vez hecho se reduzca la probabilidad de recibir ofertas artificialmente bajas.</v>
      </c>
      <c r="O35" s="17">
        <f>+'EVALUACION CON CONTROLES'!I40</f>
        <v>2</v>
      </c>
      <c r="P35" s="17">
        <f>+'EVALUACION CON CONTROLES'!J40</f>
        <v>3</v>
      </c>
      <c r="Q35" s="17">
        <f>+'EVALUACION CON CONTROLES'!K40</f>
        <v>5</v>
      </c>
      <c r="R35" s="16" t="str">
        <f>+'EVALUACION CON CONTROLES'!L40</f>
        <v>MEDIO</v>
      </c>
      <c r="S35" s="17" t="str">
        <f>+'EVALUACION CON CONTROLES'!M40</f>
        <v>SI</v>
      </c>
      <c r="T35" s="17" t="str">
        <f>+'EVALUACION CON CONTROLES'!N40</f>
        <v>ENTIDAD</v>
      </c>
      <c r="U35" s="17" t="str">
        <f>+'EVALUACION CON CONTROLES'!O40</f>
        <v>Inicio del contrato</v>
      </c>
      <c r="V35" s="17" t="str">
        <f>+'EVALUACION CON CONTROLES'!P40</f>
        <v>Durante la ejecución del contrato.</v>
      </c>
      <c r="W35" s="17" t="str">
        <f>+'EVALUACION CON CONTROLES'!Q40</f>
        <v>Muestreos aleatorios de calidad.</v>
      </c>
      <c r="X35" s="26" t="str">
        <f>+'EVALUACION CON CONTROLES'!R40</f>
        <v>MENSUAL</v>
      </c>
    </row>
    <row r="36" spans="2:24" ht="106.5" customHeight="1">
      <c r="B36" s="17">
        <v>26</v>
      </c>
      <c r="C36" s="17" t="str">
        <f>+'EVALUACION CON CONTROLES'!C41:F41</f>
        <v>Presentación de reclamos de terceros sobre la selección del oferente que retrasen el perfeccionamiento del contrato.</v>
      </c>
      <c r="D36" s="16" t="str">
        <f>+'EVALUACION CON CONTROLES'!B41</f>
        <v>CONTRATACIÓN</v>
      </c>
      <c r="E36" s="16" t="str">
        <f>VLOOKUP(C36,'IDENTIFICACION Y ANALISIS'!$B$19:$F$70,3,FALSE)</f>
        <v>General</v>
      </c>
      <c r="F36" s="16" t="str">
        <f>VLOOKUP(C36,'IDENTIFICACION Y ANALISIS'!$B$19:$F$70,4,FALSE)</f>
        <v>Externo</v>
      </c>
      <c r="G36" s="17" t="str">
        <f>+EVALUACION!H42</f>
        <v>Demora en la ejecución contractual. Riesgo de suspensión de proceso contractual.</v>
      </c>
      <c r="H36" s="17">
        <f>+EVALUACION!I42</f>
        <v>2</v>
      </c>
      <c r="I36" s="17">
        <f>+EVALUACION!J42</f>
        <v>3</v>
      </c>
      <c r="J36" s="17">
        <f>+EVALUACION!K42</f>
        <v>5</v>
      </c>
      <c r="K36" s="16" t="str">
        <f>+EVALUACION!L42</f>
        <v>MEDIO</v>
      </c>
      <c r="L36" s="17" t="s">
        <v>295</v>
      </c>
      <c r="M36" s="16">
        <v>100</v>
      </c>
      <c r="N36" s="17" t="str">
        <f>+'EVALUACION CON CONTROLES'!G41</f>
        <v>Revisión de reclamos con base en las condiciones precontractuales y la normatividad vigente.</v>
      </c>
      <c r="O36" s="17">
        <f>+'EVALUACION CON CONTROLES'!I41</f>
        <v>2</v>
      </c>
      <c r="P36" s="17">
        <f>+'EVALUACION CON CONTROLES'!J41</f>
        <v>3</v>
      </c>
      <c r="Q36" s="17">
        <f>+'EVALUACION CON CONTROLES'!K41</f>
        <v>5</v>
      </c>
      <c r="R36" s="16" t="str">
        <f>+'EVALUACION CON CONTROLES'!L41</f>
        <v>MEDIO</v>
      </c>
      <c r="S36" s="17" t="str">
        <f>+'EVALUACION CON CONTROLES'!M41</f>
        <v>NO</v>
      </c>
      <c r="T36" s="17" t="str">
        <f>+'EVALUACION CON CONTROLES'!N41</f>
        <v>ENTIDAD</v>
      </c>
      <c r="U36" s="17" t="str">
        <f>+'EVALUACION CON CONTROLES'!O41</f>
        <v>Etapa de contratación.</v>
      </c>
      <c r="V36" s="17" t="str">
        <f>+'EVALUACION CON CONTROLES'!P41</f>
        <v>Previo al  proceso de firma del contrato</v>
      </c>
      <c r="W36" s="17" t="str">
        <f>+'EVALUACION CON CONTROLES'!Q41</f>
        <v>Mediante una revisión técnica, jurídica, económica financiera minuciosa de los documentos del proceso contractual.</v>
      </c>
      <c r="X36" s="26" t="str">
        <f>+'EVALUACION CON CONTROLES'!R41</f>
        <v>Etapa precontractual</v>
      </c>
    </row>
    <row r="37" spans="2:24" ht="106.5" customHeight="1">
      <c r="B37" s="17">
        <v>27</v>
      </c>
      <c r="C37" s="17" t="str">
        <f>+'EVALUACION CON CONTROLES'!C42:F42</f>
        <v>Fluctuaciones del valor de la moneda</v>
      </c>
      <c r="D37" s="16" t="str">
        <f>+'EVALUACION CON CONTROLES'!B42</f>
        <v>EJECUCIÓN</v>
      </c>
      <c r="E37" s="16" t="str">
        <f>VLOOKUP(C37,'IDENTIFICACION Y ANALISIS'!$B$19:$F$70,3,FALSE)</f>
        <v>General</v>
      </c>
      <c r="F37" s="16" t="str">
        <f>VLOOKUP(C37,'IDENTIFICACION Y ANALISIS'!$B$19:$F$70,4,FALSE)</f>
        <v>Externo</v>
      </c>
      <c r="G37" s="17" t="str">
        <f>+EVALUACION!H43</f>
        <v>Afectación del equilibrio económico del contrato y demoras en la selección del proveedor,  en las entregas y en general en el tiempo y calidad de ejecución contractual.</v>
      </c>
      <c r="H37" s="17">
        <f>+EVALUACION!I43</f>
        <v>1</v>
      </c>
      <c r="I37" s="17">
        <f>+EVALUACION!J43</f>
        <v>3</v>
      </c>
      <c r="J37" s="17">
        <f>+EVALUACION!K43</f>
        <v>4</v>
      </c>
      <c r="K37" s="16" t="str">
        <f>+EVALUACION!L43</f>
        <v>BAJO</v>
      </c>
      <c r="L37" s="17" t="s">
        <v>296</v>
      </c>
      <c r="M37" s="16" t="s">
        <v>297</v>
      </c>
      <c r="N37" s="17" t="str">
        <f>+'EVALUACION CON CONTROLES'!G42</f>
        <v>A partir del estudio de mercado realizado y las cotizaciones que lo soportan, verificar los precios entregados con los proveedores en el momento del estudio, para así solicitar que mantengan los precios ofertados y las calidades de los elementos requeridos contractualmente.</v>
      </c>
      <c r="O37" s="17">
        <f>+'EVALUACION CON CONTROLES'!I42</f>
        <v>1</v>
      </c>
      <c r="P37" s="17">
        <f>+'EVALUACION CON CONTROLES'!J42</f>
        <v>3</v>
      </c>
      <c r="Q37" s="17">
        <f>+'EVALUACION CON CONTROLES'!K42</f>
        <v>4</v>
      </c>
      <c r="R37" s="16" t="str">
        <f>+'EVALUACION CON CONTROLES'!L42</f>
        <v>BAJO</v>
      </c>
      <c r="S37" s="17" t="str">
        <f>+'EVALUACION CON CONTROLES'!M42</f>
        <v>SI</v>
      </c>
      <c r="T37" s="17" t="str">
        <f>+'EVALUACION CON CONTROLES'!N42</f>
        <v>ENTIDAD/ CONTRATISTA</v>
      </c>
      <c r="U37" s="17">
        <f>+'EVALUACION CON CONTROLES'!O42</f>
        <v>2024</v>
      </c>
      <c r="V37" s="17" t="str">
        <f>+'EVALUACION CON CONTROLES'!P42</f>
        <v>Fecha en que finaliza el contrato.</v>
      </c>
      <c r="W37" s="17" t="str">
        <f>+'EVALUACION CON CONTROLES'!Q42</f>
        <v>Revisión de los precios del mercado antes del proceso de selección del proveedor de las ayudas técnicas.</v>
      </c>
      <c r="X37" s="26" t="str">
        <f>+'EVALUACION CON CONTROLES'!R42</f>
        <v>Mensual</v>
      </c>
    </row>
    <row r="38" spans="2:24" ht="106.5" customHeight="1">
      <c r="B38" s="17">
        <v>28</v>
      </c>
      <c r="C38" s="17" t="str">
        <f>+'EVALUACION CON CONTROLES'!C43:F43</f>
        <v>Cambio de precios en factores de producción.</v>
      </c>
      <c r="D38" s="16" t="str">
        <f>+'EVALUACION CON CONTROLES'!B43</f>
        <v>EJECUCIÓN</v>
      </c>
      <c r="E38" s="16" t="str">
        <f>VLOOKUP(C38,'IDENTIFICACION Y ANALISIS'!$B$19:$F$70,3,FALSE)</f>
        <v>General</v>
      </c>
      <c r="F38" s="16" t="str">
        <f>VLOOKUP(C38,'IDENTIFICACION Y ANALISIS'!$B$19:$F$70,4,FALSE)</f>
        <v>Externo</v>
      </c>
      <c r="G38" s="17" t="str">
        <f>+EVALUACION!H44</f>
        <v>Incumplimiento contractual por desequilibrio económico por parte del contratista. Demoras en la selección del proveedor,  en las entregas y en general en el tiempo y calidad de ejecución contractual.</v>
      </c>
      <c r="H38" s="17">
        <f>+EVALUACION!I44</f>
        <v>1</v>
      </c>
      <c r="I38" s="17">
        <f>+EVALUACION!J44</f>
        <v>3</v>
      </c>
      <c r="J38" s="17">
        <f>+EVALUACION!K44</f>
        <v>4</v>
      </c>
      <c r="K38" s="16" t="str">
        <f>+EVALUACION!L44</f>
        <v>BAJO</v>
      </c>
      <c r="L38" s="17" t="s">
        <v>296</v>
      </c>
      <c r="M38" s="16" t="s">
        <v>297</v>
      </c>
      <c r="N38" s="17" t="str">
        <f>+'EVALUACION CON CONTROLES'!G43</f>
        <v>A partir del estudio de mercado realizado, verificar los precios entregados con los proveedores en el momento del estudio, para así solicitar que mantengan los precios ofertados y las calidades de los elementos requeridos contractualmente.</v>
      </c>
      <c r="O38" s="17">
        <f>+'EVALUACION CON CONTROLES'!I43</f>
        <v>1</v>
      </c>
      <c r="P38" s="17">
        <f>+'EVALUACION CON CONTROLES'!J43</f>
        <v>3</v>
      </c>
      <c r="Q38" s="17">
        <f>+'EVALUACION CON CONTROLES'!K43</f>
        <v>4</v>
      </c>
      <c r="R38" s="16" t="str">
        <f>+'EVALUACION CON CONTROLES'!L43</f>
        <v>BAJO</v>
      </c>
      <c r="S38" s="17" t="str">
        <f>+'EVALUACION CON CONTROLES'!M43</f>
        <v>SI</v>
      </c>
      <c r="T38" s="17" t="str">
        <f>+'EVALUACION CON CONTROLES'!N43</f>
        <v>ENTIDAD/ CONTRATISTA</v>
      </c>
      <c r="U38" s="17">
        <f>+'EVALUACION CON CONTROLES'!O43</f>
        <v>2024</v>
      </c>
      <c r="V38" s="17" t="str">
        <f>+'EVALUACION CON CONTROLES'!P43</f>
        <v>Fecha en que finaliza el contrato.</v>
      </c>
      <c r="W38" s="17" t="str">
        <f>+'EVALUACION CON CONTROLES'!Q43</f>
        <v>Revisión de los precios del mercado antes del proceso de selección del proveedor de las ayudas técnicas.</v>
      </c>
      <c r="X38" s="26" t="str">
        <f>+'EVALUACION CON CONTROLES'!R43</f>
        <v>Mensual</v>
      </c>
    </row>
    <row r="39" spans="2:24" ht="106.5" customHeight="1">
      <c r="B39" s="17">
        <v>29</v>
      </c>
      <c r="C39" s="17" t="str">
        <f>+'EVALUACION CON CONTROLES'!C44:F44</f>
        <v>Variación de los precios del mercado</v>
      </c>
      <c r="D39" s="16" t="str">
        <f>+'EVALUACION CON CONTROLES'!B44</f>
        <v>EJECUCIÓN</v>
      </c>
      <c r="E39" s="16" t="str">
        <f>VLOOKUP(C39,'IDENTIFICACION Y ANALISIS'!$B$19:$F$70,3,FALSE)</f>
        <v>General</v>
      </c>
      <c r="F39" s="16" t="str">
        <f>VLOOKUP(C39,'IDENTIFICACION Y ANALISIS'!$B$19:$F$70,4,FALSE)</f>
        <v>Externo</v>
      </c>
      <c r="G39" s="17" t="str">
        <f>+EVALUACION!H45</f>
        <v>Incumplimiento contractual por desequilibrio económico por parte del contratista. Demoras en la selección del proveedor,  en las entregas y en general en el tiempo y calidad de ejecución contractual.</v>
      </c>
      <c r="H39" s="17">
        <f>+EVALUACION!I45</f>
        <v>1</v>
      </c>
      <c r="I39" s="17">
        <f>+EVALUACION!J45</f>
        <v>3</v>
      </c>
      <c r="J39" s="17">
        <f>+EVALUACION!K45</f>
        <v>4</v>
      </c>
      <c r="K39" s="16" t="str">
        <f>+EVALUACION!L45</f>
        <v>BAJO</v>
      </c>
      <c r="L39" s="17" t="s">
        <v>242</v>
      </c>
      <c r="M39" s="16">
        <v>100</v>
      </c>
      <c r="N39" s="17" t="str">
        <f>+'EVALUACION CON CONTROLES'!G44</f>
        <v>Estudio de mercado con base a IPC 2023 actualizados al 2024, verificar precios cotizados por proveedores para sostener precios ofertados</v>
      </c>
      <c r="O39" s="17">
        <f>+'EVALUACION CON CONTROLES'!I44</f>
        <v>1</v>
      </c>
      <c r="P39" s="17">
        <f>+'EVALUACION CON CONTROLES'!J44</f>
        <v>3</v>
      </c>
      <c r="Q39" s="17">
        <f>+'EVALUACION CON CONTROLES'!K44</f>
        <v>4</v>
      </c>
      <c r="R39" s="16" t="str">
        <f>+'EVALUACION CON CONTROLES'!L44</f>
        <v>BAJO</v>
      </c>
      <c r="S39" s="17" t="str">
        <f>+'EVALUACION CON CONTROLES'!M44</f>
        <v>NO</v>
      </c>
      <c r="T39" s="17" t="str">
        <f>+'EVALUACION CON CONTROLES'!N44</f>
        <v>ENTIDAD/ CONTRATISTA</v>
      </c>
      <c r="U39" s="17" t="str">
        <f>+'EVALUACION CON CONTROLES'!O44</f>
        <v>Durante la etapa precontractual y ejecución del contrato.</v>
      </c>
      <c r="V39" s="17" t="str">
        <f>+'EVALUACION CON CONTROLES'!P44</f>
        <v>Fecha en que finaliza el contrato.</v>
      </c>
      <c r="W39" s="17" t="str">
        <f>+'EVALUACION CON CONTROLES'!Q44</f>
        <v>Revisión de los precios del mercado antes del proceso de selección del proveedor, junto al seguimiento de ejecución financiera.</v>
      </c>
      <c r="X39" s="26" t="str">
        <f>+'EVALUACION CON CONTROLES'!R44</f>
        <v>Permanente durante la ejecución del contrato</v>
      </c>
    </row>
    <row r="40" spans="2:24" ht="106.5" customHeight="1">
      <c r="B40" s="17">
        <v>30</v>
      </c>
      <c r="C40" s="17" t="str">
        <f>+'EVALUACION CON CONTROLES'!C45:F45</f>
        <v>Factores políticos o macroeconómicos.</v>
      </c>
      <c r="D40" s="16" t="str">
        <f>+'EVALUACION CON CONTROLES'!B45</f>
        <v>EJECUCIÓN</v>
      </c>
      <c r="E40" s="16" t="str">
        <f>VLOOKUP(C40,'IDENTIFICACION Y ANALISIS'!$B$19:$F$70,3,FALSE)</f>
        <v>General</v>
      </c>
      <c r="F40" s="16" t="str">
        <f>VLOOKUP(C40,'IDENTIFICACION Y ANALISIS'!$B$19:$F$70,4,FALSE)</f>
        <v>Externo</v>
      </c>
      <c r="G40" s="17" t="str">
        <f>+EVALUACION!H46</f>
        <v>Incumplimiento contractual por desequilibrio económico por parte del contratista. Demoras en la selección del proveedor,  en las entregas y en general en el tiempo y calidad de ejecución contractual.</v>
      </c>
      <c r="H40" s="17">
        <f>+EVALUACION!I46</f>
        <v>1</v>
      </c>
      <c r="I40" s="17">
        <f>+EVALUACION!J46</f>
        <v>3</v>
      </c>
      <c r="J40" s="17">
        <f>+EVALUACION!K46</f>
        <v>4</v>
      </c>
      <c r="K40" s="16" t="str">
        <f>+EVALUACION!L46</f>
        <v>BAJO</v>
      </c>
      <c r="L40" s="17" t="s">
        <v>296</v>
      </c>
      <c r="M40" s="16" t="s">
        <v>297</v>
      </c>
      <c r="N40" s="17" t="str">
        <f>+'EVALUACION CON CONTROLES'!G45</f>
        <v>Identificación del impacto en los cambios en los factores políticos y macroeconómicos en el proceso contractual.</v>
      </c>
      <c r="O40" s="17">
        <f>+'EVALUACION CON CONTROLES'!I45</f>
        <v>1</v>
      </c>
      <c r="P40" s="17">
        <f>+'EVALUACION CON CONTROLES'!J45</f>
        <v>3</v>
      </c>
      <c r="Q40" s="17">
        <f>+'EVALUACION CON CONTROLES'!K45</f>
        <v>4</v>
      </c>
      <c r="R40" s="16" t="str">
        <f>+'EVALUACION CON CONTROLES'!L45</f>
        <v>BAJO</v>
      </c>
      <c r="S40" s="17" t="str">
        <f>+'EVALUACION CON CONTROLES'!M45</f>
        <v>SI</v>
      </c>
      <c r="T40" s="17" t="str">
        <f>+'EVALUACION CON CONTROLES'!N45</f>
        <v>ENTIDAD/ CONTRATISTA</v>
      </c>
      <c r="U40" s="17" t="str">
        <f>+'EVALUACION CON CONTROLES'!O45</f>
        <v>Durante la etapa precontractual y ejecución del contrato.</v>
      </c>
      <c r="V40" s="17" t="str">
        <f>+'EVALUACION CON CONTROLES'!P45</f>
        <v>Fecha en que finaliza el contrato.</v>
      </c>
      <c r="W40" s="17" t="str">
        <f>+'EVALUACION CON CONTROLES'!Q45</f>
        <v>Revisión de los precios del mercado y condiciones del sector antes del proceso de selección del proveedor , junto al seguimiento de ejecución financiera.</v>
      </c>
      <c r="X40" s="26" t="str">
        <f>+'EVALUACION CON CONTROLES'!R45</f>
        <v>Permanente durante la ejecución del contrato</v>
      </c>
    </row>
    <row r="41" spans="2:24" ht="106.5" customHeight="1">
      <c r="B41" s="17">
        <v>31</v>
      </c>
      <c r="C41" s="17" t="str">
        <f>+'EVALUACION CON CONTROLES'!C46:F46</f>
        <v>Variación en la disponibilidad o en el costo de los insumos necesarios para prestar los servicios.</v>
      </c>
      <c r="D41" s="16" t="str">
        <f>+'EVALUACION CON CONTROLES'!B46</f>
        <v>EJECUCIÓN</v>
      </c>
      <c r="E41" s="16" t="str">
        <f>VLOOKUP(C41,'IDENTIFICACION Y ANALISIS'!$B$19:$F$70,3,FALSE)</f>
        <v>General</v>
      </c>
      <c r="F41" s="16" t="str">
        <f>VLOOKUP(C41,'IDENTIFICACION Y ANALISIS'!$B$19:$F$70,4,FALSE)</f>
        <v>Externo</v>
      </c>
      <c r="G41" s="17" t="str">
        <f>+EVALUACION!H47</f>
        <v>Incumplimiento contractual por desequilibrio económico por parte del contratista. Demoras en la selección del proveedor,  en las entregas y en general en el tiempo y calidad de ejecución contractual.</v>
      </c>
      <c r="H41" s="17">
        <f>+EVALUACION!I47</f>
        <v>1</v>
      </c>
      <c r="I41" s="17">
        <f>+EVALUACION!J47</f>
        <v>3</v>
      </c>
      <c r="J41" s="17">
        <f>+EVALUACION!K47</f>
        <v>4</v>
      </c>
      <c r="K41" s="16" t="str">
        <f>+EVALUACION!L47</f>
        <v>BAJO</v>
      </c>
      <c r="L41" s="17" t="s">
        <v>242</v>
      </c>
      <c r="M41" s="16">
        <v>100</v>
      </c>
      <c r="N41" s="17" t="str">
        <f>+'EVALUACION CON CONTROLES'!G46</f>
        <v>Realizar un estudio de mercado que permita establecer un precio promedio de mercado por cada ítem y mantener este precio durante la totalidad de la ejecución del contrato, según oferta económica del contrato.</v>
      </c>
      <c r="O41" s="17">
        <f>+'EVALUACION CON CONTROLES'!I46</f>
        <v>1</v>
      </c>
      <c r="P41" s="17">
        <f>+'EVALUACION CON CONTROLES'!J46</f>
        <v>3</v>
      </c>
      <c r="Q41" s="17">
        <f>+'EVALUACION CON CONTROLES'!K46</f>
        <v>4</v>
      </c>
      <c r="R41" s="16" t="str">
        <f>+'EVALUACION CON CONTROLES'!L46</f>
        <v>BAJO</v>
      </c>
      <c r="S41" s="17" t="str">
        <f>+'EVALUACION CON CONTROLES'!M46</f>
        <v>SI</v>
      </c>
      <c r="T41" s="17" t="str">
        <f>+'EVALUACION CON CONTROLES'!N46</f>
        <v>CONTRATISTA</v>
      </c>
      <c r="U41" s="17" t="str">
        <f>+'EVALUACION CON CONTROLES'!O46</f>
        <v>Desde la formalización del contrato.</v>
      </c>
      <c r="V41" s="17" t="str">
        <f>+'EVALUACION CON CONTROLES'!P46</f>
        <v>Fecha en que finaliza el contrato.</v>
      </c>
      <c r="W41" s="17" t="str">
        <f>+'EVALUACION CON CONTROLES'!Q46</f>
        <v>Durante la ejecución del contrato se realiza la supervisión y verificación de la entrega de los productos.</v>
      </c>
      <c r="X41" s="26" t="str">
        <f>+'EVALUACION CON CONTROLES'!R46</f>
        <v>Durante la  planeación. 
Durante la ejecución.
Permanente.</v>
      </c>
    </row>
    <row r="42" spans="2:24" ht="106.5" customHeight="1">
      <c r="B42" s="17">
        <v>32</v>
      </c>
      <c r="C42" s="17" t="str">
        <f>+'EVALUACION CON CONTROLES'!C47:F47</f>
        <v>Incumplimiento de compromisos adquiridos por el contratista seleccionado con sus subcontratistas, suministradores de bienes y servicios.</v>
      </c>
      <c r="D42" s="16" t="str">
        <f>+'EVALUACION CON CONTROLES'!B47</f>
        <v>EJECUCIÓN</v>
      </c>
      <c r="E42" s="16" t="str">
        <f>VLOOKUP(C42,'IDENTIFICACION Y ANALISIS'!$B$19:$F$70,3,FALSE)</f>
        <v>General</v>
      </c>
      <c r="F42" s="16" t="str">
        <f>VLOOKUP(C42,'IDENTIFICACION Y ANALISIS'!$B$19:$F$70,4,FALSE)</f>
        <v>Externo</v>
      </c>
      <c r="G42" s="17" t="str">
        <f>+EVALUACION!H48</f>
        <v>Retraso en los cronogramas establecidos, prórrogas en el plazo de ejecución.</v>
      </c>
      <c r="H42" s="17">
        <f>+EVALUACION!I48</f>
        <v>2</v>
      </c>
      <c r="I42" s="17">
        <f>+EVALUACION!J48</f>
        <v>3</v>
      </c>
      <c r="J42" s="17">
        <f>+EVALUACION!K48</f>
        <v>5</v>
      </c>
      <c r="K42" s="16" t="str">
        <f>+EVALUACION!L48</f>
        <v>MEDIO</v>
      </c>
      <c r="L42" s="17" t="s">
        <v>242</v>
      </c>
      <c r="M42" s="16">
        <v>100</v>
      </c>
      <c r="N42" s="17" t="str">
        <f>+'EVALUACION CON CONTROLES'!G47</f>
        <v>Exigencia por parte del supervisor del cumplimiento en el cronograma, entregas de los elementos, la suscripción de una póliza que contenga coberturas como la Calidad de los Bienes y/o Servicios  y el Cumplimiento en la entrega de los mismos. El contratista deberá buscar otro personal. También se debe adquirir y hacer efectiva la garantía de cumplimiento del contrato.</v>
      </c>
      <c r="O42" s="17">
        <f>+'EVALUACION CON CONTROLES'!I47</f>
        <v>2</v>
      </c>
      <c r="P42" s="17">
        <f>+'EVALUACION CON CONTROLES'!J47</f>
        <v>3</v>
      </c>
      <c r="Q42" s="17">
        <f>+'EVALUACION CON CONTROLES'!K47</f>
        <v>5</v>
      </c>
      <c r="R42" s="16" t="str">
        <f>+'EVALUACION CON CONTROLES'!L47</f>
        <v>MEDIO</v>
      </c>
      <c r="S42" s="17" t="str">
        <f>+'EVALUACION CON CONTROLES'!M47</f>
        <v>SI</v>
      </c>
      <c r="T42" s="17" t="str">
        <f>+'EVALUACION CON CONTROLES'!N47</f>
        <v>ENTIDAD/ CONTRATISTA</v>
      </c>
      <c r="U42" s="17" t="str">
        <f>+'EVALUACION CON CONTROLES'!O47</f>
        <v>Desde la formalización del contrato.</v>
      </c>
      <c r="V42" s="17" t="str">
        <f>+'EVALUACION CON CONTROLES'!P47</f>
        <v xml:space="preserve">Hasta la entrega </v>
      </c>
      <c r="W42" s="17" t="str">
        <f>+'EVALUACION CON CONTROLES'!Q47</f>
        <v>Durante la ejecución del contrato se realiza la supervisión y verificación de la entrega de los productos.</v>
      </c>
      <c r="X42" s="26" t="str">
        <f>+'EVALUACION CON CONTROLES'!R47</f>
        <v>Durante la  planeación. 
Durante la ejecución.
Permanente.</v>
      </c>
    </row>
    <row r="43" spans="2:24" ht="106.5" customHeight="1">
      <c r="B43" s="17">
        <v>33</v>
      </c>
      <c r="C43" s="17" t="str">
        <f>+'EVALUACION CON CONTROLES'!C48:F48</f>
        <v>Incumplimiento de la administración en los pagos.</v>
      </c>
      <c r="D43" s="16" t="str">
        <f>+'EVALUACION CON CONTROLES'!B48</f>
        <v>EJECUCIÓN</v>
      </c>
      <c r="E43" s="16" t="str">
        <f>VLOOKUP(C43,'IDENTIFICACION Y ANALISIS'!$B$19:$F$70,3,FALSE)</f>
        <v>General</v>
      </c>
      <c r="F43" s="16" t="str">
        <f>VLOOKUP(C43,'IDENTIFICACION Y ANALISIS'!$B$19:$F$70,4,FALSE)</f>
        <v>Interno</v>
      </c>
      <c r="G43" s="17" t="str">
        <f>+EVALUACION!H49</f>
        <v>No ejecución de contrato, susceptible a reclamaciones por incumplimiento de obligaciones específicas del FDLCH.</v>
      </c>
      <c r="H43" s="17">
        <f>+EVALUACION!I49</f>
        <v>1</v>
      </c>
      <c r="I43" s="17">
        <f>+EVALUACION!J49</f>
        <v>3</v>
      </c>
      <c r="J43" s="17">
        <f>+EVALUACION!K49</f>
        <v>4</v>
      </c>
      <c r="K43" s="16" t="str">
        <f>+EVALUACION!L49</f>
        <v>BAJO</v>
      </c>
      <c r="L43" s="17" t="s">
        <v>296</v>
      </c>
      <c r="M43" s="16" t="s">
        <v>298</v>
      </c>
      <c r="N43" s="17" t="str">
        <f>+'EVALUACION CON CONTROLES'!G48</f>
        <v xml:space="preserve">Revisoría periódica en la gestión de pagos. </v>
      </c>
      <c r="O43" s="17">
        <f>+'EVALUACION CON CONTROLES'!I48</f>
        <v>1</v>
      </c>
      <c r="P43" s="17">
        <f>+'EVALUACION CON CONTROLES'!J48</f>
        <v>3</v>
      </c>
      <c r="Q43" s="17">
        <f>+'EVALUACION CON CONTROLES'!K48</f>
        <v>4</v>
      </c>
      <c r="R43" s="16" t="str">
        <f>+'EVALUACION CON CONTROLES'!L48</f>
        <v>BAJO</v>
      </c>
      <c r="S43" s="17" t="str">
        <f>+'EVALUACION CON CONTROLES'!M48</f>
        <v>SI</v>
      </c>
      <c r="T43" s="17" t="str">
        <f>+'EVALUACION CON CONTROLES'!N48</f>
        <v>ENTIDAD/ CONTRATISTA</v>
      </c>
      <c r="U43" s="17" t="str">
        <f>+'EVALUACION CON CONTROLES'!O48</f>
        <v>Desde el periodo de ejecución</v>
      </c>
      <c r="V43" s="17" t="str">
        <f>+'EVALUACION CON CONTROLES'!P48</f>
        <v>Fecha de liquidación del contrato.</v>
      </c>
      <c r="W43" s="17" t="str">
        <f>+'EVALUACION CON CONTROLES'!Q48</f>
        <v>Durante la ejecución del contrato se realiza la supervisión y verificación de la entrega de los productos.</v>
      </c>
      <c r="X43" s="26" t="str">
        <f>+'EVALUACION CON CONTROLES'!R48</f>
        <v>MENSUAL</v>
      </c>
    </row>
    <row r="44" spans="2:24" ht="106.5" customHeight="1">
      <c r="B44" s="17">
        <v>34</v>
      </c>
      <c r="C44" s="17" t="str">
        <f>+'EVALUACION CON CONTROLES'!C49:F49</f>
        <v>Imposición de nuevos tributos</v>
      </c>
      <c r="D44" s="16" t="str">
        <f>+'EVALUACION CON CONTROLES'!B49</f>
        <v>EJECUCIÓN</v>
      </c>
      <c r="E44" s="16" t="str">
        <f>VLOOKUP(C44,'IDENTIFICACION Y ANALISIS'!$B$19:$F$70,3,FALSE)</f>
        <v>General</v>
      </c>
      <c r="F44" s="16" t="str">
        <f>VLOOKUP(C44,'IDENTIFICACION Y ANALISIS'!$B$19:$F$70,4,FALSE)</f>
        <v>Externo</v>
      </c>
      <c r="G44" s="17" t="str">
        <f>+EVALUACION!H50</f>
        <v>Incumplimiento contractual por variación en condiciones técnicas y/o insostenibilidad financiera por parte del contratista.</v>
      </c>
      <c r="H44" s="17">
        <f>+EVALUACION!I50</f>
        <v>1</v>
      </c>
      <c r="I44" s="17">
        <f>+EVALUACION!J50</f>
        <v>3</v>
      </c>
      <c r="J44" s="17">
        <f>+EVALUACION!K50</f>
        <v>4</v>
      </c>
      <c r="K44" s="16" t="str">
        <f>+EVALUACION!L50</f>
        <v>BAJO</v>
      </c>
      <c r="L44" s="17" t="s">
        <v>242</v>
      </c>
      <c r="M44" s="16">
        <v>100</v>
      </c>
      <c r="N44" s="17" t="str">
        <f>+'EVALUACION CON CONTROLES'!G49</f>
        <v>Identificación del impacto en los cambios tributarios en el proceso contractual.</v>
      </c>
      <c r="O44" s="17">
        <f>+'EVALUACION CON CONTROLES'!I49</f>
        <v>1</v>
      </c>
      <c r="P44" s="17">
        <f>+'EVALUACION CON CONTROLES'!J49</f>
        <v>3</v>
      </c>
      <c r="Q44" s="17">
        <f>+'EVALUACION CON CONTROLES'!K49</f>
        <v>4</v>
      </c>
      <c r="R44" s="16" t="str">
        <f>+'EVALUACION CON CONTROLES'!L49</f>
        <v>BAJO</v>
      </c>
      <c r="S44" s="17" t="str">
        <f>+'EVALUACION CON CONTROLES'!M49</f>
        <v>SI</v>
      </c>
      <c r="T44" s="17" t="str">
        <f>+'EVALUACION CON CONTROLES'!N49</f>
        <v>CONTRATISTA</v>
      </c>
      <c r="U44" s="17" t="str">
        <f>+'EVALUACION CON CONTROLES'!O49</f>
        <v>Durante la etapa precontractual y ejecución del contrato.</v>
      </c>
      <c r="V44" s="17" t="str">
        <f>+'EVALUACION CON CONTROLES'!P49</f>
        <v>Fecha en que finaliza el contrato.</v>
      </c>
      <c r="W44" s="17" t="str">
        <f>+'EVALUACION CON CONTROLES'!Q49</f>
        <v>Revisión de condiciones del sector antes del proceso de selección del proveedor, junto al seguimiento de ejecución financiera en la ejecución.</v>
      </c>
      <c r="X44" s="26" t="str">
        <f>+'EVALUACION CON CONTROLES'!R49</f>
        <v>Permanente durante la ejecución del contrato</v>
      </c>
    </row>
    <row r="45" spans="2:24" ht="106.5" customHeight="1">
      <c r="B45" s="17">
        <v>35</v>
      </c>
      <c r="C45" s="17" t="str">
        <f>+'EVALUACION CON CONTROLES'!C50:F50</f>
        <v>Cambios en el marco regulatorio o normatividad aplicable al proyecto.</v>
      </c>
      <c r="D45" s="16" t="str">
        <f>+'EVALUACION CON CONTROLES'!B50</f>
        <v>EJECUCIÓN</v>
      </c>
      <c r="E45" s="16" t="str">
        <f>VLOOKUP(C45,'IDENTIFICACION Y ANALISIS'!$B$19:$F$70,3,FALSE)</f>
        <v>General</v>
      </c>
      <c r="F45" s="16" t="str">
        <f>VLOOKUP(C45,'IDENTIFICACION Y ANALISIS'!$B$19:$F$70,4,FALSE)</f>
        <v>Externo</v>
      </c>
      <c r="G45" s="17" t="str">
        <f>+EVALUACION!H51</f>
        <v>Incumplimiento contractual por variación en condiciones técnicas y/o insostenibilidad financiera por parte del contratista.</v>
      </c>
      <c r="H45" s="17">
        <f>+EVALUACION!I51</f>
        <v>1</v>
      </c>
      <c r="I45" s="17">
        <f>+EVALUACION!J51</f>
        <v>3</v>
      </c>
      <c r="J45" s="17">
        <f>+EVALUACION!K51</f>
        <v>4</v>
      </c>
      <c r="K45" s="16" t="str">
        <f>+EVALUACION!L51</f>
        <v>BAJO</v>
      </c>
      <c r="L45" s="17" t="s">
        <v>296</v>
      </c>
      <c r="M45" s="16" t="s">
        <v>297</v>
      </c>
      <c r="N45" s="17" t="str">
        <f>+'EVALUACION CON CONTROLES'!G50</f>
        <v>Identificación del impacto en los cambios normativos en el proceso contractual.</v>
      </c>
      <c r="O45" s="17">
        <f>+'EVALUACION CON CONTROLES'!I50</f>
        <v>1</v>
      </c>
      <c r="P45" s="17">
        <f>+'EVALUACION CON CONTROLES'!J50</f>
        <v>3</v>
      </c>
      <c r="Q45" s="17">
        <f>+'EVALUACION CON CONTROLES'!K50</f>
        <v>4</v>
      </c>
      <c r="R45" s="16" t="str">
        <f>+'EVALUACION CON CONTROLES'!L50</f>
        <v>BAJO</v>
      </c>
      <c r="S45" s="17" t="str">
        <f>+'EVALUACION CON CONTROLES'!M50</f>
        <v>SI</v>
      </c>
      <c r="T45" s="17" t="str">
        <f>+'EVALUACION CON CONTROLES'!N50</f>
        <v>CONTRATISTA</v>
      </c>
      <c r="U45" s="17" t="str">
        <f>+'EVALUACION CON CONTROLES'!O50</f>
        <v>Durante la etapa precontractual y ejecución del contrato.</v>
      </c>
      <c r="V45" s="17" t="str">
        <f>+'EVALUACION CON CONTROLES'!P50</f>
        <v>Fecha en que finaliza el contrato.</v>
      </c>
      <c r="W45" s="17" t="str">
        <f>+'EVALUACION CON CONTROLES'!Q50</f>
        <v>Revisión de condiciones del sector antes del proceso de selección del proveedor, junto al seguimiento de ejecución financiera.</v>
      </c>
      <c r="X45" s="26" t="str">
        <f>+'EVALUACION CON CONTROLES'!R50</f>
        <v>Permanente durante la ejecución del contrato</v>
      </c>
    </row>
    <row r="46" spans="2:24" ht="106.5" customHeight="1">
      <c r="B46" s="17">
        <v>36</v>
      </c>
      <c r="C46" s="17" t="str">
        <f>+'EVALUACION CON CONTROLES'!C51:F51</f>
        <v>Demora en el inicio previsto para la ejecución de la obra</v>
      </c>
      <c r="D46" s="16" t="str">
        <f>+'EVALUACION CON CONTROLES'!B51</f>
        <v>EJECUCIÓN</v>
      </c>
      <c r="E46" s="16" t="str">
        <f>VLOOKUP(C46,'IDENTIFICACION Y ANALISIS'!$B$19:$F$70,3,FALSE)</f>
        <v>General</v>
      </c>
      <c r="F46" s="16" t="str">
        <f>VLOOKUP(C46,'IDENTIFICACION Y ANALISIS'!$B$19:$F$70,4,FALSE)</f>
        <v>Externo</v>
      </c>
      <c r="G46" s="17" t="str">
        <f>+EVALUACION!H52</f>
        <v>Retraso en los cronogramas establecidos, prórrogas en el plazo de ejecución.</v>
      </c>
      <c r="H46" s="17">
        <f>+EVALUACION!I52</f>
        <v>2</v>
      </c>
      <c r="I46" s="17">
        <f>+EVALUACION!J52</f>
        <v>2</v>
      </c>
      <c r="J46" s="17">
        <f>+EVALUACION!K52</f>
        <v>4</v>
      </c>
      <c r="K46" s="16" t="str">
        <f>+EVALUACION!L52</f>
        <v>BAJO</v>
      </c>
      <c r="L46" s="17" t="s">
        <v>242</v>
      </c>
      <c r="M46" s="16">
        <v>100</v>
      </c>
      <c r="N46" s="17" t="str">
        <f>+'EVALUACION CON CONTROLES'!G51</f>
        <v>Identificación de causas de la demora, e identificación de acciones para su atención.</v>
      </c>
      <c r="O46" s="17">
        <f>+'EVALUACION CON CONTROLES'!I51</f>
        <v>2</v>
      </c>
      <c r="P46" s="17">
        <f>+'EVALUACION CON CONTROLES'!J51</f>
        <v>2</v>
      </c>
      <c r="Q46" s="17">
        <f>+'EVALUACION CON CONTROLES'!K51</f>
        <v>4</v>
      </c>
      <c r="R46" s="16" t="str">
        <f>+'EVALUACION CON CONTROLES'!L51</f>
        <v>BAJO</v>
      </c>
      <c r="S46" s="17" t="str">
        <f>+'EVALUACION CON CONTROLES'!M51</f>
        <v>NO</v>
      </c>
      <c r="T46" s="17" t="str">
        <f>+'EVALUACION CON CONTROLES'!N51</f>
        <v>CONTRATISTA</v>
      </c>
      <c r="U46" s="17" t="str">
        <f>+'EVALUACION CON CONTROLES'!O51</f>
        <v>Durante la etapa precontractual y ejecución del contrato.</v>
      </c>
      <c r="V46" s="17" t="str">
        <f>+'EVALUACION CON CONTROLES'!P51</f>
        <v>Fecha en la que se finaliza la afectación.</v>
      </c>
      <c r="W46" s="17" t="str">
        <f>+'EVALUACION CON CONTROLES'!Q51</f>
        <v>Revisión de condiciones causantes durante la ejecución.</v>
      </c>
      <c r="X46" s="26" t="str">
        <f>+'EVALUACION CON CONTROLES'!R51</f>
        <v>Permanente durante la ejecución del contrato</v>
      </c>
    </row>
    <row r="47" spans="2:24" ht="106.5" customHeight="1">
      <c r="B47" s="17">
        <v>37</v>
      </c>
      <c r="C47" s="17" t="str">
        <f>+'EVALUACION CON CONTROLES'!C52:F52</f>
        <v>Fuentes de materiales</v>
      </c>
      <c r="D47" s="16" t="str">
        <f>+'EVALUACION CON CONTROLES'!B52</f>
        <v>EJECUCIÓN</v>
      </c>
      <c r="E47" s="16" t="str">
        <f>VLOOKUP(C47,'IDENTIFICACION Y ANALISIS'!$B$19:$F$70,3,FALSE)</f>
        <v>General</v>
      </c>
      <c r="F47" s="16" t="str">
        <f>VLOOKUP(C47,'IDENTIFICACION Y ANALISIS'!$B$19:$F$70,4,FALSE)</f>
        <v>Externo</v>
      </c>
      <c r="G47" s="17" t="str">
        <f>+EVALUACION!H53</f>
        <v>Incumplimiento contractual por variación en condiciones técnicas  por parte del contratista. Retraso en los cronogramas establecidos, prórrogas en el plazo de ejecución.</v>
      </c>
      <c r="H47" s="17">
        <f>+EVALUACION!I53</f>
        <v>2</v>
      </c>
      <c r="I47" s="17">
        <f>+EVALUACION!J53</f>
        <v>3</v>
      </c>
      <c r="J47" s="17">
        <f>+EVALUACION!K53</f>
        <v>5</v>
      </c>
      <c r="K47" s="16" t="str">
        <f>+EVALUACION!L53</f>
        <v>MEDIO</v>
      </c>
      <c r="L47" s="17" t="s">
        <v>242</v>
      </c>
      <c r="M47" s="16">
        <v>100</v>
      </c>
      <c r="N47" s="17" t="str">
        <f>+'EVALUACION CON CONTROLES'!G52</f>
        <v>Identificación de fuentes potenciales de materiales diferentes a las contempladas inicialmente.</v>
      </c>
      <c r="O47" s="17">
        <f>+'EVALUACION CON CONTROLES'!I52</f>
        <v>2</v>
      </c>
      <c r="P47" s="17">
        <f>+'EVALUACION CON CONTROLES'!J52</f>
        <v>3</v>
      </c>
      <c r="Q47" s="17">
        <f>+'EVALUACION CON CONTROLES'!K52</f>
        <v>5</v>
      </c>
      <c r="R47" s="16" t="str">
        <f>+'EVALUACION CON CONTROLES'!L52</f>
        <v>MEDIO</v>
      </c>
      <c r="S47" s="17" t="str">
        <f>+'EVALUACION CON CONTROLES'!M52</f>
        <v>SI</v>
      </c>
      <c r="T47" s="17" t="str">
        <f>+'EVALUACION CON CONTROLES'!N52</f>
        <v>CONTRATISTA</v>
      </c>
      <c r="U47" s="17" t="str">
        <f>+'EVALUACION CON CONTROLES'!O52</f>
        <v>Durante la etapa de ejecución - alistamiento.</v>
      </c>
      <c r="V47" s="17" t="str">
        <f>+'EVALUACION CON CONTROLES'!P52</f>
        <v>Fecha en la que se finaliza la afectación.</v>
      </c>
      <c r="W47" s="17" t="str">
        <f>+'EVALUACION CON CONTROLES'!Q52</f>
        <v>Visita de seguimiento a las fuentes potenciales de materiales</v>
      </c>
      <c r="X47" s="26" t="str">
        <f>+'EVALUACION CON CONTROLES'!R52</f>
        <v>Fecha en la que se finaliza la afectación</v>
      </c>
    </row>
    <row r="48" spans="2:24" ht="106.5" customHeight="1">
      <c r="B48" s="17">
        <v>38</v>
      </c>
      <c r="C48" s="17" t="str">
        <f>+'EVALUACION CON CONTROLES'!C53:F53</f>
        <v>Programación de obra</v>
      </c>
      <c r="D48" s="16" t="str">
        <f>+'EVALUACION CON CONTROLES'!B53</f>
        <v>EJECUCIÓN</v>
      </c>
      <c r="E48" s="16" t="str">
        <f>VLOOKUP(C48,'IDENTIFICACION Y ANALISIS'!$B$19:$F$70,3,FALSE)</f>
        <v>General</v>
      </c>
      <c r="F48" s="16" t="str">
        <f>VLOOKUP(C48,'IDENTIFICACION Y ANALISIS'!$B$19:$F$70,4,FALSE)</f>
        <v>Interno</v>
      </c>
      <c r="G48" s="17" t="str">
        <f>+EVALUACION!H54</f>
        <v>Incumplimiento contractual por variación en condiciones técnicas  por parte del contratista. Retraso en los cronogramas establecidos, prórrogas en el plazo de ejecución.</v>
      </c>
      <c r="H48" s="17">
        <f>+EVALUACION!I54</f>
        <v>2</v>
      </c>
      <c r="I48" s="17">
        <f>+EVALUACION!J54</f>
        <v>2</v>
      </c>
      <c r="J48" s="17">
        <f>+EVALUACION!K54</f>
        <v>4</v>
      </c>
      <c r="K48" s="16" t="str">
        <f>+EVALUACION!L54</f>
        <v>BAJO</v>
      </c>
      <c r="L48" s="17" t="s">
        <v>242</v>
      </c>
      <c r="M48" s="16">
        <v>100</v>
      </c>
      <c r="N48" s="17" t="str">
        <f>+'EVALUACION CON CONTROLES'!G53</f>
        <v>Identificación de demoras en la ejecución de programación y subsanación de causas.</v>
      </c>
      <c r="O48" s="17">
        <f>+'EVALUACION CON CONTROLES'!I53</f>
        <v>2</v>
      </c>
      <c r="P48" s="17">
        <f>+'EVALUACION CON CONTROLES'!J53</f>
        <v>2</v>
      </c>
      <c r="Q48" s="17">
        <f>+'EVALUACION CON CONTROLES'!K53</f>
        <v>4</v>
      </c>
      <c r="R48" s="16" t="str">
        <f>+'EVALUACION CON CONTROLES'!L53</f>
        <v>BAJO</v>
      </c>
      <c r="S48" s="17" t="str">
        <f>+'EVALUACION CON CONTROLES'!M53</f>
        <v>NO</v>
      </c>
      <c r="T48" s="17" t="str">
        <f>+'EVALUACION CON CONTROLES'!N53</f>
        <v>CONTRATISTA</v>
      </c>
      <c r="U48" s="17" t="str">
        <f>+'EVALUACION CON CONTROLES'!O53</f>
        <v>Dentro del mismo tiempo de la afectación.</v>
      </c>
      <c r="V48" s="17" t="str">
        <f>+'EVALUACION CON CONTROLES'!P53</f>
        <v>Fecha en la que se finaliza la afectación.</v>
      </c>
      <c r="W48" s="17" t="str">
        <f>+'EVALUACION CON CONTROLES'!Q53</f>
        <v>Seguimiento a las medidas adoptadas para atención de causas</v>
      </c>
      <c r="X48" s="26" t="str">
        <f>+'EVALUACION CON CONTROLES'!R53</f>
        <v>Permanente durante la ejecución del contrato</v>
      </c>
    </row>
    <row r="49" spans="2:24" ht="106.5" customHeight="1">
      <c r="B49" s="17">
        <v>39</v>
      </c>
      <c r="C49" s="17" t="str">
        <f>+'EVALUACION CON CONTROLES'!C54:F54</f>
        <v>Calidad  de  las  obras</v>
      </c>
      <c r="D49" s="16" t="str">
        <f>+'EVALUACION CON CONTROLES'!B54</f>
        <v>EJECUCIÓN</v>
      </c>
      <c r="E49" s="16" t="str">
        <f>VLOOKUP(C49,'IDENTIFICACION Y ANALISIS'!$B$19:$F$70,3,FALSE)</f>
        <v>General</v>
      </c>
      <c r="F49" s="16" t="str">
        <f>VLOOKUP(C49,'IDENTIFICACION Y ANALISIS'!$B$19:$F$70,4,FALSE)</f>
        <v>Externo</v>
      </c>
      <c r="G49" s="17" t="str">
        <f>+EVALUACION!H55</f>
        <v>Incumplimiento contractual por variación en condiciones técnicas  por parte del contratista. Retraso en los cronogramas establecidos, prórrogas en el plazo de ejecución.</v>
      </c>
      <c r="H49" s="17">
        <f>+EVALUACION!I55</f>
        <v>2</v>
      </c>
      <c r="I49" s="17">
        <f>+EVALUACION!J55</f>
        <v>3</v>
      </c>
      <c r="J49" s="17">
        <f>+EVALUACION!K55</f>
        <v>5</v>
      </c>
      <c r="K49" s="16" t="str">
        <f>+EVALUACION!L55</f>
        <v>MEDIO</v>
      </c>
      <c r="L49" s="17" t="s">
        <v>242</v>
      </c>
      <c r="M49" s="16">
        <v>100</v>
      </c>
      <c r="N49" s="17" t="str">
        <f>+'EVALUACION CON CONTROLES'!G54</f>
        <v>Identificación de causas en el detrimento de la calidad.</v>
      </c>
      <c r="O49" s="17">
        <f>+'EVALUACION CON CONTROLES'!I54</f>
        <v>2</v>
      </c>
      <c r="P49" s="17">
        <f>+'EVALUACION CON CONTROLES'!J54</f>
        <v>3</v>
      </c>
      <c r="Q49" s="17">
        <f>+'EVALUACION CON CONTROLES'!K54</f>
        <v>5</v>
      </c>
      <c r="R49" s="16" t="str">
        <f>+'EVALUACION CON CONTROLES'!L54</f>
        <v>MEDIO</v>
      </c>
      <c r="S49" s="17" t="str">
        <f>+'EVALUACION CON CONTROLES'!M54</f>
        <v>SI</v>
      </c>
      <c r="T49" s="17" t="str">
        <f>+'EVALUACION CON CONTROLES'!N54</f>
        <v>CONTRATISTA</v>
      </c>
      <c r="U49" s="17" t="str">
        <f>+'EVALUACION CON CONTROLES'!O54</f>
        <v>Dentro del mismo tiempo de la afectación.</v>
      </c>
      <c r="V49" s="17" t="str">
        <f>+'EVALUACION CON CONTROLES'!P54</f>
        <v>Fecha en la que se finaliza la afectación.</v>
      </c>
      <c r="W49" s="17" t="str">
        <f>+'EVALUACION CON CONTROLES'!Q54</f>
        <v>Seguimiento a las medidas adoptadas para atención de causas</v>
      </c>
      <c r="X49" s="26" t="str">
        <f>+'EVALUACION CON CONTROLES'!R54</f>
        <v>Permanente durante la ejecución del contrato</v>
      </c>
    </row>
    <row r="50" spans="2:24" ht="106.5" customHeight="1">
      <c r="B50" s="17">
        <v>40</v>
      </c>
      <c r="C50" s="17" t="str">
        <f>+'EVALUACION CON CONTROLES'!C55:F55</f>
        <v>Riesgo   geológico</v>
      </c>
      <c r="D50" s="16" t="str">
        <f>+'EVALUACION CON CONTROLES'!B55</f>
        <v>EJECUCIÓN</v>
      </c>
      <c r="E50" s="16" t="str">
        <f>VLOOKUP(C50,'IDENTIFICACION Y ANALISIS'!$B$19:$F$70,3,FALSE)</f>
        <v>General</v>
      </c>
      <c r="F50" s="16" t="str">
        <f>VLOOKUP(C50,'IDENTIFICACION Y ANALISIS'!$B$19:$F$70,4,FALSE)</f>
        <v>Externo</v>
      </c>
      <c r="G50" s="17" t="str">
        <f>+EVALUACION!H56</f>
        <v>Incumplimiento contractual por variación en condiciones, financieras, operacionales y/o ambientales del contratista.</v>
      </c>
      <c r="H50" s="17">
        <f>+EVALUACION!I56</f>
        <v>2</v>
      </c>
      <c r="I50" s="17">
        <f>+EVALUACION!J56</f>
        <v>4</v>
      </c>
      <c r="J50" s="17">
        <f>+EVALUACION!K56</f>
        <v>6</v>
      </c>
      <c r="K50" s="16" t="str">
        <f>+EVALUACION!L56</f>
        <v>ALTO</v>
      </c>
      <c r="L50" s="17" t="s">
        <v>242</v>
      </c>
      <c r="M50" s="16">
        <v>100</v>
      </c>
      <c r="N50" s="17" t="str">
        <f>+'EVALUACION CON CONTROLES'!G55</f>
        <v xml:space="preserve">Incorporación de garantías con cobertura de riesgos naturales. </v>
      </c>
      <c r="O50" s="17">
        <f>+'EVALUACION CON CONTROLES'!I55</f>
        <v>2</v>
      </c>
      <c r="P50" s="17">
        <f>+'EVALUACION CON CONTROLES'!J55</f>
        <v>4</v>
      </c>
      <c r="Q50" s="17">
        <f>+'EVALUACION CON CONTROLES'!K55</f>
        <v>6</v>
      </c>
      <c r="R50" s="16" t="str">
        <f>+'EVALUACION CON CONTROLES'!L55</f>
        <v>ALTO</v>
      </c>
      <c r="S50" s="17" t="str">
        <f>+'EVALUACION CON CONTROLES'!M55</f>
        <v>SI</v>
      </c>
      <c r="T50" s="17" t="str">
        <f>+'EVALUACION CON CONTROLES'!N55</f>
        <v>CONTRATISTA</v>
      </c>
      <c r="U50" s="17" t="str">
        <f>+'EVALUACION CON CONTROLES'!O55</f>
        <v>Durante la etapa precontractual y ejecución del contrato.</v>
      </c>
      <c r="V50" s="17" t="str">
        <f>+'EVALUACION CON CONTROLES'!P55</f>
        <v>Fecha en la que se finaliza la afectación.</v>
      </c>
      <c r="W50" s="17" t="str">
        <f>+'EVALUACION CON CONTROLES'!Q55</f>
        <v>Seguimiento a las medidas adoptadas para atención de causas</v>
      </c>
      <c r="X50" s="26" t="str">
        <f>+'EVALUACION CON CONTROLES'!R55</f>
        <v>Permanente durante la ejecución del contrato</v>
      </c>
    </row>
    <row r="51" spans="2:24" ht="106.5" customHeight="1">
      <c r="B51" s="17">
        <v>41</v>
      </c>
      <c r="C51" s="17" t="str">
        <f>+'EVALUACION CON CONTROLES'!C56:F56</f>
        <v>Eventos naturales tales como lluvias, inundaciones y sequias entre otros</v>
      </c>
      <c r="D51" s="16" t="str">
        <f>+'EVALUACION CON CONTROLES'!B56</f>
        <v>EJECUCIÓN</v>
      </c>
      <c r="E51" s="16" t="str">
        <f>VLOOKUP(C51,'IDENTIFICACION Y ANALISIS'!$B$19:$F$70,3,FALSE)</f>
        <v>General</v>
      </c>
      <c r="F51" s="16" t="str">
        <f>VLOOKUP(C51,'IDENTIFICACION Y ANALISIS'!$B$19:$F$70,4,FALSE)</f>
        <v>Externo</v>
      </c>
      <c r="G51" s="17" t="str">
        <f>+EVALUACION!H57</f>
        <v>Incumplimiento contractual por variación en condiciones, financieras, operacionales y/o ambientales del contratista.</v>
      </c>
      <c r="H51" s="17">
        <f>+EVALUACION!I57</f>
        <v>3</v>
      </c>
      <c r="I51" s="17">
        <f>+EVALUACION!J57</f>
        <v>4</v>
      </c>
      <c r="J51" s="17">
        <f>+EVALUACION!K57</f>
        <v>7</v>
      </c>
      <c r="K51" s="16" t="str">
        <f>+EVALUACION!L57</f>
        <v>ALTO</v>
      </c>
      <c r="L51" s="17" t="s">
        <v>242</v>
      </c>
      <c r="M51" s="16">
        <v>100</v>
      </c>
      <c r="N51" s="17" t="str">
        <f>+'EVALUACION CON CONTROLES'!G56</f>
        <v>Planes de contingencia para los diversos eventos naturales que se identifiquen durante la ejecución del proyecto.</v>
      </c>
      <c r="O51" s="17">
        <f>+'EVALUACION CON CONTROLES'!I56</f>
        <v>3</v>
      </c>
      <c r="P51" s="17">
        <f>+'EVALUACION CON CONTROLES'!J56</f>
        <v>4</v>
      </c>
      <c r="Q51" s="17">
        <f>+'EVALUACION CON CONTROLES'!K56</f>
        <v>7</v>
      </c>
      <c r="R51" s="16" t="str">
        <f>+'EVALUACION CON CONTROLES'!L56</f>
        <v>ALTO</v>
      </c>
      <c r="S51" s="17" t="str">
        <f>+'EVALUACION CON CONTROLES'!M56</f>
        <v>SI</v>
      </c>
      <c r="T51" s="17" t="str">
        <f>+'EVALUACION CON CONTROLES'!N56</f>
        <v>CONTRATISTA</v>
      </c>
      <c r="U51" s="17" t="str">
        <f>+'EVALUACION CON CONTROLES'!O56</f>
        <v>Acta de inicio</v>
      </c>
      <c r="V51" s="17" t="str">
        <f>+'EVALUACION CON CONTROLES'!P56</f>
        <v>Acta de finalización</v>
      </c>
      <c r="W51" s="17" t="str">
        <f>+'EVALUACION CON CONTROLES'!Q56</f>
        <v>Revisión en la ejecución del plan operativo y financiero, según seguimiento en comités de seguimiento</v>
      </c>
      <c r="X51" s="26" t="str">
        <f>+'EVALUACION CON CONTROLES'!R56</f>
        <v>Mensual</v>
      </c>
    </row>
    <row r="52" spans="2:24" ht="106.5" customHeight="1">
      <c r="B52" s="17">
        <v>42</v>
      </c>
      <c r="C52" s="17" t="str">
        <f>+'EVALUACION CON CONTROLES'!C57:F57</f>
        <v>Suspensión del contrato por causas de fuerza mayor</v>
      </c>
      <c r="D52" s="16" t="str">
        <f>+'EVALUACION CON CONTROLES'!B57</f>
        <v>EJECUCIÓN</v>
      </c>
      <c r="E52" s="16" t="str">
        <f>VLOOKUP(C52,'IDENTIFICACION Y ANALISIS'!$B$19:$F$70,3,FALSE)</f>
        <v>General</v>
      </c>
      <c r="F52" s="16" t="str">
        <f>VLOOKUP(C52,'IDENTIFICACION Y ANALISIS'!$B$19:$F$70,4,FALSE)</f>
        <v>Interno</v>
      </c>
      <c r="G52" s="17" t="str">
        <f>+EVALUACION!H58</f>
        <v>Incumplimiento contractual por variación en condiciones, financieras, operacionales y/o ambientales del contratista.</v>
      </c>
      <c r="H52" s="17">
        <f>+EVALUACION!I58</f>
        <v>1</v>
      </c>
      <c r="I52" s="17">
        <f>+EVALUACION!J58</f>
        <v>3</v>
      </c>
      <c r="J52" s="17">
        <f>+EVALUACION!K58</f>
        <v>4</v>
      </c>
      <c r="K52" s="16" t="str">
        <f>+EVALUACION!L58</f>
        <v>BAJO</v>
      </c>
      <c r="L52" s="17" t="s">
        <v>296</v>
      </c>
      <c r="M52" s="16" t="s">
        <v>299</v>
      </c>
      <c r="N52" s="17" t="str">
        <f>+'EVALUACION CON CONTROLES'!G57</f>
        <v>Identificación de causas de suspensión con la posterior atención.</v>
      </c>
      <c r="O52" s="17">
        <f>+'EVALUACION CON CONTROLES'!I57</f>
        <v>1</v>
      </c>
      <c r="P52" s="17">
        <f>+'EVALUACION CON CONTROLES'!J57</f>
        <v>3</v>
      </c>
      <c r="Q52" s="17">
        <f>+'EVALUACION CON CONTROLES'!K57</f>
        <v>4</v>
      </c>
      <c r="R52" s="16" t="str">
        <f>+'EVALUACION CON CONTROLES'!L57</f>
        <v>BAJO</v>
      </c>
      <c r="S52" s="17" t="str">
        <f>+'EVALUACION CON CONTROLES'!M57</f>
        <v>SI</v>
      </c>
      <c r="T52" s="17" t="str">
        <f>+'EVALUACION CON CONTROLES'!N57</f>
        <v>ENTIDAD/ CONTRATISTA</v>
      </c>
      <c r="U52" s="17" t="str">
        <f>+'EVALUACION CON CONTROLES'!O57</f>
        <v>Dentro del mismo tiempo de la afectación.</v>
      </c>
      <c r="V52" s="17" t="str">
        <f>+'EVALUACION CON CONTROLES'!P57</f>
        <v>Fecha en la que se finaliza la afectación.</v>
      </c>
      <c r="W52" s="17" t="str">
        <f>+'EVALUACION CON CONTROLES'!Q57</f>
        <v>Revisión de subsanación de causas de suspensión contractual</v>
      </c>
      <c r="X52" s="26" t="str">
        <f>+'EVALUACION CON CONTROLES'!R57</f>
        <v>Permanente durante la ejecución del contrato</v>
      </c>
    </row>
    <row r="53" spans="2:24" ht="106.5" customHeight="1">
      <c r="B53" s="17">
        <v>43</v>
      </c>
      <c r="C53" s="17" t="str">
        <f>+'EVALUACION CON CONTROLES'!C58:F58</f>
        <v>Escasez de los insumos necesarios para la ejecución contractual</v>
      </c>
      <c r="D53" s="16" t="str">
        <f>+'EVALUACION CON CONTROLES'!B58</f>
        <v>EJECUCIÓN</v>
      </c>
      <c r="E53" s="16" t="str">
        <f>VLOOKUP(C53,'IDENTIFICACION Y ANALISIS'!$B$19:$F$70,3,FALSE)</f>
        <v>General</v>
      </c>
      <c r="F53" s="16" t="str">
        <f>VLOOKUP(C53,'IDENTIFICACION Y ANALISIS'!$B$19:$F$70,4,FALSE)</f>
        <v>Externo</v>
      </c>
      <c r="G53" s="17" t="str">
        <f>+EVALUACION!H59</f>
        <v>Incumplimiento contractual por variación en condiciones, financieras, operacionales y/o ambientales del contratista.</v>
      </c>
      <c r="H53" s="17">
        <f>+EVALUACION!I59</f>
        <v>2</v>
      </c>
      <c r="I53" s="17">
        <f>+EVALUACION!J59</f>
        <v>3</v>
      </c>
      <c r="J53" s="17">
        <f>+EVALUACION!K59</f>
        <v>5</v>
      </c>
      <c r="K53" s="16" t="str">
        <f>+EVALUACION!L59</f>
        <v>MEDIO</v>
      </c>
      <c r="L53" s="17" t="s">
        <v>242</v>
      </c>
      <c r="M53" s="16">
        <v>100</v>
      </c>
      <c r="N53" s="17" t="str">
        <f>+'EVALUACION CON CONTROLES'!G58</f>
        <v>Identificación de fuentes alternativas y bienes sustitutos en el mercado, con base en la disponibilidad presupuestal.</v>
      </c>
      <c r="O53" s="17">
        <f>+'EVALUACION CON CONTROLES'!I58</f>
        <v>2</v>
      </c>
      <c r="P53" s="17">
        <f>+'EVALUACION CON CONTROLES'!J58</f>
        <v>3</v>
      </c>
      <c r="Q53" s="17">
        <f>+'EVALUACION CON CONTROLES'!K58</f>
        <v>5</v>
      </c>
      <c r="R53" s="16" t="str">
        <f>+'EVALUACION CON CONTROLES'!L58</f>
        <v>MEDIO</v>
      </c>
      <c r="S53" s="17" t="str">
        <f>+'EVALUACION CON CONTROLES'!M58</f>
        <v>SI</v>
      </c>
      <c r="T53" s="17" t="str">
        <f>+'EVALUACION CON CONTROLES'!N58</f>
        <v>CONTRATISTA</v>
      </c>
      <c r="U53" s="17" t="str">
        <f>+'EVALUACION CON CONTROLES'!O58</f>
        <v>Dentro del mismo tiempo de la afectación.</v>
      </c>
      <c r="V53" s="17" t="str">
        <f>+'EVALUACION CON CONTROLES'!P58</f>
        <v>Fecha en que finaliza el contrato.</v>
      </c>
      <c r="W53" s="17" t="str">
        <f>+'EVALUACION CON CONTROLES'!Q58</f>
        <v>Verificando las pólizas correspondientes con los proveedores y contratista.</v>
      </c>
      <c r="X53" s="26" t="str">
        <f>+'EVALUACION CON CONTROLES'!R58</f>
        <v>Durante toda la ejecución</v>
      </c>
    </row>
    <row r="54" spans="2:24" ht="106.5" customHeight="1">
      <c r="B54" s="17">
        <v>44</v>
      </c>
      <c r="C54" s="17" t="str">
        <f>+'EVALUACION CON CONTROLES'!C59:F59</f>
        <v>Vandalismo y robo de elementos entregados a los beneficiarios del proyecto</v>
      </c>
      <c r="D54" s="16" t="str">
        <f>+'EVALUACION CON CONTROLES'!B59</f>
        <v>EJECUCIÓN</v>
      </c>
      <c r="E54" s="16" t="str">
        <f>VLOOKUP(C54,'IDENTIFICACION Y ANALISIS'!$B$19:$F$70,3,FALSE)</f>
        <v>Especifico</v>
      </c>
      <c r="F54" s="16" t="str">
        <f>VLOOKUP(C54,'IDENTIFICACION Y ANALISIS'!$B$19:$F$70,4,FALSE)</f>
        <v>Externo</v>
      </c>
      <c r="G54" s="17" t="str">
        <f>+EVALUACION!H60</f>
        <v>Incumplimiento contractual por variación en condiciones, financieras, operacionales y/o ambientales del contratista.</v>
      </c>
      <c r="H54" s="17">
        <f>+EVALUACION!I60</f>
        <v>3</v>
      </c>
      <c r="I54" s="17">
        <f>+EVALUACION!J60</f>
        <v>4</v>
      </c>
      <c r="J54" s="17">
        <f>+EVALUACION!K60</f>
        <v>7</v>
      </c>
      <c r="K54" s="16" t="str">
        <f>+EVALUACION!L60</f>
        <v>ALTO</v>
      </c>
      <c r="L54" s="17" t="s">
        <v>242</v>
      </c>
      <c r="M54" s="16">
        <v>100</v>
      </c>
      <c r="N54" s="17" t="str">
        <f>+'EVALUACION CON CONTROLES'!G59</f>
        <v>Exigir al contratista la suscripción de unan póliza que tenga la cobertura denominada Responsabilidad Civil a favor de terceros.</v>
      </c>
      <c r="O54" s="17">
        <f>+'EVALUACION CON CONTROLES'!I59</f>
        <v>3</v>
      </c>
      <c r="P54" s="17">
        <f>+'EVALUACION CON CONTROLES'!J59</f>
        <v>4</v>
      </c>
      <c r="Q54" s="17">
        <f>+'EVALUACION CON CONTROLES'!K59</f>
        <v>7</v>
      </c>
      <c r="R54" s="16" t="str">
        <f>+'EVALUACION CON CONTROLES'!L59</f>
        <v>ALTO</v>
      </c>
      <c r="S54" s="17" t="str">
        <f>+'EVALUACION CON CONTROLES'!M59</f>
        <v>SI</v>
      </c>
      <c r="T54" s="17" t="str">
        <f>+'EVALUACION CON CONTROLES'!N59</f>
        <v>CONTRATISTA</v>
      </c>
      <c r="U54" s="17" t="str">
        <f>+'EVALUACION CON CONTROLES'!O59</f>
        <v>Dentro del mismo tiempo de la afectación.</v>
      </c>
      <c r="V54" s="17" t="str">
        <f>+'EVALUACION CON CONTROLES'!P59</f>
        <v>Fecha en que finaliza el contrato.</v>
      </c>
      <c r="W54" s="17" t="str">
        <f>+'EVALUACION CON CONTROLES'!Q59</f>
        <v>Verificando las pólizas correspondientes con los proveedores y contratista.</v>
      </c>
      <c r="X54" s="26" t="str">
        <f>+'EVALUACION CON CONTROLES'!R59</f>
        <v>Durante toda la ejecución</v>
      </c>
    </row>
    <row r="55" spans="2:24" ht="106.5" customHeight="1">
      <c r="B55" s="17">
        <v>45</v>
      </c>
      <c r="C55" s="17" t="str">
        <f>+'EVALUACION CON CONTROLES'!C60:F60</f>
        <v>Escasez del recurso hídrico para realizar adecuadamente los ciclos de riego</v>
      </c>
      <c r="D55" s="16" t="str">
        <f>+'EVALUACION CON CONTROLES'!B60</f>
        <v>EJECUCIÓN</v>
      </c>
      <c r="E55" s="16" t="str">
        <f>VLOOKUP(C55,'IDENTIFICACION Y ANALISIS'!$B$19:$F$70,3,FALSE)</f>
        <v>Especifico</v>
      </c>
      <c r="F55" s="16" t="str">
        <f>VLOOKUP(C55,'IDENTIFICACION Y ANALISIS'!$B$19:$F$70,4,FALSE)</f>
        <v>Externo</v>
      </c>
      <c r="G55" s="17" t="str">
        <f>+EVALUACION!H61</f>
        <v>Incumplimiento contractual por variación en condiciones, financieras, operacionales y/o ambientales del contratista.</v>
      </c>
      <c r="H55" s="17">
        <f>+EVALUACION!I61</f>
        <v>3</v>
      </c>
      <c r="I55" s="17">
        <f>+EVALUACION!J61</f>
        <v>4</v>
      </c>
      <c r="J55" s="17">
        <f>+EVALUACION!K61</f>
        <v>7</v>
      </c>
      <c r="K55" s="16" t="str">
        <f>+EVALUACION!L61</f>
        <v>ALTO</v>
      </c>
      <c r="L55" s="17" t="s">
        <v>242</v>
      </c>
      <c r="M55" s="16">
        <v>100</v>
      </c>
      <c r="N55" s="17" t="str">
        <f>+'EVALUACION CON CONTROLES'!G60</f>
        <v>Planes de contingencia que permitan la subsanación del recurso hídrico a individuos arbóreos.</v>
      </c>
      <c r="O55" s="17">
        <f>+'EVALUACION CON CONTROLES'!I60</f>
        <v>3</v>
      </c>
      <c r="P55" s="17">
        <f>+'EVALUACION CON CONTROLES'!J60</f>
        <v>4</v>
      </c>
      <c r="Q55" s="17">
        <f>+'EVALUACION CON CONTROLES'!K60</f>
        <v>7</v>
      </c>
      <c r="R55" s="16" t="str">
        <f>+'EVALUACION CON CONTROLES'!L60</f>
        <v>ALTO</v>
      </c>
      <c r="S55" s="17" t="str">
        <f>+'EVALUACION CON CONTROLES'!M60</f>
        <v>SI</v>
      </c>
      <c r="T55" s="17" t="str">
        <f>+'EVALUACION CON CONTROLES'!N60</f>
        <v>CONTRATISTA</v>
      </c>
      <c r="U55" s="17" t="str">
        <f>+'EVALUACION CON CONTROLES'!O60</f>
        <v>Durante la ejecución del contrato.</v>
      </c>
      <c r="V55" s="17" t="str">
        <f>+'EVALUACION CON CONTROLES'!P60</f>
        <v>Fecha en que finaliza el contrato.</v>
      </c>
      <c r="W55" s="17" t="str">
        <f>+'EVALUACION CON CONTROLES'!Q60</f>
        <v>Revisión meteorológica y posible presencia del fenómeno del niño</v>
      </c>
      <c r="X55" s="26" t="str">
        <f>+'EVALUACION CON CONTROLES'!R60</f>
        <v>Permanente durante la ejecución del contrato</v>
      </c>
    </row>
    <row r="56" spans="2:24" ht="106.5" customHeight="1">
      <c r="B56" s="17">
        <v>46</v>
      </c>
      <c r="C56" s="17" t="str">
        <f>+'EVALUACION CON CONTROLES'!C61:F61</f>
        <v>Ausencia de personal como apoyo a la supervisión</v>
      </c>
      <c r="D56" s="16" t="str">
        <f>+'EVALUACION CON CONTROLES'!B61</f>
        <v>EJECUCIÓN</v>
      </c>
      <c r="E56" s="16" t="str">
        <f>VLOOKUP(C56,'IDENTIFICACION Y ANALISIS'!$B$19:$F$70,3,FALSE)</f>
        <v>General</v>
      </c>
      <c r="F56" s="16" t="str">
        <f>VLOOKUP(C56,'IDENTIFICACION Y ANALISIS'!$B$19:$F$70,4,FALSE)</f>
        <v>Interno</v>
      </c>
      <c r="G56" s="17" t="str">
        <f>+EVALUACION!H62</f>
        <v>Demoras en la gestión y el desarrollo del contrato.</v>
      </c>
      <c r="H56" s="17">
        <f>+EVALUACION!I62</f>
        <v>2</v>
      </c>
      <c r="I56" s="17">
        <f>+EVALUACION!J62</f>
        <v>3</v>
      </c>
      <c r="J56" s="17">
        <f>+EVALUACION!K62</f>
        <v>5</v>
      </c>
      <c r="K56" s="16" t="str">
        <f>+EVALUACION!L62</f>
        <v>MEDIO</v>
      </c>
      <c r="L56" s="17" t="s">
        <v>295</v>
      </c>
      <c r="M56" s="16">
        <v>100</v>
      </c>
      <c r="N56" s="17" t="str">
        <f>+'EVALUACION CON CONTROLES'!G61</f>
        <v>Gestión oportuna de personal requerido por parte del ordenador del gasto.</v>
      </c>
      <c r="O56" s="17">
        <f>+'EVALUACION CON CONTROLES'!I61</f>
        <v>2</v>
      </c>
      <c r="P56" s="17">
        <f>+'EVALUACION CON CONTROLES'!J61</f>
        <v>3</v>
      </c>
      <c r="Q56" s="17">
        <f>+'EVALUACION CON CONTROLES'!K61</f>
        <v>5</v>
      </c>
      <c r="R56" s="16" t="str">
        <f>+'EVALUACION CON CONTROLES'!L61</f>
        <v>MEDIO</v>
      </c>
      <c r="S56" s="17" t="str">
        <f>+'EVALUACION CON CONTROLES'!M61</f>
        <v>NO</v>
      </c>
      <c r="T56" s="17" t="str">
        <f>+'EVALUACION CON CONTROLES'!N61</f>
        <v>CONTRATISTA</v>
      </c>
      <c r="U56" s="17" t="str">
        <f>+'EVALUACION CON CONTROLES'!O61</f>
        <v>Previo al inicio del contrato.</v>
      </c>
      <c r="V56" s="17" t="str">
        <f>+'EVALUACION CON CONTROLES'!P61</f>
        <v>Fecha en que finaliza el contrato.</v>
      </c>
      <c r="W56" s="17" t="str">
        <f>+'EVALUACION CON CONTROLES'!Q61</f>
        <v>Coordinación entre apoyos a la supervisión y área de planeación.</v>
      </c>
      <c r="X56" s="26" t="str">
        <f>+'EVALUACION CON CONTROLES'!R61</f>
        <v>Mensual</v>
      </c>
    </row>
    <row r="57" spans="2:24" ht="106.5" customHeight="1">
      <c r="B57" s="17">
        <v>47</v>
      </c>
      <c r="C57" s="17" t="str">
        <f>+'EVALUACION CON CONTROLES'!C62:F62</f>
        <v>Incumplimiento derivado del trámite de los permisos con autoridades ambientales, la obtención de los mismos, paz y salvos</v>
      </c>
      <c r="D57" s="16" t="str">
        <f>+'EVALUACION CON CONTROLES'!B62</f>
        <v>EJECUCIÓN</v>
      </c>
      <c r="E57" s="16" t="str">
        <f>VLOOKUP(C57,'IDENTIFICACION Y ANALISIS'!$B$19:$F$70,3,FALSE)</f>
        <v>General</v>
      </c>
      <c r="F57" s="16" t="str">
        <f>VLOOKUP(C57,'IDENTIFICACION Y ANALISIS'!$B$19:$F$70,4,FALSE)</f>
        <v>Externo</v>
      </c>
      <c r="G57" s="17" t="str">
        <f>+EVALUACION!H63</f>
        <v>Demoras en la gestión y el desarrollo del contrato.</v>
      </c>
      <c r="H57" s="17">
        <f>+EVALUACION!I63</f>
        <v>1</v>
      </c>
      <c r="I57" s="17">
        <f>+EVALUACION!J63</f>
        <v>3</v>
      </c>
      <c r="J57" s="17">
        <f>+EVALUACION!K63</f>
        <v>4</v>
      </c>
      <c r="K57" s="16" t="str">
        <f>+EVALUACION!L63</f>
        <v>BAJO</v>
      </c>
      <c r="L57" s="17" t="s">
        <v>242</v>
      </c>
      <c r="M57" s="16">
        <v>100</v>
      </c>
      <c r="N57" s="17" t="str">
        <f>+'EVALUACION CON CONTROLES'!G62</f>
        <v>Gestionar la obtención de permisos de instituciones, administradores o propietarios de predios (públicos) donde se desarrollarán actividades.</v>
      </c>
      <c r="O57" s="17">
        <f>+'EVALUACION CON CONTROLES'!I62</f>
        <v>1</v>
      </c>
      <c r="P57" s="17">
        <f>+'EVALUACION CON CONTROLES'!J62</f>
        <v>3</v>
      </c>
      <c r="Q57" s="17">
        <f>+'EVALUACION CON CONTROLES'!K62</f>
        <v>4</v>
      </c>
      <c r="R57" s="16" t="str">
        <f>+'EVALUACION CON CONTROLES'!L62</f>
        <v>BAJO</v>
      </c>
      <c r="S57" s="17" t="str">
        <f>+'EVALUACION CON CONTROLES'!M62</f>
        <v>NO</v>
      </c>
      <c r="T57" s="17" t="str">
        <f>+'EVALUACION CON CONTROLES'!N62</f>
        <v>CONTRATISTA</v>
      </c>
      <c r="U57" s="17" t="str">
        <f>+'EVALUACION CON CONTROLES'!O62</f>
        <v>Desde la planeación del contrato.</v>
      </c>
      <c r="V57" s="17" t="str">
        <f>+'EVALUACION CON CONTROLES'!P62</f>
        <v>Precomité, comité de aprobación</v>
      </c>
      <c r="W57" s="17" t="str">
        <f>+'EVALUACION CON CONTROLES'!Q62</f>
        <v>Subsanar en el marco del primer comité técnico.</v>
      </c>
      <c r="X57" s="26" t="str">
        <f>+'EVALUACION CON CONTROLES'!R62</f>
        <v>Hasta el primer comité técnico</v>
      </c>
    </row>
    <row r="58" spans="2:24" ht="13.5" customHeight="1">
      <c r="B58" s="43"/>
      <c r="X58" s="44"/>
    </row>
    <row r="59" spans="2:24" ht="13.5" customHeight="1">
      <c r="B59" s="43"/>
      <c r="E59" s="13"/>
      <c r="F59" s="294" t="s">
        <v>300</v>
      </c>
      <c r="G59" s="294"/>
      <c r="H59" s="13"/>
      <c r="I59" s="13"/>
      <c r="J59" s="295" t="s">
        <v>285</v>
      </c>
      <c r="K59" s="295"/>
      <c r="L59" s="295"/>
      <c r="M59" s="295"/>
      <c r="X59" s="44"/>
    </row>
    <row r="60" spans="2:24" ht="13.5" customHeight="1">
      <c r="B60" s="43"/>
      <c r="E60" s="310" t="s">
        <v>130</v>
      </c>
      <c r="F60" s="39" t="s">
        <v>131</v>
      </c>
      <c r="G60" s="39" t="s">
        <v>132</v>
      </c>
      <c r="H60" s="13"/>
      <c r="I60" s="13"/>
      <c r="J60" s="324" t="s">
        <v>131</v>
      </c>
      <c r="K60" s="325"/>
      <c r="L60" s="324" t="s">
        <v>132</v>
      </c>
      <c r="M60" s="325"/>
      <c r="X60" s="44"/>
    </row>
    <row r="61" spans="2:24" ht="13.5" customHeight="1">
      <c r="B61" s="43"/>
      <c r="E61" s="310"/>
      <c r="F61" s="17" t="s">
        <v>133</v>
      </c>
      <c r="G61" s="17">
        <v>1</v>
      </c>
      <c r="H61" s="13"/>
      <c r="I61" s="13"/>
      <c r="J61" s="298" t="s">
        <v>134</v>
      </c>
      <c r="K61" s="299"/>
      <c r="L61" s="300">
        <v>1</v>
      </c>
      <c r="M61" s="300"/>
      <c r="X61" s="44"/>
    </row>
    <row r="62" spans="2:24" ht="13.5" customHeight="1">
      <c r="B62" s="43"/>
      <c r="E62" s="310"/>
      <c r="F62" s="17" t="s">
        <v>135</v>
      </c>
      <c r="G62" s="17">
        <v>2</v>
      </c>
      <c r="H62" s="13"/>
      <c r="I62" s="13"/>
      <c r="J62" s="298" t="s">
        <v>136</v>
      </c>
      <c r="K62" s="299"/>
      <c r="L62" s="300">
        <v>2</v>
      </c>
      <c r="M62" s="300"/>
      <c r="X62" s="44"/>
    </row>
    <row r="63" spans="2:24" ht="13.5" customHeight="1">
      <c r="B63" s="43"/>
      <c r="E63" s="310"/>
      <c r="F63" s="17" t="s">
        <v>137</v>
      </c>
      <c r="G63" s="17">
        <v>3</v>
      </c>
      <c r="H63" s="13"/>
      <c r="I63" s="13"/>
      <c r="J63" s="298" t="s">
        <v>138</v>
      </c>
      <c r="K63" s="299"/>
      <c r="L63" s="300">
        <v>3</v>
      </c>
      <c r="M63" s="300"/>
      <c r="X63" s="44"/>
    </row>
    <row r="64" spans="2:24" ht="13.5" customHeight="1">
      <c r="B64" s="43"/>
      <c r="E64" s="310"/>
      <c r="F64" s="17" t="s">
        <v>139</v>
      </c>
      <c r="G64" s="17">
        <v>4</v>
      </c>
      <c r="H64" s="13"/>
      <c r="I64" s="13"/>
      <c r="J64" s="298" t="s">
        <v>140</v>
      </c>
      <c r="K64" s="299"/>
      <c r="L64" s="300">
        <v>4</v>
      </c>
      <c r="M64" s="300"/>
      <c r="X64" s="44"/>
    </row>
    <row r="65" spans="2:24" ht="13.5" customHeight="1">
      <c r="B65" s="43"/>
      <c r="E65" s="310"/>
      <c r="F65" s="17" t="s">
        <v>141</v>
      </c>
      <c r="G65" s="17">
        <v>5</v>
      </c>
      <c r="H65" s="13"/>
      <c r="I65" s="13"/>
      <c r="J65" s="298" t="s">
        <v>142</v>
      </c>
      <c r="K65" s="299"/>
      <c r="L65" s="300">
        <v>5</v>
      </c>
      <c r="M65" s="300"/>
      <c r="X65" s="44"/>
    </row>
    <row r="66" spans="2:24" ht="13.5" customHeight="1">
      <c r="B66" s="43"/>
      <c r="D66" s="13"/>
      <c r="E66" s="13"/>
      <c r="F66" s="13"/>
      <c r="G66" s="13"/>
      <c r="H66" s="13"/>
      <c r="I66" s="13"/>
      <c r="J66" s="13"/>
      <c r="K66" s="13"/>
      <c r="L66" s="13"/>
      <c r="M66" s="13"/>
      <c r="X66" s="44"/>
    </row>
    <row r="67" spans="2:24" ht="13.5" customHeight="1">
      <c r="B67" s="43"/>
      <c r="D67" s="295" t="s">
        <v>143</v>
      </c>
      <c r="E67" s="295"/>
      <c r="F67" s="295"/>
      <c r="G67" s="295"/>
      <c r="H67" s="295"/>
      <c r="I67" s="295"/>
      <c r="J67" s="295"/>
      <c r="K67" s="295"/>
      <c r="X67" s="44"/>
    </row>
    <row r="68" spans="2:24" ht="13.5" customHeight="1">
      <c r="B68" s="43"/>
      <c r="D68" s="306" t="s">
        <v>131</v>
      </c>
      <c r="E68" s="306" t="s">
        <v>132</v>
      </c>
      <c r="F68" s="301" t="s">
        <v>134</v>
      </c>
      <c r="G68" s="301"/>
      <c r="H68" s="296" t="s">
        <v>136</v>
      </c>
      <c r="I68" s="297"/>
      <c r="J68" s="40" t="s">
        <v>138</v>
      </c>
      <c r="K68" s="40" t="s">
        <v>140</v>
      </c>
      <c r="L68" s="39" t="s">
        <v>142</v>
      </c>
      <c r="P68" s="295" t="s">
        <v>156</v>
      </c>
      <c r="Q68" s="295"/>
      <c r="R68" s="295"/>
      <c r="S68" s="295"/>
      <c r="T68" s="295"/>
      <c r="X68" s="44"/>
    </row>
    <row r="69" spans="2:24" ht="13.5" customHeight="1">
      <c r="B69" s="43"/>
      <c r="D69" s="306"/>
      <c r="E69" s="306"/>
      <c r="F69" s="309">
        <v>1</v>
      </c>
      <c r="G69" s="309"/>
      <c r="H69" s="307">
        <v>2</v>
      </c>
      <c r="I69" s="308"/>
      <c r="J69" s="41">
        <v>3</v>
      </c>
      <c r="K69" s="41">
        <v>4</v>
      </c>
      <c r="L69" s="41">
        <v>5</v>
      </c>
      <c r="P69" s="301" t="s">
        <v>143</v>
      </c>
      <c r="Q69" s="301"/>
      <c r="R69" s="301"/>
      <c r="S69" s="301" t="s">
        <v>131</v>
      </c>
      <c r="T69" s="301"/>
      <c r="X69" s="44"/>
    </row>
    <row r="70" spans="2:24" ht="13.5" customHeight="1">
      <c r="B70" s="43"/>
      <c r="D70" s="17" t="s">
        <v>133</v>
      </c>
      <c r="E70" s="19">
        <v>1</v>
      </c>
      <c r="F70" s="287">
        <v>2</v>
      </c>
      <c r="G70" s="287"/>
      <c r="H70" s="321">
        <v>3</v>
      </c>
      <c r="I70" s="322"/>
      <c r="J70" s="37">
        <v>4</v>
      </c>
      <c r="K70" s="42">
        <v>5</v>
      </c>
      <c r="L70" s="36">
        <v>6</v>
      </c>
      <c r="P70" s="288" t="s">
        <v>157</v>
      </c>
      <c r="Q70" s="288"/>
      <c r="R70" s="288"/>
      <c r="S70" s="286" t="s">
        <v>158</v>
      </c>
      <c r="T70" s="286"/>
      <c r="X70" s="44"/>
    </row>
    <row r="71" spans="2:24" ht="13.5" customHeight="1">
      <c r="B71" s="43"/>
      <c r="D71" s="17" t="s">
        <v>135</v>
      </c>
      <c r="E71" s="19">
        <v>2</v>
      </c>
      <c r="F71" s="287">
        <v>3</v>
      </c>
      <c r="G71" s="287"/>
      <c r="H71" s="321">
        <v>4</v>
      </c>
      <c r="I71" s="322"/>
      <c r="J71" s="42">
        <v>5</v>
      </c>
      <c r="K71" s="36">
        <v>6</v>
      </c>
      <c r="L71" s="36">
        <v>7</v>
      </c>
      <c r="P71" s="318" t="s">
        <v>159</v>
      </c>
      <c r="Q71" s="318"/>
      <c r="R71" s="318"/>
      <c r="S71" s="286" t="s">
        <v>160</v>
      </c>
      <c r="T71" s="286"/>
      <c r="X71" s="44"/>
    </row>
    <row r="72" spans="2:24" ht="13.5" customHeight="1">
      <c r="B72" s="43"/>
      <c r="D72" s="17" t="s">
        <v>137</v>
      </c>
      <c r="E72" s="19">
        <v>3</v>
      </c>
      <c r="F72" s="287">
        <v>4</v>
      </c>
      <c r="G72" s="287"/>
      <c r="H72" s="302">
        <v>5</v>
      </c>
      <c r="I72" s="303"/>
      <c r="J72" s="36">
        <v>6</v>
      </c>
      <c r="K72" s="36">
        <v>7</v>
      </c>
      <c r="L72" s="38">
        <v>8</v>
      </c>
      <c r="P72" s="323">
        <v>5</v>
      </c>
      <c r="Q72" s="323"/>
      <c r="R72" s="323"/>
      <c r="S72" s="286" t="s">
        <v>161</v>
      </c>
      <c r="T72" s="286"/>
      <c r="X72" s="44"/>
    </row>
    <row r="73" spans="2:24" ht="13.5" customHeight="1">
      <c r="B73" s="43"/>
      <c r="D73" s="17" t="s">
        <v>139</v>
      </c>
      <c r="E73" s="19">
        <v>4</v>
      </c>
      <c r="F73" s="323">
        <v>5</v>
      </c>
      <c r="G73" s="323"/>
      <c r="H73" s="319">
        <v>6</v>
      </c>
      <c r="I73" s="320"/>
      <c r="J73" s="36">
        <v>7</v>
      </c>
      <c r="K73" s="38">
        <v>8</v>
      </c>
      <c r="L73" s="38">
        <v>9</v>
      </c>
      <c r="P73" s="287" t="s">
        <v>162</v>
      </c>
      <c r="Q73" s="287"/>
      <c r="R73" s="287"/>
      <c r="S73" s="286" t="s">
        <v>163</v>
      </c>
      <c r="T73" s="286"/>
      <c r="X73" s="44"/>
    </row>
    <row r="74" spans="2:24" ht="13.5" customHeight="1">
      <c r="B74" s="43"/>
      <c r="D74" s="17" t="s">
        <v>141</v>
      </c>
      <c r="E74" s="19">
        <v>5</v>
      </c>
      <c r="F74" s="318">
        <v>6</v>
      </c>
      <c r="G74" s="318"/>
      <c r="H74" s="319">
        <v>7</v>
      </c>
      <c r="I74" s="320"/>
      <c r="J74" s="38">
        <v>8</v>
      </c>
      <c r="K74" s="38">
        <v>9</v>
      </c>
      <c r="L74" s="38">
        <v>10</v>
      </c>
      <c r="X74" s="44"/>
    </row>
    <row r="75" spans="2:24" ht="13.5" customHeight="1" thickBot="1">
      <c r="B75" s="20"/>
      <c r="C75" s="21"/>
      <c r="D75" s="22"/>
      <c r="E75" s="22"/>
      <c r="F75" s="22"/>
      <c r="G75" s="22"/>
      <c r="H75" s="22"/>
      <c r="I75" s="22"/>
      <c r="J75" s="22"/>
      <c r="K75" s="22"/>
      <c r="L75" s="22"/>
      <c r="M75" s="22"/>
      <c r="N75" s="21"/>
      <c r="O75" s="21"/>
      <c r="P75" s="21"/>
      <c r="Q75" s="21"/>
      <c r="R75" s="21"/>
      <c r="S75" s="21"/>
      <c r="T75" s="21"/>
      <c r="U75" s="21"/>
      <c r="V75" s="21"/>
      <c r="W75" s="21"/>
      <c r="X75" s="23"/>
    </row>
    <row r="76" spans="2:24" ht="16.5" customHeight="1">
      <c r="D76" s="13"/>
      <c r="F76" s="13"/>
      <c r="G76" s="13"/>
      <c r="H76" s="13"/>
      <c r="I76" s="13"/>
      <c r="J76" s="13"/>
      <c r="K76" s="13"/>
      <c r="L76" s="13"/>
      <c r="M76" s="13"/>
      <c r="N76" s="13"/>
      <c r="O76" s="13"/>
      <c r="P76" s="13"/>
      <c r="Q76" s="13"/>
      <c r="R76" s="13"/>
    </row>
    <row r="77" spans="2:24" ht="16.5" customHeight="1">
      <c r="D77" s="13"/>
      <c r="F77" s="13"/>
      <c r="G77" s="13"/>
      <c r="H77" s="13"/>
      <c r="I77" s="13"/>
      <c r="J77" s="13"/>
      <c r="K77" s="13"/>
      <c r="L77" s="13"/>
      <c r="M77" s="13"/>
      <c r="N77" s="13"/>
      <c r="O77" s="13"/>
      <c r="P77" s="13"/>
      <c r="Q77" s="13"/>
      <c r="R77" s="13"/>
    </row>
    <row r="78" spans="2:24" ht="12.75" customHeight="1">
      <c r="D78" s="13"/>
      <c r="F78" s="13"/>
      <c r="G78" s="13"/>
      <c r="H78" s="13"/>
      <c r="I78" s="13"/>
      <c r="J78" s="13"/>
      <c r="K78" s="13"/>
      <c r="L78" s="13"/>
      <c r="M78" s="13"/>
      <c r="N78" s="13"/>
      <c r="O78" s="13"/>
      <c r="P78" s="13"/>
      <c r="Q78" s="13"/>
      <c r="R78" s="13"/>
    </row>
    <row r="79" spans="2:24" hidden="1">
      <c r="B79" s="15" t="s">
        <v>242</v>
      </c>
      <c r="D79" s="13"/>
      <c r="F79" s="13"/>
      <c r="G79" s="13"/>
      <c r="H79" s="13"/>
      <c r="I79" s="13"/>
      <c r="J79" s="13"/>
      <c r="K79" s="13"/>
      <c r="L79" s="13"/>
      <c r="M79" s="13"/>
      <c r="N79" s="13"/>
      <c r="O79" s="13"/>
      <c r="P79" s="13"/>
      <c r="Q79" s="13"/>
      <c r="R79" s="13"/>
    </row>
    <row r="80" spans="2:24" ht="15" hidden="1">
      <c r="B80" s="15" t="s">
        <v>295</v>
      </c>
      <c r="D80" s="24"/>
      <c r="F80" s="13"/>
      <c r="G80" s="24"/>
      <c r="H80" s="24"/>
      <c r="I80" s="24"/>
      <c r="J80" s="24"/>
      <c r="K80" s="24"/>
      <c r="L80" s="24"/>
      <c r="M80" s="24"/>
      <c r="N80" s="24"/>
      <c r="O80" s="24"/>
      <c r="P80" s="24"/>
      <c r="Q80" s="24"/>
      <c r="R80" s="24"/>
    </row>
    <row r="81" spans="2:18" hidden="1">
      <c r="B81" s="15" t="s">
        <v>296</v>
      </c>
      <c r="D81" s="13"/>
      <c r="F81" s="13"/>
      <c r="G81" s="13"/>
      <c r="H81" s="13"/>
      <c r="I81" s="13"/>
      <c r="J81" s="13"/>
      <c r="K81" s="13"/>
      <c r="L81" s="13"/>
      <c r="M81" s="13"/>
      <c r="N81" s="13"/>
      <c r="O81" s="13"/>
      <c r="P81" s="13"/>
      <c r="Q81" s="13"/>
      <c r="R81" s="13"/>
    </row>
    <row r="82" spans="2:18">
      <c r="D82" s="13"/>
      <c r="F82" s="13"/>
      <c r="G82" s="13"/>
      <c r="H82" s="13"/>
      <c r="I82" s="13"/>
      <c r="J82" s="13"/>
      <c r="K82" s="13"/>
      <c r="L82" s="13"/>
      <c r="M82" s="13"/>
      <c r="N82" s="13"/>
      <c r="O82" s="13"/>
      <c r="P82" s="13"/>
      <c r="Q82" s="13"/>
      <c r="R82" s="13"/>
    </row>
    <row r="83" spans="2:18">
      <c r="D83" s="13"/>
      <c r="F83" s="13"/>
      <c r="G83" s="13"/>
      <c r="H83" s="13"/>
      <c r="I83" s="13"/>
      <c r="J83" s="13"/>
      <c r="K83" s="13"/>
      <c r="L83" s="13"/>
      <c r="M83" s="13"/>
      <c r="N83" s="13"/>
      <c r="O83" s="13"/>
      <c r="P83" s="13"/>
      <c r="Q83" s="13"/>
      <c r="R83" s="13"/>
    </row>
    <row r="84" spans="2:18">
      <c r="D84" s="13"/>
      <c r="F84" s="13"/>
      <c r="G84" s="13"/>
      <c r="H84" s="13"/>
      <c r="I84" s="13"/>
      <c r="J84" s="13"/>
      <c r="K84" s="13"/>
      <c r="L84" s="13"/>
      <c r="M84" s="13"/>
      <c r="N84" s="13"/>
      <c r="O84" s="13"/>
      <c r="P84" s="13"/>
      <c r="Q84" s="13"/>
      <c r="R84" s="13"/>
    </row>
    <row r="85" spans="2:18" ht="12.75" customHeight="1">
      <c r="D85" s="13"/>
    </row>
    <row r="86" spans="2:18">
      <c r="D86" s="13"/>
    </row>
  </sheetData>
  <mergeCells count="49">
    <mergeCell ref="W2:X4"/>
    <mergeCell ref="B7:X8"/>
    <mergeCell ref="F74:G74"/>
    <mergeCell ref="H74:I74"/>
    <mergeCell ref="P69:R69"/>
    <mergeCell ref="H71:I71"/>
    <mergeCell ref="H70:I70"/>
    <mergeCell ref="F72:G72"/>
    <mergeCell ref="F73:G73"/>
    <mergeCell ref="P72:R72"/>
    <mergeCell ref="H73:I73"/>
    <mergeCell ref="P71:R71"/>
    <mergeCell ref="L60:M60"/>
    <mergeCell ref="J60:K60"/>
    <mergeCell ref="J63:K63"/>
    <mergeCell ref="S69:T69"/>
    <mergeCell ref="J64:K64"/>
    <mergeCell ref="P68:T68"/>
    <mergeCell ref="B2:B4"/>
    <mergeCell ref="C2:V4"/>
    <mergeCell ref="E68:E69"/>
    <mergeCell ref="H69:I69"/>
    <mergeCell ref="J65:K65"/>
    <mergeCell ref="L65:M65"/>
    <mergeCell ref="D68:D69"/>
    <mergeCell ref="F69:G69"/>
    <mergeCell ref="E60:E65"/>
    <mergeCell ref="S70:T70"/>
    <mergeCell ref="F70:G70"/>
    <mergeCell ref="S71:T71"/>
    <mergeCell ref="S72:T72"/>
    <mergeCell ref="H72:I72"/>
    <mergeCell ref="F71:G71"/>
    <mergeCell ref="S73:T73"/>
    <mergeCell ref="P73:R73"/>
    <mergeCell ref="P70:R70"/>
    <mergeCell ref="B9:R9"/>
    <mergeCell ref="B6:X6"/>
    <mergeCell ref="F59:G59"/>
    <mergeCell ref="J59:M59"/>
    <mergeCell ref="H68:I68"/>
    <mergeCell ref="J61:K61"/>
    <mergeCell ref="J62:K62"/>
    <mergeCell ref="L63:M63"/>
    <mergeCell ref="L64:M64"/>
    <mergeCell ref="D67:K67"/>
    <mergeCell ref="F68:G68"/>
    <mergeCell ref="L61:M61"/>
    <mergeCell ref="L62:M62"/>
  </mergeCells>
  <phoneticPr fontId="1" type="noConversion"/>
  <conditionalFormatting sqref="K11:K5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5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5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19" ma:contentTypeDescription="Crear nuevo documento." ma:contentTypeScope="" ma:versionID="4cf24cdae15b824361f27c49f4fa837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f483f8aca5f2bb5e2503c5ca089b977d"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_Flow_SignoffStatus xmlns="99d7d202-9883-4f15-a647-ced7ad76d18f" xsi:nil="true"/>
  </documentManagement>
</p:properties>
</file>

<file path=customXml/itemProps1.xml><?xml version="1.0" encoding="utf-8"?>
<ds:datastoreItem xmlns:ds="http://schemas.openxmlformats.org/officeDocument/2006/customXml" ds:itemID="{5AF33802-5151-4BD8-91A6-949FCE5E52F4}"/>
</file>

<file path=customXml/itemProps2.xml><?xml version="1.0" encoding="utf-8"?>
<ds:datastoreItem xmlns:ds="http://schemas.openxmlformats.org/officeDocument/2006/customXml" ds:itemID="{A71BBD21-84E7-43A1-8F0B-F24A79175AD2}"/>
</file>

<file path=customXml/itemProps3.xml><?xml version="1.0" encoding="utf-8"?>
<ds:datastoreItem xmlns:ds="http://schemas.openxmlformats.org/officeDocument/2006/customXml" ds:itemID="{B44D8041-DC48-41C8-BC17-401580FB3912}"/>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Brayan David Rico Avila</cp:lastModifiedBy>
  <cp:revision/>
  <dcterms:created xsi:type="dcterms:W3CDTF">2007-06-14T01:55:06Z</dcterms:created>
  <dcterms:modified xsi:type="dcterms:W3CDTF">2024-07-23T13:08:53Z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