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Pictures\procesos 2024-2\procesos por presentar\ICA 073\SUBIR\"/>
    </mc:Choice>
  </mc:AlternateContent>
  <bookViews>
    <workbookView xWindow="-132" yWindow="84" windowWidth="12048" windowHeight="11856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  <c r="G12" i="1"/>
  <c r="A48" i="1" l="1"/>
  <c r="A49" i="1" s="1"/>
  <c r="A36" i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30" i="1"/>
  <c r="A31" i="1" s="1"/>
  <c r="A32" i="1" s="1"/>
  <c r="A33" i="1" s="1"/>
  <c r="A34" i="1" s="1"/>
  <c r="A24" i="1"/>
  <c r="A25" i="1" s="1"/>
  <c r="A26" i="1" s="1"/>
  <c r="A27" i="1" s="1"/>
  <c r="A28" i="1" s="1"/>
  <c r="G49" i="1"/>
  <c r="G48" i="1"/>
  <c r="G47" i="1" s="1"/>
  <c r="G46" i="1"/>
  <c r="G45" i="1"/>
  <c r="G44" i="1"/>
  <c r="G43" i="1"/>
  <c r="G42" i="1"/>
  <c r="G41" i="1"/>
  <c r="G40" i="1"/>
  <c r="G39" i="1"/>
  <c r="G38" i="1"/>
  <c r="G37" i="1"/>
  <c r="G36" i="1"/>
  <c r="G34" i="1"/>
  <c r="G33" i="1"/>
  <c r="G32" i="1"/>
  <c r="G31" i="1"/>
  <c r="G29" i="1" s="1"/>
  <c r="G28" i="1"/>
  <c r="G27" i="1"/>
  <c r="G26" i="1"/>
  <c r="G25" i="1"/>
  <c r="G24" i="1"/>
  <c r="G23" i="1"/>
  <c r="G22" i="1"/>
  <c r="G21" i="1"/>
  <c r="G20" i="1"/>
  <c r="G19" i="1" s="1"/>
  <c r="G18" i="1"/>
  <c r="G17" i="1"/>
  <c r="G16" i="1"/>
  <c r="G15" i="1"/>
  <c r="G14" i="1"/>
  <c r="G13" i="1"/>
  <c r="G11" i="1" s="1"/>
  <c r="G35" i="1" l="1"/>
  <c r="G50" i="1" s="1"/>
  <c r="G53" i="1" s="1"/>
  <c r="G54" i="1" s="1"/>
  <c r="G52" i="1" l="1"/>
  <c r="G51" i="1"/>
  <c r="G55" i="1" l="1"/>
</calcChain>
</file>

<file path=xl/sharedStrings.xml><?xml version="1.0" encoding="utf-8"?>
<sst xmlns="http://schemas.openxmlformats.org/spreadsheetml/2006/main" count="99" uniqueCount="67">
  <si>
    <t>ÍTEM</t>
  </si>
  <si>
    <t>CONDICIONES CONTRACTUALES</t>
  </si>
  <si>
    <t>DESCRIPCIÓN</t>
  </si>
  <si>
    <t>UNIDAD</t>
  </si>
  <si>
    <t>CANTIDAD</t>
  </si>
  <si>
    <t>VALOR UNITARIO</t>
  </si>
  <si>
    <t>SUBTOTAL</t>
  </si>
  <si>
    <t>OFICINA AEROPUERTO ERNESTO CORTIZZOS</t>
  </si>
  <si>
    <t>COMPONENTE 1. BLOQUE ADMINISTRATIVO GENERAL</t>
  </si>
  <si>
    <t>OFICINA ICA AEROPUERTO</t>
  </si>
  <si>
    <t>1.1</t>
  </si>
  <si>
    <t>SE DEBE VERIFICAR LAS CONEXIONES DE LOS CIRCUITOS NORMALES Y LA CORRECTA IDENTIFICACION DE LOS CIRCUITOS. MANTENIMIENTO Y AJUSTES DE CABLEADO Y CANALETAS</t>
  </si>
  <si>
    <t>ML</t>
  </si>
  <si>
    <t>1.2</t>
  </si>
  <si>
    <t xml:space="preserve">
INSTALACION DE  PUNTOS NUEVOS REGULADOS TOMACORRIENTE DOBLE POLO EN TUBO EMT 1/2"
</t>
  </si>
  <si>
    <t>UN</t>
  </si>
  <si>
    <t>AIRE ACONDICIONADO LG 18.000 BTU TIPO SPLIT INVERTER DUALCOOL 220V BLANCO</t>
  </si>
  <si>
    <t>APLICACIÓN DE PINTURA GENERAL PARA  INTERIOR  EN VINILO TIPO 1 EN MUROS. INCLUYE LIMPIEZA , RASPADO, RESANES, LIJADO FILOS EN ESCUADRAS DE MUROS DE VENTANA Y PUERTAS</t>
  </si>
  <si>
    <t>M2</t>
  </si>
  <si>
    <t>APLICACIÓN DE PINTURA GENERAL PARA INTERIORES EN VINILO TIPO 1   PARA TECHOS . INCLUYE LIMPIEZA , RASPADO, RESANES, LIJADO FILOS EN ESCUADRAS DE MUROS DE VENTANA Y PUERTAS</t>
  </si>
  <si>
    <t>SUMINISTRO E INSTALACION DE PUERTA PLEGABLE MILANO - 200 X 120 EN PVC SE CARACTERIZA POR SEPERADOR DE AMBIENTES O  PARA DIVIDIR AREA  INTERNA Y AREA DE ATENCION AL USUARIO</t>
  </si>
  <si>
    <t>SUMINSTRO E INSTALACIÓN DE LUMINARIA DE 60X60 CM LED DE 40 W 6500 K 120 V, INCLUYE ELEMENTOS DE SUJECIÓN, CAJA RAWELL 5800 Y DEMÁS PARA SU CORRECTA INSTALACIÓN. INCLUYE CERTIFICADO DE PRODUCTO.</t>
  </si>
  <si>
    <t>ADMINISTRACION</t>
  </si>
  <si>
    <t>IMPREVISTOS</t>
  </si>
  <si>
    <t>UTILIDAD</t>
  </si>
  <si>
    <t>TOTAL OBRA</t>
  </si>
  <si>
    <t>IVA</t>
  </si>
  <si>
    <r>
      <t xml:space="preserve">APLICACIÓN DE PINTURA GENERAL PARA  INTERIOR  EN VINILO TIPO 1 EN </t>
    </r>
    <r>
      <rPr>
        <b/>
        <sz val="8"/>
        <color theme="1"/>
        <rFont val="Arial"/>
        <family val="2"/>
      </rPr>
      <t>MUROS</t>
    </r>
    <r>
      <rPr>
        <sz val="8"/>
        <color theme="1"/>
        <rFont val="Arial"/>
        <family val="2"/>
      </rPr>
      <t>. INCLUYE LIMPIEZA , RASPADO, RESANES, LIJADO FILOS EN ESCUADRAS DE MUROS DE VENTANA Y PUERTAS</t>
    </r>
  </si>
  <si>
    <r>
      <t xml:space="preserve">APLICACIÓN DE PINTURA GENERAL PARA INTERIORES EN VINILO TIPO 1   PARA </t>
    </r>
    <r>
      <rPr>
        <b/>
        <sz val="8"/>
        <color theme="1"/>
        <rFont val="Arial"/>
        <family val="2"/>
      </rPr>
      <t>TECHOS</t>
    </r>
    <r>
      <rPr>
        <sz val="8"/>
        <color theme="1"/>
        <rFont val="Arial"/>
        <family val="2"/>
      </rPr>
      <t xml:space="preserve"> . INCLUYE LIMPIEZA , RASPADO, RESANES, LIJADO FILOS EN ESCUADRAS DE MUROS DE VENTANA Y PUERTAS</t>
    </r>
  </si>
  <si>
    <t>SUMINISTRO Y APLICACIÓN  DE PINTURA  PARA EXTERIOR TIPO KORAZA.NCLUYE LIMPIEZA , RASPADO, RESANES, LIJADO FILOS EN ESCUADRAS DE MUROS DE VENTANA Y PUERTAS</t>
  </si>
  <si>
    <t xml:space="preserve">SUMINISTRO Y APLICACIÓN  DE ANTICORROSIVO Y PINTURA ESMALTE  PARA  PUERTAS METALICAS .NCLUYE LIMPIEZA , LIJADO  RASPADO, RESANES </t>
  </si>
  <si>
    <t>DEMOLICION DE ENCHAPE EN BAÑOS  DE MUJERES Y  HOMBRES INCLUYE  RECOGIDA Y RETIRADA DE ESCOMBROS A SITIO ESCOBRERA CERTIFICADO</t>
  </si>
  <si>
    <t>INSTALACION DE ENCHAPE  PARA  BAÑOS TIIPO REFERENCIA PARED CERÁMICA VERSILIA GRIS CARA DIFERENCIADA 25X35 CM  A UNA ALTURA DE 2.12  METROS</t>
  </si>
  <si>
    <t>DESBASTADA, RETAPADO,PULIDA, DESENMACHADA , DESENGRASADA  Y BRILLADA DE PISO DE PISO EN GRANITO INVLUYE GUARDAESCOBAS</t>
  </si>
  <si>
    <t>INSTALACION DE PUERTA EN VIDRIO DE SEGURIDAD DE 2.05 DE ALTO X 1.20 DE ANCHO X 10mm DE LAS  MISMAS  ESPECIFICACIONS DEL EXISTENTE EN ACCESO PRINCIPAL. CONSISTEMA DE SEGURIDAD Y MANIJA DE AGARRE EN ACERO INOXIDABLE</t>
  </si>
  <si>
    <t xml:space="preserve">MANTENIMIENTO DE DIVISIONES EN ACERO INOXIDABLE, DESCAPADO  MECANICO REALIZADO CON PULIDORA  O LIJA MANUAL Y POSTERIOR APLICACIÓN DE PASIVADO POR FROTE INMERSION O ASPERSION </t>
  </si>
  <si>
    <t>PSG</t>
  </si>
  <si>
    <t>SE REQUIRE DESMONTAR  MODULO DIVISORIO EN PSG  Y  RODARLO HACIA EL FRENTE PARA TENER MAS ESPACIO EN  AREA DE  TRABAJO.   Y  MONTAJE DE MISMO MODULO DIVISORIO EXISTENTE Y SE  REQURE  HACER  ADECUACION E INSTALACION  NUEVA  PUERTA DE ACCESO</t>
  </si>
  <si>
    <t xml:space="preserve">SUMINIISTRO E INSTALACION DE Y PUESTA EN MARCHA AIRE ACONDICIONADO DE 18.000 BTU  </t>
  </si>
  <si>
    <t xml:space="preserve">ARREGLO Y MANTENIMIENTO   DE SALIDA DE AGUAS NEGRAS Y SUMINISTRO DE AGUA  PARA BAÑOS DE MUJER  Y DE HOMBRE EN PSG PARA LAVAMANOS Y   SANITARIOS </t>
  </si>
  <si>
    <t>PUNTO</t>
  </si>
  <si>
    <t>CAMBIO DE KIT DE GRIFERIA DE DE DESCARGA Y SUMINISTRO  DE MANGERA ACOPLE  DE AGUA  PARA SANITARIO DOBLE DESCARGA  CON ACOPLES Y VALVULA REGULADORA  Y MANGUERAS PARA LAVAMANOS.</t>
  </si>
  <si>
    <t>AJUSTE DE APERTURA Y CIERRE DE PUERTAS Y CAMBIO DE CHAPAS EN PUERTAS  PARA BAÑO EN PSG</t>
  </si>
  <si>
    <t>NUEVO  BAÑO DE GERENCIA SECCIONAL</t>
  </si>
  <si>
    <t xml:space="preserve">INSTALACION DE MURO EN DRY WALL DOBLE CARA INCLUYE ESTRCTURAS OMEGAS Y  TODOS SUS ACCESORIOS. </t>
  </si>
  <si>
    <t>SUMINISTRO Y APLICACIÓN PINTURA TIPO 1  SOBRE MURO Y  TECHO EN DRY WALL</t>
  </si>
  <si>
    <t xml:space="preserve">DEMOLICIONES - CORTES  PARA REDES SANITARIAS E HIDRAULICAS INCLUYE LIMPEZA Y RETIRO DE ESCOMBROS A LUGAR CERTIFICADO. </t>
  </si>
  <si>
    <t>SUMINISTRO E INSTALACIÓN DE REDES SANITARIA EN TUBERÍA DE 4” INCLUYE PUNTO DE SALIDA  DE 4"  Y CONEXIÓN A CAJA EXISTENTE</t>
  </si>
  <si>
    <t>SUMINISTRO E INSTALACIÓN DE REDES SANITARIA EN TUBERÍA DE 2” INCLUYE PUNTO DE SALIDA  DE 2"  Y CONEXIÓN A CAJA EXISTENTE</t>
  </si>
  <si>
    <t xml:space="preserve">SUMINISTRO E INSTALACIÓN DE REDES HIDRAULICA EN TUBERÍA DE1 / 2” INCLUYE PUNTO DE SALIDA  DE 1/2"  </t>
  </si>
  <si>
    <t>SUMINISTRO E INTALACION DE ENCHAPE PARA  PARED CERÁMICO AVELLANO TABACO 30X60CM CAJA 1.62 M2</t>
  </si>
  <si>
    <t xml:space="preserve">SUMINISTRO E INSTALACIÓN DE TUBERÍA PVC DE 3/4"", INCLUYE  CIRCUITO MONOFÁSICO F:1X12+N:1X12+T:1X12 AWG THHN-THWN, EMPOTRADA EN MURO. INCLUYE UNIONES, TEMINALES, CODOS, BANDA NARANJA Y DEMÁS ELEMENTOS PARA SU CORRECTA INSTALACIÓN. </t>
  </si>
  <si>
    <t>SUMINSTRO E INSTALACIÓN DE INTERRUPTOR PARA ILUMINACIÓN SENCILLO, INCLUYE CAJA RAWELL 5800, ELEMENTOS DE FIJACIÓN Y DEMÁS PARA SU CORRECTA INSTALACIÓN. INCLUYE CERTIFICADO DE CONFORMIDAD.</t>
  </si>
  <si>
    <t>SALIDA PARA TOMA CORRIENTE SENCILLA CON POLO A TIERRA (TOMACORRIENTE, TIERRA AISLADA, TIPO LEGRAND O SIMILAR), CABLE COBRE 7 HILOS NO.12 AWG THHN/THWN 90°C 600V MARCADO LSZH. INCLUYE TOMACORRIENTE, CABLEADO, CAJAS, ACCESORIOS DE FIJACIÓN,DUCTOS PVC (EN MUROS) Y EMT (SOBRE MUROS Y PLACA) Y MARQUILLADO</t>
  </si>
  <si>
    <t>INSTALACIONES ELECTRICAS</t>
  </si>
  <si>
    <t xml:space="preserve">DESMONTE DE LUMINARIAS EXISTENTES , SUMINSTRO  E INSTALACION  CAMBIO A LAMPARAS LED DE SOBREPONER 30 X 120  48 W CON MARCO PARA LAS OFCIINAS ADMINISTRATIVAS </t>
  </si>
  <si>
    <t>COSTO DIRECTO</t>
  </si>
  <si>
    <t>AREA ADMINISTRATIVA</t>
  </si>
  <si>
    <t>FORMULARIO 1 - FORMULARIO DE PRESUPUESTO OFICIAL</t>
  </si>
  <si>
    <t>INSTITUTO COLOMBIANO AGROPECUARIO ICA</t>
  </si>
  <si>
    <t>GRUPO GESTIÓN INFRAESTRUCTURA FISICA Y MANTENIMIENTO</t>
  </si>
  <si>
    <t>__________________________________________________________________________</t>
  </si>
  <si>
    <t>NOMBRE Y FIRMA</t>
  </si>
  <si>
    <t xml:space="preserve"> (persona natural; representante legal de la sociedad; representante del consorcio o unión temporal o apoderado según el caso)</t>
  </si>
  <si>
    <t>ADECUACIÓN DE INFRAESTRUCTURA DE LAS ÁREAS ADMINISTRATIVAS DE LA SECCIONAL ATLANTICO” Y “MANTENIMIENTO PUESTO DE CONTROL EN EL AEROPUERTO ERNESTO CORTISSOZ, SOLEDAD - ATLÁNTICO</t>
  </si>
  <si>
    <t>SUMINISTRO E INSTALACIÓN DE PLANTA ELÉCTRICA DE 150KW TRIFÁSICA CABINADA, INCLUYE TRANSFERENCIA AUTOMÁTICA, TUBO DE DESFOGUE 5 MTS, CAPACITACIÓN Y TANQUE DE COMBUSTIBLE LLENO. INCLUYE CABLEADO DESDE LA PLANTA A LA TRANSFERENCIA Y DE LA RED A LA TRANSFERENCIA EN 2(3X4/0+1X4/0)+2/0T (30M)</t>
  </si>
  <si>
    <t>RAMIRO POLANIA FERNANDEZ RL.CONSORCIO JOPRA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</si>
</sst>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_-;\-* #,##0.00_-;_-* &quot;-&quot;_-;_-@"/>
    <numFmt numFmtId="165" formatCode="&quot;$&quot;\ #,##0.00"/>
    <numFmt numFmtId="166" formatCode="0.0"/>
    <numFmt numFmtId="167" formatCode="0.000"/>
    <numFmt numFmtId="168" formatCode="0.0000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0"/>
      <name val="Arial"/>
      <family val="2"/>
    </font>
    <font>
      <sz val="11"/>
      <name val="Aptos Narrow"/>
      <family val="2"/>
      <scheme val="minor"/>
    </font>
    <font>
      <sz val="1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rgb="FFFABF8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rgb="FFA5A5A5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A5A5A5"/>
        <bgColor rgb="FFA5A5A5"/>
      </patternFill>
    </fill>
    <fill>
      <patternFill patternType="solid">
        <fgColor theme="0" tint="-0.249977111117893"/>
        <bgColor rgb="FFBFBFBF"/>
      </patternFill>
    </fill>
  </fills>
  <borders count="46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/>
      <top style="thin">
        <color rgb="FF000000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80808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80808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80808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808080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1">
    <xf numFmtId="0" fontId="0" fillId="0" borderId="0" xfId="0"/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166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164" fontId="4" fillId="3" borderId="10" xfId="0" applyNumberFormat="1" applyFont="1" applyFill="1" applyBorder="1" applyAlignment="1">
      <alignment horizontal="right" vertical="center" shrinkToFit="1"/>
    </xf>
    <xf numFmtId="0" fontId="7" fillId="0" borderId="0" xfId="0" applyFont="1" applyBorder="1" applyAlignment="1">
      <alignment horizontal="center" vertical="top"/>
    </xf>
    <xf numFmtId="2" fontId="4" fillId="0" borderId="10" xfId="0" applyNumberFormat="1" applyFont="1" applyBorder="1" applyAlignment="1">
      <alignment horizontal="center" vertical="center" shrinkToFit="1"/>
    </xf>
    <xf numFmtId="167" fontId="4" fillId="0" borderId="10" xfId="0" applyNumberFormat="1" applyFont="1" applyBorder="1" applyAlignment="1">
      <alignment horizontal="center" vertical="center" shrinkToFit="1"/>
    </xf>
    <xf numFmtId="168" fontId="4" fillId="0" borderId="10" xfId="0" applyNumberFormat="1" applyFont="1" applyBorder="1" applyAlignment="1">
      <alignment horizontal="center" vertical="center" shrinkToFit="1"/>
    </xf>
    <xf numFmtId="1" fontId="3" fillId="6" borderId="37" xfId="0" applyNumberFormat="1" applyFont="1" applyFill="1" applyBorder="1" applyAlignment="1">
      <alignment horizontal="center" vertical="center" shrinkToFit="1"/>
    </xf>
    <xf numFmtId="2" fontId="6" fillId="0" borderId="12" xfId="1" applyNumberFormat="1" applyFont="1" applyFill="1" applyBorder="1" applyAlignment="1">
      <alignment horizontal="center" vertical="center" shrinkToFit="1"/>
    </xf>
    <xf numFmtId="2" fontId="3" fillId="3" borderId="12" xfId="0" applyNumberFormat="1" applyFont="1" applyFill="1" applyBorder="1" applyAlignment="1">
      <alignment horizontal="center" vertical="center" shrinkToFit="1"/>
    </xf>
    <xf numFmtId="0" fontId="6" fillId="3" borderId="0" xfId="0" applyFont="1" applyFill="1" applyBorder="1" applyAlignment="1">
      <alignment vertical="center"/>
    </xf>
    <xf numFmtId="2" fontId="6" fillId="0" borderId="12" xfId="0" applyNumberFormat="1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center" wrapText="1"/>
    </xf>
    <xf numFmtId="165" fontId="4" fillId="0" borderId="10" xfId="0" applyNumberFormat="1" applyFont="1" applyBorder="1" applyAlignment="1">
      <alignment horizontal="right" vertical="center" shrinkToFit="1"/>
    </xf>
    <xf numFmtId="165" fontId="4" fillId="0" borderId="10" xfId="2" applyNumberFormat="1" applyFont="1" applyBorder="1" applyAlignment="1">
      <alignment horizontal="right" vertical="center"/>
    </xf>
    <xf numFmtId="165" fontId="4" fillId="3" borderId="0" xfId="0" applyNumberFormat="1" applyFont="1" applyFill="1" applyBorder="1" applyAlignment="1">
      <alignment horizontal="right" vertical="center"/>
    </xf>
    <xf numFmtId="165" fontId="4" fillId="3" borderId="10" xfId="0" applyNumberFormat="1" applyFont="1" applyFill="1" applyBorder="1" applyAlignment="1">
      <alignment horizontal="right" vertical="center" shrinkToFit="1"/>
    </xf>
    <xf numFmtId="9" fontId="4" fillId="0" borderId="15" xfId="0" applyNumberFormat="1" applyFont="1" applyBorder="1" applyAlignment="1">
      <alignment horizontal="center" vertical="center"/>
    </xf>
    <xf numFmtId="9" fontId="4" fillId="0" borderId="19" xfId="0" applyNumberFormat="1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Border="1" applyAlignment="1"/>
    <xf numFmtId="0" fontId="3" fillId="2" borderId="29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vertical="center"/>
    </xf>
    <xf numFmtId="0" fontId="4" fillId="3" borderId="3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6" fillId="0" borderId="7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165" fontId="4" fillId="0" borderId="7" xfId="0" applyNumberFormat="1" applyFont="1" applyBorder="1" applyAlignment="1">
      <alignment horizontal="right" vertical="center" shrinkToFit="1"/>
    </xf>
    <xf numFmtId="165" fontId="4" fillId="0" borderId="11" xfId="0" applyNumberFormat="1" applyFont="1" applyBorder="1" applyAlignment="1">
      <alignment horizontal="right" vertical="center" shrinkToFit="1"/>
    </xf>
    <xf numFmtId="165" fontId="5" fillId="3" borderId="7" xfId="0" applyNumberFormat="1" applyFont="1" applyFill="1" applyBorder="1" applyAlignment="1">
      <alignment horizontal="right" vertical="center" shrinkToFit="1"/>
    </xf>
    <xf numFmtId="165" fontId="5" fillId="3" borderId="11" xfId="0" applyNumberFormat="1" applyFont="1" applyFill="1" applyBorder="1" applyAlignment="1">
      <alignment horizontal="right" vertical="center" shrinkToFit="1"/>
    </xf>
    <xf numFmtId="0" fontId="3" fillId="3" borderId="7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165" fontId="4" fillId="0" borderId="16" xfId="0" applyNumberFormat="1" applyFont="1" applyBorder="1" applyAlignment="1">
      <alignment horizontal="right" vertical="center"/>
    </xf>
    <xf numFmtId="165" fontId="4" fillId="0" borderId="40" xfId="0" applyNumberFormat="1" applyFont="1" applyBorder="1" applyAlignment="1">
      <alignment horizontal="right" vertical="center"/>
    </xf>
    <xf numFmtId="0" fontId="3" fillId="7" borderId="41" xfId="0" applyFont="1" applyFill="1" applyBorder="1" applyAlignment="1">
      <alignment horizontal="center" vertical="center"/>
    </xf>
    <xf numFmtId="0" fontId="4" fillId="0" borderId="4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165" fontId="5" fillId="7" borderId="44" xfId="0" applyNumberFormat="1" applyFont="1" applyFill="1" applyBorder="1" applyAlignment="1">
      <alignment horizontal="right" vertical="center"/>
    </xf>
    <xf numFmtId="165" fontId="4" fillId="0" borderId="45" xfId="0" applyNumberFormat="1" applyFont="1" applyBorder="1" applyAlignment="1">
      <alignment horizontal="right" vertical="center"/>
    </xf>
    <xf numFmtId="0" fontId="4" fillId="0" borderId="2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5" fontId="5" fillId="6" borderId="5" xfId="0" applyNumberFormat="1" applyFont="1" applyFill="1" applyBorder="1" applyAlignment="1">
      <alignment horizontal="right" vertical="center" wrapText="1"/>
    </xf>
    <xf numFmtId="165" fontId="4" fillId="0" borderId="33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justify" vertical="center" wrapText="1"/>
    </xf>
    <xf numFmtId="165" fontId="4" fillId="0" borderId="10" xfId="0" applyNumberFormat="1" applyFont="1" applyBorder="1" applyAlignment="1">
      <alignment horizontal="right" vertical="center" shrinkToFit="1"/>
    </xf>
    <xf numFmtId="165" fontId="4" fillId="0" borderId="24" xfId="0" applyNumberFormat="1" applyFont="1" applyBorder="1" applyAlignment="1">
      <alignment horizontal="right" vertical="center"/>
    </xf>
    <xf numFmtId="0" fontId="3" fillId="3" borderId="10" xfId="0" applyFont="1" applyFill="1" applyBorder="1" applyAlignment="1">
      <alignment horizontal="justify" vertical="center" wrapText="1"/>
    </xf>
    <xf numFmtId="165" fontId="5" fillId="8" borderId="5" xfId="0" applyNumberFormat="1" applyFont="1" applyFill="1" applyBorder="1" applyAlignment="1">
      <alignment horizontal="right" vertical="center" wrapText="1"/>
    </xf>
    <xf numFmtId="165" fontId="4" fillId="3" borderId="33" xfId="0" applyNumberFormat="1" applyFont="1" applyFill="1" applyBorder="1" applyAlignment="1">
      <alignment horizontal="right" vertical="center"/>
    </xf>
    <xf numFmtId="2" fontId="8" fillId="0" borderId="0" xfId="0" applyNumberFormat="1" applyFont="1" applyAlignment="1">
      <alignment horizontal="center" vertical="top"/>
    </xf>
    <xf numFmtId="0" fontId="0" fillId="0" borderId="0" xfId="0" applyAlignment="1"/>
    <xf numFmtId="0" fontId="1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2" fontId="8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6" borderId="26" xfId="0" applyFont="1" applyFill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2" fontId="7" fillId="0" borderId="0" xfId="0" applyNumberFormat="1" applyFont="1" applyAlignment="1">
      <alignment horizontal="center" vertical="top"/>
    </xf>
    <xf numFmtId="0" fontId="9" fillId="0" borderId="0" xfId="0" applyFont="1" applyAlignment="1"/>
    <xf numFmtId="0" fontId="10" fillId="0" borderId="0" xfId="0" applyFont="1" applyAlignment="1"/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0" fillId="0" borderId="0" xfId="0" applyFont="1" applyBorder="1" applyAlignment="1"/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7" borderId="38" xfId="0" applyFont="1" applyFill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65" fontId="5" fillId="7" borderId="25" xfId="0" applyNumberFormat="1" applyFont="1" applyFill="1" applyBorder="1" applyAlignment="1">
      <alignment horizontal="right" vertical="center"/>
    </xf>
    <xf numFmtId="165" fontId="4" fillId="0" borderId="39" xfId="0" applyNumberFormat="1" applyFont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897466</xdr:colOff>
      <xdr:row>57</xdr:row>
      <xdr:rowOff>457200</xdr:rowOff>
    </xdr:from>
    <xdr:to>
      <xdr:col>4</xdr:col>
      <xdr:colOff>66039</xdr:colOff>
      <xdr:row>58</xdr:row>
      <xdr:rowOff>252095</xdr:rowOff>
    </xdr:to>
    <xdr:pic>
      <xdr:nvPicPr>
        <xdr:cNvPr id="2" name="Imagen 1" descr="C:\LICITACION\FIRMAS\FIRMA ING RAMIRO.jpg"/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5666" y="23444200"/>
          <a:ext cx="1463040" cy="4806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view="pageBreakPreview" topLeftCell="A52" zoomScale="90" zoomScaleNormal="100" zoomScaleSheetLayoutView="90" workbookViewId="0">
      <selection activeCell="K62" sqref="K62"/>
    </sheetView>
  </sheetViews>
  <sheetFormatPr baseColWidth="10" defaultRowHeight="13.8"/>
  <cols>
    <col min="1" max="1" width="6.8984375" customWidth="1"/>
    <col min="2" max="3" width="20.796875" customWidth="1"/>
    <col min="4" max="4" width="9.296875" customWidth="1"/>
    <col min="5" max="5" width="10.19921875" customWidth="1"/>
    <col min="6" max="6" width="11.19921875" style="27"/>
    <col min="7" max="7" width="6" style="27" customWidth="1"/>
    <col min="8" max="8" width="6.19921875" style="27" customWidth="1"/>
  </cols>
  <sheetData>
    <row r="1" spans="1:8">
      <c r="A1" s="88" t="s">
        <v>58</v>
      </c>
      <c r="B1" s="89"/>
      <c r="C1" s="89"/>
      <c r="D1" s="89"/>
      <c r="E1" s="89"/>
      <c r="F1" s="89"/>
      <c r="G1" s="90"/>
      <c r="H1" s="90"/>
    </row>
    <row r="2" spans="1:8">
      <c r="A2" s="91" t="s">
        <v>59</v>
      </c>
      <c r="B2" s="91"/>
      <c r="C2" s="91"/>
      <c r="D2" s="91"/>
      <c r="E2" s="91"/>
      <c r="F2" s="91"/>
      <c r="G2" s="90"/>
      <c r="H2" s="90"/>
    </row>
    <row r="3" spans="1:8">
      <c r="A3" s="92" t="s">
        <v>60</v>
      </c>
      <c r="B3" s="92"/>
      <c r="C3" s="92"/>
      <c r="D3" s="92"/>
      <c r="E3" s="92"/>
      <c r="F3" s="92"/>
      <c r="G3" s="93"/>
      <c r="H3" s="93"/>
    </row>
    <row r="4" spans="1:8">
      <c r="A4" s="9"/>
      <c r="B4" s="9"/>
      <c r="C4" s="9"/>
      <c r="D4" s="9"/>
      <c r="E4" s="9"/>
      <c r="F4" s="19"/>
      <c r="G4" s="28"/>
      <c r="H4" s="28"/>
    </row>
    <row r="5" spans="1:8" ht="45.6" customHeight="1">
      <c r="A5" s="94" t="s">
        <v>64</v>
      </c>
      <c r="B5" s="95"/>
      <c r="C5" s="95"/>
      <c r="D5" s="95"/>
      <c r="E5" s="95"/>
      <c r="F5" s="95"/>
      <c r="G5" s="95"/>
      <c r="H5" s="95"/>
    </row>
    <row r="6" spans="1:8" ht="14.4" thickBot="1">
      <c r="A6" s="9"/>
      <c r="B6" s="9"/>
      <c r="C6" s="9"/>
      <c r="D6" s="9"/>
      <c r="E6" s="9"/>
      <c r="F6" s="19"/>
      <c r="G6" s="28"/>
      <c r="H6" s="28"/>
    </row>
    <row r="7" spans="1:8">
      <c r="A7" s="29" t="s">
        <v>0</v>
      </c>
      <c r="B7" s="31" t="s">
        <v>1</v>
      </c>
      <c r="C7" s="32"/>
      <c r="D7" s="32"/>
      <c r="E7" s="32"/>
      <c r="F7" s="32"/>
      <c r="G7" s="32"/>
      <c r="H7" s="33"/>
    </row>
    <row r="8" spans="1:8" ht="21" thickBot="1">
      <c r="A8" s="30"/>
      <c r="B8" s="34" t="s">
        <v>2</v>
      </c>
      <c r="C8" s="35"/>
      <c r="D8" s="1" t="s">
        <v>3</v>
      </c>
      <c r="E8" s="2" t="s">
        <v>4</v>
      </c>
      <c r="F8" s="20" t="s">
        <v>5</v>
      </c>
      <c r="G8" s="36" t="s">
        <v>6</v>
      </c>
      <c r="H8" s="37"/>
    </row>
    <row r="9" spans="1:8">
      <c r="A9" s="38" t="s">
        <v>7</v>
      </c>
      <c r="B9" s="39"/>
      <c r="C9" s="39"/>
      <c r="D9" s="39"/>
      <c r="E9" s="39"/>
      <c r="F9" s="39"/>
      <c r="G9" s="39"/>
      <c r="H9" s="40"/>
    </row>
    <row r="10" spans="1:8">
      <c r="A10" s="41" t="s">
        <v>8</v>
      </c>
      <c r="B10" s="42"/>
      <c r="C10" s="42"/>
      <c r="D10" s="42"/>
      <c r="E10" s="42"/>
      <c r="F10" s="42"/>
      <c r="G10" s="43"/>
      <c r="H10" s="44"/>
    </row>
    <row r="11" spans="1:8">
      <c r="A11" s="13">
        <v>1</v>
      </c>
      <c r="B11" s="53" t="s">
        <v>9</v>
      </c>
      <c r="C11" s="54"/>
      <c r="D11" s="55"/>
      <c r="E11" s="55"/>
      <c r="F11" s="56"/>
      <c r="G11" s="51">
        <f>SUM(G12:H18)</f>
        <v>7820335.8000000007</v>
      </c>
      <c r="H11" s="52"/>
    </row>
    <row r="12" spans="1:8" ht="46.8" customHeight="1">
      <c r="A12" s="4" t="s">
        <v>10</v>
      </c>
      <c r="B12" s="47" t="s">
        <v>11</v>
      </c>
      <c r="C12" s="48"/>
      <c r="D12" s="5" t="s">
        <v>12</v>
      </c>
      <c r="E12" s="10">
        <v>10.7</v>
      </c>
      <c r="F12" s="21">
        <v>42629</v>
      </c>
      <c r="G12" s="49">
        <f>+ROUND(F12*E12,2)</f>
        <v>456130.3</v>
      </c>
      <c r="H12" s="50"/>
    </row>
    <row r="13" spans="1:8" ht="28.2" customHeight="1">
      <c r="A13" s="4" t="s">
        <v>13</v>
      </c>
      <c r="B13" s="47" t="s">
        <v>14</v>
      </c>
      <c r="C13" s="48"/>
      <c r="D13" s="5" t="s">
        <v>15</v>
      </c>
      <c r="E13" s="10">
        <v>4</v>
      </c>
      <c r="F13" s="21">
        <v>84911</v>
      </c>
      <c r="G13" s="49">
        <f t="shared" ref="G13:G18" si="0">+ROUND(F13*E13,2)</f>
        <v>339644</v>
      </c>
      <c r="H13" s="50"/>
    </row>
    <row r="14" spans="1:8" ht="24.6" customHeight="1">
      <c r="A14" s="4">
        <v>1.3</v>
      </c>
      <c r="B14" s="47" t="s">
        <v>16</v>
      </c>
      <c r="C14" s="48"/>
      <c r="D14" s="5" t="s">
        <v>15</v>
      </c>
      <c r="E14" s="10">
        <v>1</v>
      </c>
      <c r="F14" s="22">
        <v>3735548</v>
      </c>
      <c r="G14" s="49">
        <f t="shared" si="0"/>
        <v>3735548</v>
      </c>
      <c r="H14" s="50"/>
    </row>
    <row r="15" spans="1:8" ht="41.4" customHeight="1">
      <c r="A15" s="4">
        <v>1.4</v>
      </c>
      <c r="B15" s="47" t="s">
        <v>17</v>
      </c>
      <c r="C15" s="48"/>
      <c r="D15" s="5" t="s">
        <v>18</v>
      </c>
      <c r="E15" s="10">
        <v>64.7</v>
      </c>
      <c r="F15" s="22">
        <v>21333</v>
      </c>
      <c r="G15" s="49">
        <f t="shared" si="0"/>
        <v>1380245.1</v>
      </c>
      <c r="H15" s="50"/>
    </row>
    <row r="16" spans="1:8" ht="42.6" customHeight="1">
      <c r="A16" s="4">
        <v>1.5</v>
      </c>
      <c r="B16" s="47" t="s">
        <v>19</v>
      </c>
      <c r="C16" s="48"/>
      <c r="D16" s="5" t="s">
        <v>18</v>
      </c>
      <c r="E16" s="10">
        <v>23.8</v>
      </c>
      <c r="F16" s="22">
        <v>21333</v>
      </c>
      <c r="G16" s="49">
        <f t="shared" si="0"/>
        <v>507725.4</v>
      </c>
      <c r="H16" s="50"/>
    </row>
    <row r="17" spans="1:8" ht="45" customHeight="1">
      <c r="A17" s="4">
        <v>1.6</v>
      </c>
      <c r="B17" s="47" t="s">
        <v>20</v>
      </c>
      <c r="C17" s="48"/>
      <c r="D17" s="5" t="s">
        <v>15</v>
      </c>
      <c r="E17" s="10">
        <v>1</v>
      </c>
      <c r="F17" s="22">
        <v>302099</v>
      </c>
      <c r="G17" s="49">
        <f t="shared" si="0"/>
        <v>302099</v>
      </c>
      <c r="H17" s="50"/>
    </row>
    <row r="18" spans="1:8" ht="54" customHeight="1">
      <c r="A18" s="4">
        <v>1.7</v>
      </c>
      <c r="B18" s="47" t="s">
        <v>21</v>
      </c>
      <c r="C18" s="48"/>
      <c r="D18" s="5" t="s">
        <v>15</v>
      </c>
      <c r="E18" s="10">
        <v>8</v>
      </c>
      <c r="F18" s="22">
        <v>137368</v>
      </c>
      <c r="G18" s="49">
        <f t="shared" si="0"/>
        <v>1098944</v>
      </c>
      <c r="H18" s="50"/>
    </row>
    <row r="19" spans="1:8" ht="14.4" customHeight="1">
      <c r="A19" s="13">
        <v>2</v>
      </c>
      <c r="B19" s="84" t="s">
        <v>57</v>
      </c>
      <c r="C19" s="85"/>
      <c r="D19" s="86"/>
      <c r="E19" s="86"/>
      <c r="F19" s="87"/>
      <c r="G19" s="70">
        <f>SUM(G20:H28)</f>
        <v>146477966.33000001</v>
      </c>
      <c r="H19" s="71"/>
    </row>
    <row r="20" spans="1:8" ht="45" customHeight="1">
      <c r="A20" s="14">
        <v>2.1</v>
      </c>
      <c r="B20" s="72" t="s">
        <v>27</v>
      </c>
      <c r="C20" s="72"/>
      <c r="D20" s="5" t="s">
        <v>18</v>
      </c>
      <c r="E20" s="11">
        <v>1588.7150000000001</v>
      </c>
      <c r="F20" s="21">
        <v>14949</v>
      </c>
      <c r="G20" s="73">
        <f>ROUND(E20*F20,2)</f>
        <v>23749700.539999999</v>
      </c>
      <c r="H20" s="74"/>
    </row>
    <row r="21" spans="1:8" ht="48" customHeight="1">
      <c r="A21" s="14">
        <v>2.2000000000000002</v>
      </c>
      <c r="B21" s="72" t="s">
        <v>28</v>
      </c>
      <c r="C21" s="72"/>
      <c r="D21" s="5" t="s">
        <v>18</v>
      </c>
      <c r="E21" s="10">
        <v>521.30000000000007</v>
      </c>
      <c r="F21" s="21">
        <v>14949</v>
      </c>
      <c r="G21" s="73">
        <f t="shared" ref="G21:G28" si="1">ROUND(E21*F21,2)</f>
        <v>7792913.7000000002</v>
      </c>
      <c r="H21" s="74"/>
    </row>
    <row r="22" spans="1:8" ht="48.6" customHeight="1">
      <c r="A22" s="14">
        <v>2.2999999999999998</v>
      </c>
      <c r="B22" s="47" t="s">
        <v>29</v>
      </c>
      <c r="C22" s="48"/>
      <c r="D22" s="5" t="s">
        <v>18</v>
      </c>
      <c r="E22" s="10">
        <v>2837</v>
      </c>
      <c r="F22" s="21">
        <v>32114</v>
      </c>
      <c r="G22" s="73">
        <f t="shared" si="1"/>
        <v>91107418</v>
      </c>
      <c r="H22" s="74"/>
    </row>
    <row r="23" spans="1:8" ht="40.200000000000003" customHeight="1">
      <c r="A23" s="14">
        <v>2.4</v>
      </c>
      <c r="B23" s="47" t="s">
        <v>30</v>
      </c>
      <c r="C23" s="48"/>
      <c r="D23" s="5" t="s">
        <v>18</v>
      </c>
      <c r="E23" s="12">
        <v>30.073399999999996</v>
      </c>
      <c r="F23" s="21">
        <v>18372</v>
      </c>
      <c r="G23" s="73">
        <f t="shared" si="1"/>
        <v>552508.5</v>
      </c>
      <c r="H23" s="74"/>
    </row>
    <row r="24" spans="1:8" ht="42" customHeight="1">
      <c r="A24" s="14">
        <f>+A23+0.1</f>
        <v>2.5</v>
      </c>
      <c r="B24" s="72" t="s">
        <v>31</v>
      </c>
      <c r="C24" s="72"/>
      <c r="D24" s="5" t="s">
        <v>18</v>
      </c>
      <c r="E24" s="11">
        <v>84.546000000000021</v>
      </c>
      <c r="F24" s="21">
        <v>10788</v>
      </c>
      <c r="G24" s="73">
        <f t="shared" si="1"/>
        <v>912082.25</v>
      </c>
      <c r="H24" s="74"/>
    </row>
    <row r="25" spans="1:8" ht="48" customHeight="1">
      <c r="A25" s="14">
        <f t="shared" ref="A25:A28" si="2">+A24+0.1</f>
        <v>2.6</v>
      </c>
      <c r="B25" s="72" t="s">
        <v>32</v>
      </c>
      <c r="C25" s="72"/>
      <c r="D25" s="5" t="s">
        <v>18</v>
      </c>
      <c r="E25" s="11">
        <v>84.546000000000021</v>
      </c>
      <c r="F25" s="21">
        <v>72523</v>
      </c>
      <c r="G25" s="73">
        <f t="shared" si="1"/>
        <v>6131529.5599999996</v>
      </c>
      <c r="H25" s="74"/>
    </row>
    <row r="26" spans="1:8" ht="37.200000000000003" customHeight="1">
      <c r="A26" s="14">
        <f t="shared" si="2"/>
        <v>2.7</v>
      </c>
      <c r="B26" s="72" t="s">
        <v>33</v>
      </c>
      <c r="C26" s="72"/>
      <c r="D26" s="5" t="s">
        <v>18</v>
      </c>
      <c r="E26" s="10">
        <v>521.30000000000007</v>
      </c>
      <c r="F26" s="21">
        <v>27095</v>
      </c>
      <c r="G26" s="73">
        <f t="shared" si="1"/>
        <v>14124623.5</v>
      </c>
      <c r="H26" s="74"/>
    </row>
    <row r="27" spans="1:8" ht="54" customHeight="1">
      <c r="A27" s="14">
        <f t="shared" si="2"/>
        <v>2.8000000000000003</v>
      </c>
      <c r="B27" s="72" t="s">
        <v>34</v>
      </c>
      <c r="C27" s="72"/>
      <c r="D27" s="5" t="s">
        <v>18</v>
      </c>
      <c r="E27" s="10">
        <v>2.4599999999999995</v>
      </c>
      <c r="F27" s="21">
        <v>576312</v>
      </c>
      <c r="G27" s="73">
        <f t="shared" si="1"/>
        <v>1417727.52</v>
      </c>
      <c r="H27" s="74"/>
    </row>
    <row r="28" spans="1:8" ht="46.2" customHeight="1">
      <c r="A28" s="14">
        <f t="shared" si="2"/>
        <v>2.9000000000000004</v>
      </c>
      <c r="B28" s="72" t="s">
        <v>35</v>
      </c>
      <c r="C28" s="72"/>
      <c r="D28" s="5" t="s">
        <v>18</v>
      </c>
      <c r="E28" s="12">
        <v>21.750299999999999</v>
      </c>
      <c r="F28" s="21">
        <v>31699</v>
      </c>
      <c r="G28" s="73">
        <f t="shared" si="1"/>
        <v>689462.76</v>
      </c>
      <c r="H28" s="74"/>
    </row>
    <row r="29" spans="1:8" ht="17.399999999999999" customHeight="1">
      <c r="A29" s="15">
        <v>3</v>
      </c>
      <c r="B29" s="75" t="s">
        <v>36</v>
      </c>
      <c r="C29" s="75"/>
      <c r="D29" s="3"/>
      <c r="E29" s="16"/>
      <c r="F29" s="23"/>
      <c r="G29" s="76">
        <f>SUM(G30:H34)</f>
        <v>6305337</v>
      </c>
      <c r="H29" s="77"/>
    </row>
    <row r="30" spans="1:8" ht="61.8" customHeight="1">
      <c r="A30" s="17">
        <f>+A29+0.1</f>
        <v>3.1</v>
      </c>
      <c r="B30" s="72" t="s">
        <v>37</v>
      </c>
      <c r="C30" s="72"/>
      <c r="D30" s="5" t="s">
        <v>3</v>
      </c>
      <c r="E30" s="10">
        <v>1</v>
      </c>
      <c r="F30" s="21">
        <v>903375</v>
      </c>
      <c r="G30" s="73">
        <f>ROUND(E30*F30,2)</f>
        <v>903375</v>
      </c>
      <c r="H30" s="74"/>
    </row>
    <row r="31" spans="1:8" ht="26.4" customHeight="1">
      <c r="A31" s="17">
        <f t="shared" ref="A31:A34" si="3">+A30+0.1</f>
        <v>3.2</v>
      </c>
      <c r="B31" s="72" t="s">
        <v>38</v>
      </c>
      <c r="C31" s="72"/>
      <c r="D31" s="6" t="s">
        <v>3</v>
      </c>
      <c r="E31" s="10">
        <v>2</v>
      </c>
      <c r="F31" s="21">
        <v>2440421</v>
      </c>
      <c r="G31" s="73">
        <f t="shared" ref="G31:G34" si="4">ROUND(E31*F31,2)</f>
        <v>4880842</v>
      </c>
      <c r="H31" s="74"/>
    </row>
    <row r="32" spans="1:8" ht="48" customHeight="1">
      <c r="A32" s="17">
        <f t="shared" si="3"/>
        <v>3.3000000000000003</v>
      </c>
      <c r="B32" s="72" t="s">
        <v>39</v>
      </c>
      <c r="C32" s="72"/>
      <c r="D32" s="6" t="s">
        <v>40</v>
      </c>
      <c r="E32" s="10">
        <v>4</v>
      </c>
      <c r="F32" s="21">
        <v>26127</v>
      </c>
      <c r="G32" s="73">
        <f t="shared" si="4"/>
        <v>104508</v>
      </c>
      <c r="H32" s="74"/>
    </row>
    <row r="33" spans="1:8" ht="54" customHeight="1">
      <c r="A33" s="17">
        <f t="shared" si="3"/>
        <v>3.4000000000000004</v>
      </c>
      <c r="B33" s="72" t="s">
        <v>41</v>
      </c>
      <c r="C33" s="72"/>
      <c r="D33" s="6" t="s">
        <v>3</v>
      </c>
      <c r="E33" s="10">
        <v>4</v>
      </c>
      <c r="F33" s="21">
        <v>90849</v>
      </c>
      <c r="G33" s="73">
        <f t="shared" si="4"/>
        <v>363396</v>
      </c>
      <c r="H33" s="74"/>
    </row>
    <row r="34" spans="1:8" ht="23.4" customHeight="1">
      <c r="A34" s="17">
        <f t="shared" si="3"/>
        <v>3.5000000000000004</v>
      </c>
      <c r="B34" s="72" t="s">
        <v>42</v>
      </c>
      <c r="C34" s="72"/>
      <c r="D34" s="6" t="s">
        <v>3</v>
      </c>
      <c r="E34" s="10">
        <v>2</v>
      </c>
      <c r="F34" s="21">
        <v>26608</v>
      </c>
      <c r="G34" s="73">
        <f t="shared" si="4"/>
        <v>53216</v>
      </c>
      <c r="H34" s="74"/>
    </row>
    <row r="35" spans="1:8" ht="13.2" customHeight="1">
      <c r="A35" s="15">
        <v>4</v>
      </c>
      <c r="B35" s="75" t="s">
        <v>43</v>
      </c>
      <c r="C35" s="75"/>
      <c r="D35" s="7"/>
      <c r="E35" s="8"/>
      <c r="F35" s="24"/>
      <c r="G35" s="76">
        <f>SUM(G36:H46)</f>
        <v>7176601.7300000004</v>
      </c>
      <c r="H35" s="77"/>
    </row>
    <row r="36" spans="1:8" ht="34.200000000000003" customHeight="1">
      <c r="A36" s="17">
        <f>+A35+0.1</f>
        <v>4.0999999999999996</v>
      </c>
      <c r="B36" s="47" t="s">
        <v>44</v>
      </c>
      <c r="C36" s="48"/>
      <c r="D36" s="6" t="s">
        <v>18</v>
      </c>
      <c r="E36" s="11">
        <v>7.125</v>
      </c>
      <c r="F36" s="21">
        <v>90815</v>
      </c>
      <c r="G36" s="73">
        <f>ROUND(E36*F36,2)</f>
        <v>647056.88</v>
      </c>
      <c r="H36" s="74"/>
    </row>
    <row r="37" spans="1:8" ht="27.6" customHeight="1">
      <c r="A37" s="17">
        <f t="shared" ref="A37:A46" si="5">+A36+0.1</f>
        <v>4.1999999999999993</v>
      </c>
      <c r="B37" s="47" t="s">
        <v>45</v>
      </c>
      <c r="C37" s="48"/>
      <c r="D37" s="6" t="s">
        <v>18</v>
      </c>
      <c r="E37" s="10">
        <v>14.25</v>
      </c>
      <c r="F37" s="21">
        <v>21333</v>
      </c>
      <c r="G37" s="73">
        <f t="shared" ref="G37:G46" si="6">ROUND(E37*F37,2)</f>
        <v>303995.25</v>
      </c>
      <c r="H37" s="74"/>
    </row>
    <row r="38" spans="1:8" ht="33.6" customHeight="1">
      <c r="A38" s="17">
        <f t="shared" si="5"/>
        <v>4.2999999999999989</v>
      </c>
      <c r="B38" s="47" t="s">
        <v>46</v>
      </c>
      <c r="C38" s="48"/>
      <c r="D38" s="6" t="s">
        <v>12</v>
      </c>
      <c r="E38" s="10">
        <v>18.7</v>
      </c>
      <c r="F38" s="21">
        <v>14058</v>
      </c>
      <c r="G38" s="73">
        <f t="shared" si="6"/>
        <v>262884.59999999998</v>
      </c>
      <c r="H38" s="74"/>
    </row>
    <row r="39" spans="1:8" ht="36" customHeight="1">
      <c r="A39" s="17">
        <f t="shared" si="5"/>
        <v>4.3999999999999986</v>
      </c>
      <c r="B39" s="47" t="s">
        <v>47</v>
      </c>
      <c r="C39" s="48"/>
      <c r="D39" s="6" t="s">
        <v>12</v>
      </c>
      <c r="E39" s="10">
        <v>8.43</v>
      </c>
      <c r="F39" s="21">
        <v>225363</v>
      </c>
      <c r="G39" s="73">
        <f t="shared" si="6"/>
        <v>1899810.09</v>
      </c>
      <c r="H39" s="74"/>
    </row>
    <row r="40" spans="1:8" ht="36.6" customHeight="1">
      <c r="A40" s="17">
        <f t="shared" si="5"/>
        <v>4.4999999999999982</v>
      </c>
      <c r="B40" s="47" t="s">
        <v>48</v>
      </c>
      <c r="C40" s="48"/>
      <c r="D40" s="6" t="s">
        <v>12</v>
      </c>
      <c r="E40" s="10">
        <v>10.27</v>
      </c>
      <c r="F40" s="21">
        <v>97554</v>
      </c>
      <c r="G40" s="73">
        <f t="shared" si="6"/>
        <v>1001879.58</v>
      </c>
      <c r="H40" s="74"/>
    </row>
    <row r="41" spans="1:8" ht="28.2" customHeight="1">
      <c r="A41" s="17">
        <f t="shared" si="5"/>
        <v>4.5999999999999979</v>
      </c>
      <c r="B41" s="47" t="s">
        <v>49</v>
      </c>
      <c r="C41" s="48"/>
      <c r="D41" s="6" t="s">
        <v>12</v>
      </c>
      <c r="E41" s="10">
        <v>9.11</v>
      </c>
      <c r="F41" s="21">
        <v>13988</v>
      </c>
      <c r="G41" s="73">
        <f t="shared" si="6"/>
        <v>127430.68</v>
      </c>
      <c r="H41" s="74"/>
    </row>
    <row r="42" spans="1:8" ht="25.8" customHeight="1">
      <c r="A42" s="17">
        <f t="shared" si="5"/>
        <v>4.6999999999999975</v>
      </c>
      <c r="B42" s="47" t="s">
        <v>50</v>
      </c>
      <c r="C42" s="48"/>
      <c r="D42" s="6" t="s">
        <v>18</v>
      </c>
      <c r="E42" s="11">
        <v>21.441000000000003</v>
      </c>
      <c r="F42" s="21">
        <v>78972</v>
      </c>
      <c r="G42" s="73">
        <f t="shared" si="6"/>
        <v>1693238.65</v>
      </c>
      <c r="H42" s="74"/>
    </row>
    <row r="43" spans="1:8" ht="54" customHeight="1">
      <c r="A43" s="17">
        <f t="shared" si="5"/>
        <v>4.7999999999999972</v>
      </c>
      <c r="B43" s="47" t="s">
        <v>21</v>
      </c>
      <c r="C43" s="48"/>
      <c r="D43" s="6" t="s">
        <v>3</v>
      </c>
      <c r="E43" s="10">
        <v>1</v>
      </c>
      <c r="F43" s="21">
        <v>137368</v>
      </c>
      <c r="G43" s="73">
        <f t="shared" si="6"/>
        <v>137368</v>
      </c>
      <c r="H43" s="74"/>
    </row>
    <row r="44" spans="1:8" ht="54" customHeight="1">
      <c r="A44" s="17">
        <f t="shared" si="5"/>
        <v>4.8999999999999968</v>
      </c>
      <c r="B44" s="47" t="s">
        <v>51</v>
      </c>
      <c r="C44" s="48"/>
      <c r="D44" s="6" t="s">
        <v>12</v>
      </c>
      <c r="E44" s="10">
        <v>50</v>
      </c>
      <c r="F44" s="21">
        <v>18174</v>
      </c>
      <c r="G44" s="73">
        <f t="shared" si="6"/>
        <v>908700</v>
      </c>
      <c r="H44" s="74"/>
    </row>
    <row r="45" spans="1:8" ht="46.2" customHeight="1">
      <c r="A45" s="17">
        <f t="shared" si="5"/>
        <v>4.9999999999999964</v>
      </c>
      <c r="B45" s="47" t="s">
        <v>52</v>
      </c>
      <c r="C45" s="48"/>
      <c r="D45" s="6" t="s">
        <v>3</v>
      </c>
      <c r="E45" s="10">
        <v>1</v>
      </c>
      <c r="F45" s="21">
        <v>96674</v>
      </c>
      <c r="G45" s="73">
        <f t="shared" si="6"/>
        <v>96674</v>
      </c>
      <c r="H45" s="74"/>
    </row>
    <row r="46" spans="1:8" ht="70.2" customHeight="1">
      <c r="A46" s="17">
        <f t="shared" si="5"/>
        <v>5.0999999999999961</v>
      </c>
      <c r="B46" s="47" t="s">
        <v>53</v>
      </c>
      <c r="C46" s="48"/>
      <c r="D46" s="6" t="s">
        <v>3</v>
      </c>
      <c r="E46" s="10">
        <v>1</v>
      </c>
      <c r="F46" s="21">
        <v>97564</v>
      </c>
      <c r="G46" s="73">
        <f t="shared" si="6"/>
        <v>97564</v>
      </c>
      <c r="H46" s="74"/>
    </row>
    <row r="47" spans="1:8" ht="10.199999999999999" customHeight="1">
      <c r="A47" s="15">
        <v>5</v>
      </c>
      <c r="B47" s="75" t="s">
        <v>54</v>
      </c>
      <c r="C47" s="75"/>
      <c r="D47" s="7"/>
      <c r="E47" s="8"/>
      <c r="F47" s="24"/>
      <c r="G47" s="76">
        <f>SUM(G48:H49)</f>
        <v>149623944</v>
      </c>
      <c r="H47" s="77"/>
    </row>
    <row r="48" spans="1:8" ht="73.2" customHeight="1">
      <c r="A48" s="17">
        <f>+A47+0.1</f>
        <v>5.0999999999999996</v>
      </c>
      <c r="B48" s="47" t="s">
        <v>65</v>
      </c>
      <c r="C48" s="48"/>
      <c r="D48" s="6" t="s">
        <v>3</v>
      </c>
      <c r="E48" s="10">
        <v>1</v>
      </c>
      <c r="F48" s="21">
        <v>144148344</v>
      </c>
      <c r="G48" s="73">
        <f>ROUND(E48*F48,2)</f>
        <v>144148344</v>
      </c>
      <c r="H48" s="74"/>
    </row>
    <row r="49" spans="1:8" ht="44.4" customHeight="1">
      <c r="A49" s="17">
        <f>+A48+0.1</f>
        <v>5.1999999999999993</v>
      </c>
      <c r="B49" s="47" t="s">
        <v>55</v>
      </c>
      <c r="C49" s="48"/>
      <c r="D49" s="6" t="s">
        <v>3</v>
      </c>
      <c r="E49" s="10">
        <v>90</v>
      </c>
      <c r="F49" s="21">
        <v>60840</v>
      </c>
      <c r="G49" s="73">
        <f>ROUND(E49*F49,2)</f>
        <v>5475600</v>
      </c>
      <c r="H49" s="74"/>
    </row>
    <row r="50" spans="1:8" ht="9" customHeight="1">
      <c r="A50" s="96" t="s">
        <v>56</v>
      </c>
      <c r="B50" s="97"/>
      <c r="C50" s="97"/>
      <c r="D50" s="97"/>
      <c r="E50" s="97"/>
      <c r="F50" s="98"/>
      <c r="G50" s="99">
        <f>+G47+G35+G29+G19+G11</f>
        <v>317404184.86000001</v>
      </c>
      <c r="H50" s="100"/>
    </row>
    <row r="51" spans="1:8" ht="9.6" customHeight="1">
      <c r="A51" s="18"/>
      <c r="B51" s="64" t="s">
        <v>22</v>
      </c>
      <c r="C51" s="65"/>
      <c r="D51" s="65"/>
      <c r="E51" s="66"/>
      <c r="F51" s="25">
        <v>0.2</v>
      </c>
      <c r="G51" s="57">
        <f>+ROUND($G$50*F51,2)</f>
        <v>63480836.969999999</v>
      </c>
      <c r="H51" s="58"/>
    </row>
    <row r="52" spans="1:8" ht="11.4" customHeight="1">
      <c r="A52" s="18"/>
      <c r="B52" s="64" t="s">
        <v>23</v>
      </c>
      <c r="C52" s="65"/>
      <c r="D52" s="65"/>
      <c r="E52" s="66"/>
      <c r="F52" s="25">
        <v>0.01</v>
      </c>
      <c r="G52" s="57">
        <f t="shared" ref="G52:G53" si="7">+ROUND($G$50*F52,2)</f>
        <v>3174041.85</v>
      </c>
      <c r="H52" s="58"/>
    </row>
    <row r="53" spans="1:8" ht="12.6" customHeight="1">
      <c r="A53" s="18"/>
      <c r="B53" s="64" t="s">
        <v>24</v>
      </c>
      <c r="C53" s="65"/>
      <c r="D53" s="65"/>
      <c r="E53" s="66"/>
      <c r="F53" s="25">
        <v>0.05</v>
      </c>
      <c r="G53" s="57">
        <f t="shared" si="7"/>
        <v>15870209.24</v>
      </c>
      <c r="H53" s="58"/>
    </row>
    <row r="54" spans="1:8" ht="11.4" customHeight="1" thickBot="1">
      <c r="A54" s="18"/>
      <c r="B54" s="67" t="s">
        <v>26</v>
      </c>
      <c r="C54" s="68"/>
      <c r="D54" s="68"/>
      <c r="E54" s="69"/>
      <c r="F54" s="26">
        <v>0.19</v>
      </c>
      <c r="G54" s="57">
        <f>ROUND(G53*F54,29)</f>
        <v>3015339.7555999998</v>
      </c>
      <c r="H54" s="58"/>
    </row>
    <row r="55" spans="1:8" ht="10.199999999999999" customHeight="1" thickBot="1">
      <c r="A55" s="59" t="s">
        <v>25</v>
      </c>
      <c r="B55" s="60"/>
      <c r="C55" s="60" t="s">
        <v>25</v>
      </c>
      <c r="D55" s="60"/>
      <c r="E55" s="60"/>
      <c r="F55" s="61"/>
      <c r="G55" s="62">
        <f>SUM(G50:H54)</f>
        <v>402944612.67560005</v>
      </c>
      <c r="H55" s="63"/>
    </row>
    <row r="58" spans="1:8" ht="54" customHeight="1">
      <c r="C58" s="46"/>
      <c r="D58" s="46"/>
      <c r="E58" s="46"/>
    </row>
    <row r="59" spans="1:8" ht="30.6" customHeight="1">
      <c r="C59" s="45" t="s">
        <v>66</v>
      </c>
      <c r="D59" s="45"/>
      <c r="E59" s="45"/>
    </row>
    <row r="60" spans="1:8">
      <c r="A60" s="78" t="s">
        <v>61</v>
      </c>
      <c r="B60" s="79"/>
      <c r="C60" s="79"/>
      <c r="D60" s="79"/>
      <c r="E60" s="79"/>
      <c r="F60" s="79"/>
      <c r="G60" s="79"/>
      <c r="H60" s="79"/>
    </row>
    <row r="61" spans="1:8">
      <c r="A61" s="80" t="s">
        <v>62</v>
      </c>
      <c r="B61" s="81"/>
      <c r="C61" s="81"/>
      <c r="D61" s="81"/>
      <c r="E61" s="81"/>
      <c r="F61" s="81"/>
      <c r="G61" s="79"/>
      <c r="H61" s="79"/>
    </row>
    <row r="62" spans="1:8" ht="27" customHeight="1">
      <c r="A62" s="82" t="s">
        <v>63</v>
      </c>
      <c r="B62" s="83"/>
      <c r="C62" s="83"/>
      <c r="D62" s="83"/>
      <c r="E62" s="83"/>
      <c r="F62" s="83"/>
      <c r="G62" s="83"/>
      <c r="H62" s="83"/>
    </row>
  </sheetData>
  <mergeCells count="105">
    <mergeCell ref="A60:H60"/>
    <mergeCell ref="A61:H61"/>
    <mergeCell ref="A62:H62"/>
    <mergeCell ref="B19:F19"/>
    <mergeCell ref="A1:H1"/>
    <mergeCell ref="A2:H2"/>
    <mergeCell ref="A3:H3"/>
    <mergeCell ref="A5:H5"/>
    <mergeCell ref="B48:C48"/>
    <mergeCell ref="G48:H48"/>
    <mergeCell ref="B49:C49"/>
    <mergeCell ref="G49:H49"/>
    <mergeCell ref="A50:F50"/>
    <mergeCell ref="G50:H50"/>
    <mergeCell ref="B45:C45"/>
    <mergeCell ref="G45:H45"/>
    <mergeCell ref="B46:C46"/>
    <mergeCell ref="G46:H46"/>
    <mergeCell ref="B47:C47"/>
    <mergeCell ref="G47:H47"/>
    <mergeCell ref="B42:C42"/>
    <mergeCell ref="G42:H42"/>
    <mergeCell ref="B43:C43"/>
    <mergeCell ref="G43:H43"/>
    <mergeCell ref="B44:C44"/>
    <mergeCell ref="G44:H44"/>
    <mergeCell ref="B39:C39"/>
    <mergeCell ref="G39:H39"/>
    <mergeCell ref="B40:C40"/>
    <mergeCell ref="G40:H40"/>
    <mergeCell ref="B41:C41"/>
    <mergeCell ref="G41:H41"/>
    <mergeCell ref="B36:C36"/>
    <mergeCell ref="G36:H36"/>
    <mergeCell ref="B37:C37"/>
    <mergeCell ref="G37:H37"/>
    <mergeCell ref="B38:C38"/>
    <mergeCell ref="G38:H38"/>
    <mergeCell ref="B34:C34"/>
    <mergeCell ref="G34:H34"/>
    <mergeCell ref="B35:C35"/>
    <mergeCell ref="G35:H35"/>
    <mergeCell ref="B30:C30"/>
    <mergeCell ref="G30:H30"/>
    <mergeCell ref="B31:C31"/>
    <mergeCell ref="G31:H31"/>
    <mergeCell ref="B32:C32"/>
    <mergeCell ref="G32:H32"/>
    <mergeCell ref="G29:H29"/>
    <mergeCell ref="B24:C24"/>
    <mergeCell ref="G24:H24"/>
    <mergeCell ref="B25:C25"/>
    <mergeCell ref="G25:H25"/>
    <mergeCell ref="B26:C26"/>
    <mergeCell ref="G26:H26"/>
    <mergeCell ref="B33:C33"/>
    <mergeCell ref="G33:H33"/>
    <mergeCell ref="B52:E52"/>
    <mergeCell ref="B53:E53"/>
    <mergeCell ref="B54:E54"/>
    <mergeCell ref="B17:C17"/>
    <mergeCell ref="G17:H17"/>
    <mergeCell ref="B18:C18"/>
    <mergeCell ref="G18:H18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G51:H51"/>
    <mergeCell ref="G52:H52"/>
    <mergeCell ref="G53:H53"/>
    <mergeCell ref="B27:C27"/>
    <mergeCell ref="G27:H27"/>
    <mergeCell ref="B28:C28"/>
    <mergeCell ref="G28:H28"/>
    <mergeCell ref="B29:C29"/>
    <mergeCell ref="A7:A8"/>
    <mergeCell ref="B7:H7"/>
    <mergeCell ref="B8:C8"/>
    <mergeCell ref="G8:H8"/>
    <mergeCell ref="A9:H9"/>
    <mergeCell ref="A10:H10"/>
    <mergeCell ref="C59:E59"/>
    <mergeCell ref="C58:E58"/>
    <mergeCell ref="B14:C14"/>
    <mergeCell ref="G14:H14"/>
    <mergeCell ref="B15:C15"/>
    <mergeCell ref="G15:H15"/>
    <mergeCell ref="B16:C16"/>
    <mergeCell ref="G16:H16"/>
    <mergeCell ref="G11:H11"/>
    <mergeCell ref="B12:C12"/>
    <mergeCell ref="G12:H12"/>
    <mergeCell ref="B13:C13"/>
    <mergeCell ref="G13:H13"/>
    <mergeCell ref="B11:F11"/>
    <mergeCell ref="G54:H54"/>
    <mergeCell ref="A55:F55"/>
    <mergeCell ref="G55:H55"/>
    <mergeCell ref="B51:E51"/>
  </mergeCells>
  <printOptions horizontalCentered="1"/>
  <pageMargins left="1.1811023622047245" right="1.1811023622047245" top="1.7261023622047245" bottom="0.98425196850393704" header="0.31496062992125984" footer="0.31496062992125984"/>
  <pageSetup paperSize="9" scale="66" orientation="portrait" r:id="rId1"/>
  <headerFooter>
    <oddHeader>&amp;C&amp;G</oddHeader>
  </headerFooter>
  <rowBreaks count="1" manualBreakCount="1">
    <brk id="49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Ariza</dc:creator>
  <cp:lastModifiedBy>USUARIO</cp:lastModifiedBy>
  <cp:lastPrinted>2024-08-12T19:45:35Z</cp:lastPrinted>
  <dcterms:created xsi:type="dcterms:W3CDTF">2024-07-05T16:22:10Z</dcterms:created>
  <dcterms:modified xsi:type="dcterms:W3CDTF">2024-08-12T19:46:23Z</dcterms:modified>
</cp:coreProperties>
</file>