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\Año 2024\Proyectos 2024\07 - Tanque y Red Paricuica\"/>
    </mc:Choice>
  </mc:AlternateContent>
  <xr:revisionPtr revIDLastSave="0" documentId="13_ncr:1_{0A833D46-1735-446F-BF0D-4B258B18A5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 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17" i="1"/>
  <c r="I16" i="1"/>
  <c r="I15" i="1"/>
  <c r="I14" i="1"/>
  <c r="I13" i="1"/>
  <c r="I12" i="1"/>
  <c r="I11" i="1"/>
  <c r="I10" i="1"/>
  <c r="I9" i="1"/>
  <c r="I8" i="1"/>
  <c r="I7" i="1"/>
  <c r="I20" i="1" l="1"/>
  <c r="I21" i="1" l="1"/>
  <c r="I22" i="1" s="1"/>
  <c r="I23" i="1"/>
  <c r="I24" i="1" l="1"/>
  <c r="I25" i="1" s="1"/>
</calcChain>
</file>

<file path=xl/sharedStrings.xml><?xml version="1.0" encoding="utf-8"?>
<sst xmlns="http://schemas.openxmlformats.org/spreadsheetml/2006/main" count="56" uniqueCount="47">
  <si>
    <t xml:space="preserve">Mantenimiento redes e instalaciones eléctricas </t>
  </si>
  <si>
    <t>ESTRUCTURA TRIFÁSICO TIPO HORIZONTAL ALINEACIÓN SUPERIOR - ESTRUCTURA TRIFÁSICO TIPO HORIZONTAL FIN DE
LÍNEA INFERIOR 34.5 kVA</t>
  </si>
  <si>
    <t>ESTRUCTURA TIPO HORIZONTAL TRIFÁSICO  ALINEACIÓN y ÁNGULO MENOR A 5º 34.5 kV</t>
  </si>
  <si>
    <t xml:space="preserve">SISTEMA PUESTA A TIERRA PARA MT INCLUYE VARILLA EN ACERO AUSTENICO </t>
  </si>
  <si>
    <t>SUMINISTRO E INSTALACION DE CORTACIRCUITOS DE 100AMP A 34,5KV</t>
  </si>
  <si>
    <t>SUMINISTRO E INSTALACION DE DPS A 34,5KV</t>
  </si>
  <si>
    <t xml:space="preserve">ADECUACION DE PUNTO DE CONEXIÓN CON CONECTORES Y CABLE DE COBRE </t>
  </si>
  <si>
    <t>glb</t>
  </si>
  <si>
    <t xml:space="preserve">TENDIDO DE CABLE DE GUARDA PARA CIRCUITO TRIFASICO A 34,5KV </t>
  </si>
  <si>
    <t xml:space="preserve">ELABORACION DE PUENTES EN CALIENTES PARA LINEA A 34,5KV </t>
  </si>
  <si>
    <t xml:space="preserve">TRAMITES ANTE EL OPERADOR DE RED ( AFINIA ) PARA MANIPULACION DE REDES AEREAS </t>
  </si>
  <si>
    <t xml:space="preserve">SUMINISTRO E INSTALACION DE ESTRUCTURAS Y HERRAJES PARA CABLE DE GUARDA </t>
  </si>
  <si>
    <t>INSTALACIÓN DE TRES (03) LÍNEAS EN CABLE DE ALUMINIO DE MEDIA TENSIÓN ENTRE EL NUEVO POSTE Y EL POSTE EXISTENTE INCLUYE LA PUESTA A TIERRA.</t>
  </si>
  <si>
    <t>mts</t>
  </si>
  <si>
    <t>Administración (5%)</t>
  </si>
  <si>
    <t>Imprevistos (5%)</t>
  </si>
  <si>
    <t>Utilidad (5%)</t>
  </si>
  <si>
    <t>FORMATO</t>
  </si>
  <si>
    <t>FORMATO 7 - PROPUESTA ECONOMICA</t>
  </si>
  <si>
    <t>Clave:</t>
  </si>
  <si>
    <t>ÍTEM</t>
  </si>
  <si>
    <t>DESCRIPCIÓN</t>
  </si>
  <si>
    <t>UNIDAD</t>
  </si>
  <si>
    <t>CANTIDAD</t>
  </si>
  <si>
    <t>VALOR UNITARIO</t>
  </si>
  <si>
    <t>VALOR PARCIAL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</si>
  <si>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</si>
  <si>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</si>
  <si>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</si>
  <si>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</si>
  <si>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</si>
  <si>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</si>
  <si>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</si>
  <si>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</si>
  <si>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</si>
  <si>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</si>
  <si>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</si>
  <si>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Tanque de Combustible (500 Galones)</t>
  </si>
  <si>
    <t>OBJETO:  43300C1228  ADQUIRIR E INSTALAR TANQUE DE ALMACENAMIENTO DE COMBUSTIBLE PARA LA ESTACION DE PARICUICA Y MANTENIMIENTO RED ENERGIA ELECTRICA</t>
  </si>
  <si>
    <t>APOY-9.0-12-014</t>
  </si>
  <si>
    <r>
      <rPr>
        <b/>
        <sz val="10"/>
        <rFont val="Calibri"/>
        <family val="2"/>
        <scheme val="minor"/>
      </rPr>
      <t xml:space="preserve">Versión: </t>
    </r>
    <r>
      <rPr>
        <sz val="10"/>
        <rFont val="Calibri"/>
        <family val="2"/>
        <scheme val="minor"/>
      </rPr>
      <t>4</t>
    </r>
  </si>
  <si>
    <r>
      <rPr>
        <b/>
        <sz val="10"/>
        <rFont val="Calibri"/>
        <family val="2"/>
        <scheme val="minor"/>
      </rPr>
      <t xml:space="preserve">Fecha de aprobación:
</t>
    </r>
    <r>
      <rPr>
        <sz val="10"/>
        <rFont val="Calibri"/>
        <family val="2"/>
        <scheme val="minor"/>
      </rPr>
      <t>08/07/2022</t>
    </r>
  </si>
  <si>
    <t>und</t>
  </si>
  <si>
    <t>INSTALACION Y PUESTA EN SERVICIO TANQUE ESTACIONARIO HORIZONTAL PARA ALMACENAMIENTO DE DIESEL DE 500 GALONES.</t>
  </si>
  <si>
    <t>SUB TOTAL</t>
  </si>
  <si>
    <t>TOTAL GENERAL</t>
  </si>
  <si>
    <t>IVA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</si>
</sst>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$&quot;\ #,##0"/>
  </numFmts>
  <fonts count="8" x14ac:knownFonts="1">
    <font>
      <sz val="10"/>
      <color rgb="FF000000"/>
      <name val="Times New Roman"/>
      <charset val="204"/>
    </font>
    <font>
      <sz val="8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313131"/>
      <name val="Calibri"/>
      <family val="2"/>
      <scheme val="minor"/>
    </font>
    <font>
      <sz val="10"/>
      <color rgb="FF31313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2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3" fillId="3" borderId="13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right" vertical="top" wrapText="1"/>
    </xf>
    <xf numFmtId="1" fontId="5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1" fontId="2" fillId="0" borderId="1" xfId="0" applyNumberFormat="1" applyFont="1" applyBorder="1" applyAlignment="1">
      <alignment horizontal="center" vertical="center" wrapText="1" shrinkToFit="1"/>
    </xf>
    <xf numFmtId="165" fontId="2" fillId="0" borderId="12" xfId="0" applyNumberFormat="1" applyFont="1" applyBorder="1" applyAlignment="1">
      <alignment horizontal="right" vertical="center" wrapText="1" shrinkToFit="1"/>
    </xf>
    <xf numFmtId="165" fontId="2" fillId="0" borderId="1" xfId="0" applyNumberFormat="1" applyFont="1" applyBorder="1" applyAlignment="1">
      <alignment horizontal="right" vertical="center" wrapText="1" shrinkToFit="1"/>
    </xf>
    <xf numFmtId="165" fontId="2" fillId="0" borderId="11" xfId="0" applyNumberFormat="1" applyFont="1" applyBorder="1" applyAlignment="1">
      <alignment horizontal="right" vertical="center" wrapText="1" shrinkToFit="1"/>
    </xf>
    <xf numFmtId="165" fontId="2" fillId="3" borderId="14" xfId="0" applyNumberFormat="1" applyFont="1" applyFill="1" applyBorder="1" applyAlignment="1">
      <alignment horizontal="right" vertical="center" wrapText="1" shrinkToFit="1"/>
    </xf>
    <xf numFmtId="2" fontId="2" fillId="0" borderId="1" xfId="0" applyNumberFormat="1" applyFont="1" applyBorder="1" applyAlignment="1">
      <alignment horizontal="center" vertical="top" wrapText="1" shrinkToFit="1"/>
    </xf>
    <xf numFmtId="165" fontId="2" fillId="0" borderId="12" xfId="0" applyNumberFormat="1" applyFont="1" applyBorder="1" applyAlignment="1">
      <alignment vertical="center" wrapText="1" shrinkToFit="1"/>
    </xf>
    <xf numFmtId="165" fontId="2" fillId="0" borderId="1" xfId="0" applyNumberFormat="1" applyFont="1" applyBorder="1" applyAlignment="1">
      <alignment vertical="center" wrapText="1" shrinkToFit="1"/>
    </xf>
    <xf numFmtId="165" fontId="2" fillId="0" borderId="11" xfId="0" applyNumberFormat="1" applyFont="1" applyBorder="1" applyAlignment="1">
      <alignment vertical="center" wrapText="1" shrinkToFit="1"/>
    </xf>
    <xf numFmtId="165" fontId="2" fillId="3" borderId="13" xfId="0" applyNumberFormat="1" applyFont="1" applyFill="1" applyBorder="1" applyAlignment="1">
      <alignment vertical="center" wrapText="1" shrinkToFit="1"/>
    </xf>
    <xf numFmtId="0" fontId="2" fillId="0" borderId="0" xfId="0" applyFont="1" applyAlignment="1">
      <alignment vertical="center" wrapText="1"/>
    </xf>
    <xf numFmtId="165" fontId="5" fillId="0" borderId="1" xfId="0" applyNumberFormat="1" applyFont="1" applyBorder="1" applyAlignment="1">
      <alignment horizontal="right" vertical="center" wrapText="1" shrinkToFit="1"/>
    </xf>
    <xf numFmtId="0" fontId="7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219578</xdr:colOff>
      <xdr:row>0</xdr:row>
      <xdr:rowOff>94711</xdr:rowOff>
    </xdr:from>
    <xdr:ext cx="600652" cy="420431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0652" cy="4204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110" zoomScaleNormal="110" workbookViewId="0">
      <selection activeCell="N11" sqref="N11:N12"/>
    </sheetView>
  </sheetViews>
  <sheetFormatPr baseColWidth="10" defaultColWidth="9.33203125" defaultRowHeight="12.75" x14ac:dyDescent="0.2"/>
  <cols>
    <col min="1" max="1" width="6" style="6" customWidth="1"/>
    <col min="2" max="2" width="17.33203125" style="6" customWidth="1"/>
    <col min="3" max="3" width="7.1640625" style="6" customWidth="1"/>
    <col min="4" max="4" width="10.5" style="6" customWidth="1"/>
    <col min="5" max="5" width="2.6640625" style="6" customWidth="1"/>
    <col min="6" max="6" width="9.1640625" style="6" customWidth="1"/>
    <col min="7" max="7" width="10.83203125" style="6" customWidth="1"/>
    <col min="8" max="8" width="14.5" style="21" customWidth="1"/>
    <col min="9" max="9" width="14.33203125" style="6" customWidth="1"/>
    <col min="10" max="16384" width="9.33203125" style="6"/>
  </cols>
  <sheetData>
    <row r="1" spans="1:9" ht="13.7" customHeight="1" x14ac:dyDescent="0.2">
      <c r="A1" s="39"/>
      <c r="B1" s="40"/>
      <c r="C1" s="45" t="s">
        <v>17</v>
      </c>
      <c r="D1" s="46"/>
      <c r="E1" s="46"/>
      <c r="F1" s="46"/>
      <c r="G1" s="46"/>
      <c r="H1" s="46"/>
      <c r="I1" s="47"/>
    </row>
    <row r="2" spans="1:9" ht="21.2" customHeight="1" x14ac:dyDescent="0.2">
      <c r="A2" s="41"/>
      <c r="B2" s="42"/>
      <c r="C2" s="48" t="s">
        <v>18</v>
      </c>
      <c r="D2" s="49"/>
      <c r="E2" s="49"/>
      <c r="F2" s="49"/>
      <c r="G2" s="49"/>
      <c r="H2" s="49"/>
      <c r="I2" s="50"/>
    </row>
    <row r="3" spans="1:9" ht="13.7" customHeight="1" x14ac:dyDescent="0.2">
      <c r="A3" s="43"/>
      <c r="B3" s="44"/>
      <c r="C3" s="7" t="s">
        <v>19</v>
      </c>
      <c r="D3" s="8" t="s">
        <v>39</v>
      </c>
      <c r="E3" s="1"/>
      <c r="F3" s="51" t="s">
        <v>40</v>
      </c>
      <c r="G3" s="52"/>
      <c r="H3" s="53"/>
      <c r="I3" s="2" t="s">
        <v>41</v>
      </c>
    </row>
    <row r="4" spans="1:9" ht="36.75" customHeight="1" x14ac:dyDescent="0.2">
      <c r="A4" s="54" t="s">
        <v>38</v>
      </c>
      <c r="B4" s="55"/>
      <c r="C4" s="55"/>
      <c r="D4" s="55"/>
      <c r="E4" s="55"/>
      <c r="F4" s="55"/>
      <c r="G4" s="55"/>
      <c r="H4" s="55"/>
      <c r="I4" s="56"/>
    </row>
    <row r="5" spans="1:9" ht="24" customHeight="1" x14ac:dyDescent="0.2">
      <c r="A5" s="57" t="s">
        <v>20</v>
      </c>
      <c r="B5" s="54" t="s">
        <v>21</v>
      </c>
      <c r="C5" s="55"/>
      <c r="D5" s="55"/>
      <c r="E5" s="56"/>
      <c r="F5" s="57" t="s">
        <v>22</v>
      </c>
      <c r="G5" s="57" t="s">
        <v>23</v>
      </c>
      <c r="H5" s="58" t="s">
        <v>24</v>
      </c>
      <c r="I5" s="58" t="s">
        <v>25</v>
      </c>
    </row>
    <row r="6" spans="1:9" ht="14.25" customHeight="1" x14ac:dyDescent="0.2">
      <c r="A6" s="9">
        <v>1</v>
      </c>
      <c r="B6" s="26" t="s">
        <v>0</v>
      </c>
      <c r="C6" s="27"/>
      <c r="D6" s="27"/>
      <c r="E6" s="27"/>
      <c r="F6" s="27"/>
      <c r="G6" s="27"/>
      <c r="H6" s="3"/>
      <c r="I6" s="4"/>
    </row>
    <row r="7" spans="1:9" ht="63" customHeight="1" x14ac:dyDescent="0.2">
      <c r="A7" s="10" t="s">
        <v>26</v>
      </c>
      <c r="B7" s="28" t="s">
        <v>1</v>
      </c>
      <c r="C7" s="29"/>
      <c r="D7" s="29"/>
      <c r="E7" s="30"/>
      <c r="F7" s="5" t="s">
        <v>42</v>
      </c>
      <c r="G7" s="11">
        <v>6</v>
      </c>
      <c r="H7" s="17">
        <v>3750000</v>
      </c>
      <c r="I7" s="12">
        <f>G7*H7</f>
        <v>22500000</v>
      </c>
    </row>
    <row r="8" spans="1:9" ht="38.25" customHeight="1" x14ac:dyDescent="0.2">
      <c r="A8" s="10" t="s">
        <v>27</v>
      </c>
      <c r="B8" s="28" t="s">
        <v>2</v>
      </c>
      <c r="C8" s="29"/>
      <c r="D8" s="29"/>
      <c r="E8" s="30"/>
      <c r="F8" s="5" t="s">
        <v>42</v>
      </c>
      <c r="G8" s="11">
        <v>4</v>
      </c>
      <c r="H8" s="18">
        <v>3750000</v>
      </c>
      <c r="I8" s="13">
        <f t="shared" ref="I8:I19" si="0">G8*H8</f>
        <v>15000000</v>
      </c>
    </row>
    <row r="9" spans="1:9" ht="38.25" customHeight="1" x14ac:dyDescent="0.2">
      <c r="A9" s="10" t="s">
        <v>28</v>
      </c>
      <c r="B9" s="28" t="s">
        <v>3</v>
      </c>
      <c r="C9" s="29"/>
      <c r="D9" s="29"/>
      <c r="E9" s="30"/>
      <c r="F9" s="5" t="s">
        <v>42</v>
      </c>
      <c r="G9" s="11">
        <v>7</v>
      </c>
      <c r="H9" s="18">
        <v>1800000</v>
      </c>
      <c r="I9" s="13">
        <f t="shared" si="0"/>
        <v>12600000</v>
      </c>
    </row>
    <row r="10" spans="1:9" ht="24" customHeight="1" x14ac:dyDescent="0.2">
      <c r="A10" s="10" t="s">
        <v>29</v>
      </c>
      <c r="B10" s="28" t="s">
        <v>4</v>
      </c>
      <c r="C10" s="29"/>
      <c r="D10" s="29"/>
      <c r="E10" s="30"/>
      <c r="F10" s="5" t="s">
        <v>42</v>
      </c>
      <c r="G10" s="11">
        <v>3</v>
      </c>
      <c r="H10" s="18">
        <v>1450000</v>
      </c>
      <c r="I10" s="13">
        <f t="shared" si="0"/>
        <v>4350000</v>
      </c>
    </row>
    <row r="11" spans="1:9" ht="27.75" customHeight="1" x14ac:dyDescent="0.2">
      <c r="A11" s="10" t="s">
        <v>30</v>
      </c>
      <c r="B11" s="23" t="s">
        <v>5</v>
      </c>
      <c r="C11" s="24"/>
      <c r="D11" s="24"/>
      <c r="E11" s="25"/>
      <c r="F11" s="5" t="s">
        <v>42</v>
      </c>
      <c r="G11" s="11">
        <v>3</v>
      </c>
      <c r="H11" s="18">
        <v>750000</v>
      </c>
      <c r="I11" s="13">
        <f t="shared" si="0"/>
        <v>2250000</v>
      </c>
    </row>
    <row r="12" spans="1:9" ht="28.5" customHeight="1" x14ac:dyDescent="0.2">
      <c r="A12" s="10" t="s">
        <v>31</v>
      </c>
      <c r="B12" s="23" t="s">
        <v>6</v>
      </c>
      <c r="C12" s="24"/>
      <c r="D12" s="24"/>
      <c r="E12" s="25"/>
      <c r="F12" s="5" t="s">
        <v>7</v>
      </c>
      <c r="G12" s="11">
        <v>1</v>
      </c>
      <c r="H12" s="18">
        <v>4550000</v>
      </c>
      <c r="I12" s="13">
        <f t="shared" si="0"/>
        <v>4550000</v>
      </c>
    </row>
    <row r="13" spans="1:9" ht="28.5" customHeight="1" x14ac:dyDescent="0.2">
      <c r="A13" s="10" t="s">
        <v>32</v>
      </c>
      <c r="B13" s="28" t="s">
        <v>8</v>
      </c>
      <c r="C13" s="29"/>
      <c r="D13" s="29"/>
      <c r="E13" s="30"/>
      <c r="F13" s="5" t="s">
        <v>13</v>
      </c>
      <c r="G13" s="11">
        <v>700</v>
      </c>
      <c r="H13" s="18">
        <v>23000</v>
      </c>
      <c r="I13" s="13">
        <f t="shared" si="0"/>
        <v>16100000</v>
      </c>
    </row>
    <row r="14" spans="1:9" ht="63" customHeight="1" x14ac:dyDescent="0.2">
      <c r="A14" s="10" t="s">
        <v>33</v>
      </c>
      <c r="B14" s="28" t="s">
        <v>12</v>
      </c>
      <c r="C14" s="34"/>
      <c r="D14" s="34"/>
      <c r="E14" s="35"/>
      <c r="F14" s="5" t="s">
        <v>13</v>
      </c>
      <c r="G14" s="11">
        <v>2100</v>
      </c>
      <c r="H14" s="18">
        <v>31000</v>
      </c>
      <c r="I14" s="13">
        <f t="shared" si="0"/>
        <v>65100000</v>
      </c>
    </row>
    <row r="15" spans="1:9" ht="36" customHeight="1" x14ac:dyDescent="0.2">
      <c r="A15" s="10" t="s">
        <v>34</v>
      </c>
      <c r="B15" s="23" t="s">
        <v>11</v>
      </c>
      <c r="C15" s="24"/>
      <c r="D15" s="24"/>
      <c r="E15" s="25"/>
      <c r="F15" s="5" t="s">
        <v>42</v>
      </c>
      <c r="G15" s="11">
        <v>7</v>
      </c>
      <c r="H15" s="18">
        <v>3100000</v>
      </c>
      <c r="I15" s="13">
        <f t="shared" si="0"/>
        <v>21700000</v>
      </c>
    </row>
    <row r="16" spans="1:9" ht="25.5" customHeight="1" x14ac:dyDescent="0.2">
      <c r="A16" s="10" t="s">
        <v>35</v>
      </c>
      <c r="B16" s="23" t="s">
        <v>9</v>
      </c>
      <c r="C16" s="24"/>
      <c r="D16" s="24"/>
      <c r="E16" s="25"/>
      <c r="F16" s="5" t="s">
        <v>42</v>
      </c>
      <c r="G16" s="11">
        <v>3</v>
      </c>
      <c r="H16" s="18">
        <v>4400000</v>
      </c>
      <c r="I16" s="13">
        <f t="shared" si="0"/>
        <v>13200000</v>
      </c>
    </row>
    <row r="17" spans="1:9" ht="36.75" customHeight="1" x14ac:dyDescent="0.2">
      <c r="A17" s="10" t="s">
        <v>36</v>
      </c>
      <c r="B17" s="23" t="s">
        <v>10</v>
      </c>
      <c r="C17" s="24"/>
      <c r="D17" s="24"/>
      <c r="E17" s="25"/>
      <c r="F17" s="5" t="s">
        <v>7</v>
      </c>
      <c r="G17" s="11">
        <v>1</v>
      </c>
      <c r="H17" s="19">
        <v>2500000</v>
      </c>
      <c r="I17" s="14">
        <f t="shared" si="0"/>
        <v>2500000</v>
      </c>
    </row>
    <row r="18" spans="1:9" ht="12.75" customHeight="1" x14ac:dyDescent="0.2">
      <c r="A18" s="11">
        <v>2</v>
      </c>
      <c r="B18" s="26" t="s">
        <v>37</v>
      </c>
      <c r="C18" s="27"/>
      <c r="D18" s="27"/>
      <c r="E18" s="27"/>
      <c r="F18" s="27"/>
      <c r="G18" s="27"/>
      <c r="H18" s="20"/>
      <c r="I18" s="15"/>
    </row>
    <row r="19" spans="1:9" ht="52.5" customHeight="1" x14ac:dyDescent="0.2">
      <c r="A19" s="16"/>
      <c r="B19" s="23" t="s">
        <v>43</v>
      </c>
      <c r="C19" s="24"/>
      <c r="D19" s="24"/>
      <c r="E19" s="25"/>
      <c r="F19" s="5" t="s">
        <v>42</v>
      </c>
      <c r="G19" s="11">
        <v>1</v>
      </c>
      <c r="H19" s="17">
        <v>5000000</v>
      </c>
      <c r="I19" s="13">
        <f t="shared" si="0"/>
        <v>5000000</v>
      </c>
    </row>
    <row r="20" spans="1:9" ht="18.2" customHeight="1" x14ac:dyDescent="0.2">
      <c r="A20" s="31" t="s">
        <v>44</v>
      </c>
      <c r="B20" s="32"/>
      <c r="C20" s="32"/>
      <c r="D20" s="32"/>
      <c r="E20" s="32"/>
      <c r="F20" s="32"/>
      <c r="G20" s="32"/>
      <c r="H20" s="33"/>
      <c r="I20" s="13">
        <f>SUM(I7:I17)</f>
        <v>179850000</v>
      </c>
    </row>
    <row r="21" spans="1:9" ht="18.2" customHeight="1" x14ac:dyDescent="0.2">
      <c r="A21" s="31" t="s">
        <v>14</v>
      </c>
      <c r="B21" s="32"/>
      <c r="C21" s="32"/>
      <c r="D21" s="32"/>
      <c r="E21" s="32"/>
      <c r="F21" s="32"/>
      <c r="G21" s="32"/>
      <c r="H21" s="33"/>
      <c r="I21" s="13">
        <f>I20*5%</f>
        <v>8992500</v>
      </c>
    </row>
    <row r="22" spans="1:9" ht="18.2" customHeight="1" x14ac:dyDescent="0.2">
      <c r="A22" s="31" t="s">
        <v>15</v>
      </c>
      <c r="B22" s="32"/>
      <c r="C22" s="32"/>
      <c r="D22" s="32"/>
      <c r="E22" s="32"/>
      <c r="F22" s="32"/>
      <c r="G22" s="32"/>
      <c r="H22" s="33"/>
      <c r="I22" s="13">
        <f t="shared" ref="I22" si="1">I21*5%</f>
        <v>449625</v>
      </c>
    </row>
    <row r="23" spans="1:9" ht="18.2" customHeight="1" x14ac:dyDescent="0.2">
      <c r="A23" s="31" t="s">
        <v>16</v>
      </c>
      <c r="B23" s="32"/>
      <c r="C23" s="32"/>
      <c r="D23" s="32"/>
      <c r="E23" s="32"/>
      <c r="F23" s="32"/>
      <c r="G23" s="32"/>
      <c r="H23" s="33"/>
      <c r="I23" s="13">
        <f>I20*5%</f>
        <v>8992500</v>
      </c>
    </row>
    <row r="24" spans="1:9" ht="18.2" customHeight="1" x14ac:dyDescent="0.2">
      <c r="A24" s="31" t="s">
        <v>46</v>
      </c>
      <c r="B24" s="32"/>
      <c r="C24" s="32"/>
      <c r="D24" s="32"/>
      <c r="E24" s="32"/>
      <c r="F24" s="32"/>
      <c r="G24" s="32"/>
      <c r="H24" s="33"/>
      <c r="I24" s="13">
        <f>I23*19%</f>
        <v>1708575</v>
      </c>
    </row>
    <row r="25" spans="1:9" ht="18.2" customHeight="1" x14ac:dyDescent="0.2">
      <c r="A25" s="36" t="s">
        <v>45</v>
      </c>
      <c r="B25" s="37"/>
      <c r="C25" s="37"/>
      <c r="D25" s="37"/>
      <c r="E25" s="37"/>
      <c r="F25" s="37"/>
      <c r="G25" s="37"/>
      <c r="H25" s="38"/>
      <c r="I25" s="22">
        <f>SUM(I20:I24)</f>
        <v>199993200</v>
      </c>
    </row>
  </sheetData>
  <mergeCells count="26">
    <mergeCell ref="A1:B3"/>
    <mergeCell ref="C1:I1"/>
    <mergeCell ref="C2:I2"/>
    <mergeCell ref="F3:H3"/>
    <mergeCell ref="A4:I4"/>
    <mergeCell ref="A24:H24"/>
    <mergeCell ref="A25:H25"/>
    <mergeCell ref="B5:E5"/>
    <mergeCell ref="B7:E7"/>
    <mergeCell ref="B8:E8"/>
    <mergeCell ref="B9:E9"/>
    <mergeCell ref="B6:G6"/>
    <mergeCell ref="A22:H22"/>
    <mergeCell ref="A23:H23"/>
    <mergeCell ref="B13:E13"/>
    <mergeCell ref="B17:E17"/>
    <mergeCell ref="B15:E15"/>
    <mergeCell ref="A20:H20"/>
    <mergeCell ref="A21:H21"/>
    <mergeCell ref="B14:E14"/>
    <mergeCell ref="B19:E19"/>
    <mergeCell ref="B18:G18"/>
    <mergeCell ref="B10:E10"/>
    <mergeCell ref="B11:E11"/>
    <mergeCell ref="B12:E12"/>
    <mergeCell ref="B16:E1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oficial.xls</dc:title>
  <dc:creator>80000015</dc:creator>
  <cp:lastModifiedBy>Ronald Rocchi Urruchurtu</cp:lastModifiedBy>
  <cp:lastPrinted>2024-07-25T17:28:28Z</cp:lastPrinted>
  <dcterms:created xsi:type="dcterms:W3CDTF">2024-07-24T21:04:24Z</dcterms:created>
  <dcterms:modified xsi:type="dcterms:W3CDTF">2024-07-25T17:29:53Z</dcterms:modified>
</cp:coreProperties>
</file>